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15" yWindow="15" windowWidth="10320" windowHeight="781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 sheetId="14" r:id="rId7"/>
    <sheet name="目的別歳出決算分析表（住民一人当たりのコスト）" sheetId="15"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6" r:id="rId13"/>
    <sheet name="施設類型別ストック情報分析表①" sheetId="17" r:id="rId14"/>
    <sheet name="施設類型別ストック情報分析表②" sheetId="18" r:id="rId15"/>
    <sheet name="データシート" sheetId="13" state="hidden" r:id="rId16"/>
  </sheets>
  <definedNames>
    <definedName name="Z_4523383C_4A7B_49A4_9C0E_5B2818D45FBC_.wvu.Cols" localSheetId="2" hidden="1">'各会計、関係団体の財政状況及び健全化判断比率'!$EB:$XFD</definedName>
    <definedName name="Z_4523383C_4A7B_49A4_9C0E_5B2818D45FBC_.wvu.Cols" localSheetId="4" hidden="1">'経常経費分析表（経常収支比率の分析）'!$AI:$XFD</definedName>
    <definedName name="Z_4523383C_4A7B_49A4_9C0E_5B2818D45FBC_.wvu.Cols" localSheetId="5" hidden="1">'経常経費分析表（人件費・公債費・普通建設事業費の分析）'!$Q:$XFD</definedName>
    <definedName name="Z_4523383C_4A7B_49A4_9C0E_5B2818D45FBC_.wvu.Cols" localSheetId="3" hidden="1">財政比較分析表!$AK:$XFD</definedName>
    <definedName name="Z_4523383C_4A7B_49A4_9C0E_5B2818D45FBC_.wvu.Cols" localSheetId="10" hidden="1">'実質公債費比率（分子）の構造'!$V:$XFD</definedName>
    <definedName name="Z_4523383C_4A7B_49A4_9C0E_5B2818D45FBC_.wvu.Cols" localSheetId="8" hidden="1">実質収支比率等に係る経年分析!$Q:$XFD</definedName>
    <definedName name="Z_4523383C_4A7B_49A4_9C0E_5B2818D45FBC_.wvu.Cols" localSheetId="11" hidden="1">'将来負担比率（分子）の構造'!$T:$XFD</definedName>
    <definedName name="Z_4523383C_4A7B_49A4_9C0E_5B2818D45FBC_.wvu.Cols" localSheetId="0" hidden="1">総括表!$DP:$XFD</definedName>
    <definedName name="Z_4523383C_4A7B_49A4_9C0E_5B2818D45FBC_.wvu.Cols" localSheetId="1" hidden="1">普通会計の状況!$EN:$XFD</definedName>
    <definedName name="Z_4523383C_4A7B_49A4_9C0E_5B2818D45FBC_.wvu.Cols" localSheetId="9" hidden="1">連結実質赤字比率に係る赤字・黒字の構成分析!$Q:$XFD</definedName>
    <definedName name="Z_4523383C_4A7B_49A4_9C0E_5B2818D45FBC_.wvu.Rows" localSheetId="2" hidden="1">'各会計、関係団体の財政状況及び健全化判断比率'!$135:$1048576,'各会計、関係団体の財政状況及び健全化判断比率'!$89:$101</definedName>
    <definedName name="Z_4523383C_4A7B_49A4_9C0E_5B2818D45FBC_.wvu.Rows" localSheetId="4" hidden="1">'経常経費分析表（経常収支比率の分析）'!$103:$1048576,'経常経費分析表（経常収支比率の分析）'!$89:$102</definedName>
    <definedName name="Z_4523383C_4A7B_49A4_9C0E_5B2818D45FBC_.wvu.Rows" localSheetId="5" hidden="1">'経常経費分析表（人件費・公債費・普通建設事業費の分析）'!$75:$1048576,'経常経費分析表（人件費・公債費・普通建設事業費の分析）'!$67:$74</definedName>
    <definedName name="Z_4523383C_4A7B_49A4_9C0E_5B2818D45FBC_.wvu.Rows" localSheetId="3" hidden="1">財政比較分析表!$111:$1048576,財政比較分析表!$98:$110</definedName>
    <definedName name="Z_4523383C_4A7B_49A4_9C0E_5B2818D45FBC_.wvu.Rows" localSheetId="10" hidden="1">'実質公債費比率（分子）の構造'!$57:$1048576</definedName>
    <definedName name="Z_4523383C_4A7B_49A4_9C0E_5B2818D45FBC_.wvu.Rows" localSheetId="8" hidden="1">実質収支比率等に係る経年分析!$54:$1048576,実質収支比率等に係る経年分析!$51:$53</definedName>
    <definedName name="Z_4523383C_4A7B_49A4_9C0E_5B2818D45FBC_.wvu.Rows" localSheetId="11" hidden="1">'将来負担比率（分子）の構造'!$86:$1048576,'将来負担比率（分子）の構造'!$55:$85</definedName>
    <definedName name="Z_4523383C_4A7B_49A4_9C0E_5B2818D45FBC_.wvu.Rows" localSheetId="0" hidden="1">総括表!$60:$1048576,総括表!$57:$59</definedName>
    <definedName name="Z_4523383C_4A7B_49A4_9C0E_5B2818D45FBC_.wvu.Rows" localSheetId="1" hidden="1">普通会計の状況!$52:$1048576,普通会計の状況!$50:$51</definedName>
    <definedName name="Z_4523383C_4A7B_49A4_9C0E_5B2818D45FBC_.wvu.Rows" localSheetId="9" hidden="1">連結実質赤字比率に係る赤字・黒字の構成分析!$46:$1048576</definedName>
  </definedNames>
  <calcPr calcId="152511"/>
  <customWorkbookViews>
    <customWorkbookView name="Administrator - 個人用ビュー" guid="{4523383C-4A7B-49A4-9C0E-5B2818D45FBC}" mergeInterval="0" personalView="1" maximized="1" windowWidth="1362" windowHeight="550" activeSheetId="4"/>
  </customWorkbookViews>
</workbook>
</file>

<file path=xl/calcChain.xml><?xml version="1.0" encoding="utf-8"?>
<calcChain xmlns="http://schemas.openxmlformats.org/spreadsheetml/2006/main">
  <c r="AA23" i="3" l="1"/>
  <c r="AO36" i="1" l="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O41" i="1"/>
  <c r="BW41" i="1"/>
  <c r="BE41" i="1"/>
  <c r="AM41" i="1"/>
  <c r="U41" i="1"/>
  <c r="BW40" i="1"/>
  <c r="BE40" i="1"/>
  <c r="AM40" i="1"/>
  <c r="U40" i="1"/>
  <c r="BW39" i="1"/>
  <c r="BE39" i="1"/>
  <c r="AM39" i="1"/>
  <c r="U39" i="1"/>
  <c r="BE38" i="1"/>
  <c r="AM38" i="1"/>
  <c r="BE37" i="1"/>
  <c r="AM37" i="1"/>
  <c r="BE36" i="1"/>
  <c r="BE35" i="1"/>
  <c r="BE34" i="1"/>
  <c r="C34" i="1"/>
  <c r="C35" i="1" s="1"/>
  <c r="C36" i="1" l="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C37" i="1" l="1"/>
  <c r="C38" i="1" l="1"/>
  <c r="C39" i="1" l="1"/>
  <c r="C40" i="1" l="1"/>
  <c r="C41" i="1" l="1"/>
  <c r="C42" i="1" s="1"/>
  <c r="U34" i="1" l="1"/>
  <c r="U35" i="1" l="1"/>
  <c r="U36" i="1" s="1"/>
  <c r="U37" i="1" s="1"/>
  <c r="U38" i="1" s="1"/>
  <c r="AM34" i="1" l="1"/>
  <c r="AM35" i="1" s="1"/>
  <c r="AM36" i="1" s="1"/>
  <c r="BW34" i="1" l="1"/>
  <c r="BW35" i="1" s="1"/>
  <c r="BW36" i="1" s="1"/>
  <c r="BW37" i="1" s="1"/>
  <c r="BW38" i="1" s="1"/>
  <c r="CO34" i="1" l="1"/>
  <c r="CO35" i="1" s="1"/>
  <c r="CO36" i="1" s="1"/>
  <c r="CO37" i="1" s="1"/>
  <c r="CO38" i="1" s="1"/>
  <c r="CO39" i="1" s="1"/>
  <c r="CO40" i="1" s="1"/>
</calcChain>
</file>

<file path=xl/sharedStrings.xml><?xml version="1.0" encoding="utf-8"?>
<sst xmlns="http://schemas.openxmlformats.org/spreadsheetml/2006/main" count="1020" uniqueCount="571">
  <si>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</si>
  <si>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</si>
  <si>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</si>
  <si>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</si>
  <si>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</si>
  <si>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</si>
  <si>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</si>
  <si>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</si>
  <si>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</si>
  <si>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</si>
  <si>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</si>
  <si>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</si>
  <si>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</si>
  <si>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</si>
  <si>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</si>
  <si>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</si>
  <si>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</si>
  <si>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</si>
  <si>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</si>
  <si>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</si>
  <si>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</si>
  <si>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</si>
  <si>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</si>
  <si>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</si>
  <si>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</si>
  <si>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</si>
  <si>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</si>
  <si>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</si>
  <si>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</si>
  <si>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</si>
  <si>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</si>
  <si>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</si>
  <si>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</si>
  <si>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</si>
  <si>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</si>
  <si>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</si>
  <si>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</si>
  <si>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</si>
  <si>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</si>
  <si>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</si>
  <si>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</si>
  <si>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</si>
  <si>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</si>
  <si>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</si>
  <si>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</si>
  <si>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</si>
  <si>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</si>
  <si>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</si>
  <si>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</si>
  <si>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</si>
  <si>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</si>
  <si>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</si>
  <si>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</si>
  <si>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</si>
  <si>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</si>
  <si>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</si>
  <si>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</si>
  <si>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</si>
  <si>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</si>
  <si>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</si>
  <si>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</si>
  <si>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</si>
  <si>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</si>
  <si>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</si>
  <si>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</si>
  <si>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</si>
  <si>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</si>
  <si>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</si>
  <si>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</si>
  <si>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</si>
  <si>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</si>
  <si>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</si>
  <si>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</si>
  <si>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</si>
  <si>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</si>
  <si>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</si>
  <si>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</si>
  <si>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</si>
  <si>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</si>
  <si>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</si>
  <si>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</si>
  <si>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</si>
  <si>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</si>
  <si>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</si>
  <si>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</si>
  <si>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</si>
  <si>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</si>
  <si>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</si>
  <si>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</si>
  <si>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</si>
  <si>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</si>
  <si>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</si>
  <si>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</si>
  <si>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</si>
  <si>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</si>
  <si>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</si>
  <si>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</si>
  <si>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</si>
  <si>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</si>
  <si>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</si>
  <si>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</si>
  <si>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</si>
  <si>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</si>
  <si>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</si>
  <si>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</si>
  <si>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</si>
  <si>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</si>
  <si>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</si>
  <si>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</si>
  <si>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</si>
  <si>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</si>
  <si>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</si>
  <si>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</si>
  <si>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</si>
  <si>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</si>
  <si>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</si>
  <si>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</si>
  <si>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</si>
  <si>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</si>
  <si>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</si>
  <si>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</si>
  <si>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</si>
  <si>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</si>
  <si>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</si>
  <si>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</si>
  <si>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</si>
  <si>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</si>
  <si>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</si>
  <si>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</si>
  <si>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</si>
  <si>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</si>
  <si>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</si>
  <si>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</si>
  <si>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</si>
  <si>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</si>
  <si>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</si>
  <si>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</si>
  <si>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</si>
  <si>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</si>
  <si>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</si>
  <si>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</si>
  <si>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</si>
  <si>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</si>
  <si>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</si>
  <si>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</si>
  <si>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</si>
  <si>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</si>
  <si>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</si>
  <si>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</si>
  <si>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</si>
  <si>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</si>
  <si>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</si>
  <si>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</si>
  <si>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</si>
  <si>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</si>
  <si>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</si>
  <si>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</si>
  <si>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</si>
  <si>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</si>
  <si>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</si>
  <si>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</si>
  <si>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</si>
  <si>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</si>
  <si>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</si>
  <si>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</si>
  <si>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</si>
  <si>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</si>
  <si>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</si>
  <si>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</si>
  <si>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</si>
  <si>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</si>
  <si>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</si>
  <si>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</si>
  <si>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</si>
  <si>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</si>
  <si>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</si>
  <si>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</si>
  <si>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</si>
  <si>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</si>
  <si>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</si>
  <si>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</si>
  <si>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</si>
  <si>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</si>
  <si>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</si>
  <si>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</si>
  <si>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</si>
  <si>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</si>
  <si>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</si>
  <si>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</si>
  <si>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</si>
  <si>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</si>
  <si>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</si>
  <si>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</si>
  <si>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栃木県宇都宮市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</si>
  <si>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</si>
  <si>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</si>
  <si>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</si>
  <si>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</si>
  <si>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</si>
  <si>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</si>
  <si>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</si>
  <si>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</si>
  <si>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</si>
  <si>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</si>
  <si>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</si>
  <si>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</si>
  <si>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</si>
  <si>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</si>
  <si>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</si>
  <si>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</si>
  <si>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</si>
  <si>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</si>
  <si>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</si>
  <si>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</si>
  <si>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</si>
  <si>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</si>
  <si>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</si>
  <si>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</si>
  <si>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</si>
  <si>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</si>
  <si>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</si>
  <si>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</si>
  <si>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</si>
  <si>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</si>
  <si>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</si>
  <si>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</si>
  <si>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</si>
  <si>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</si>
  <si>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</si>
  <si>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</si>
  <si>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</si>
  <si>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</si>
  <si>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</si>
  <si>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</si>
  <si>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</si>
  <si>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</si>
  <si>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</si>
  <si>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</si>
  <si>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</si>
  <si>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</si>
  <si>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</si>
  <si>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</si>
  <si>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</si>
  <si>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</si>
  <si>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</si>
  <si>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</si>
  <si>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</si>
  <si>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</si>
  <si>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</si>
  <si>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</si>
  <si>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</si>
  <si>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</si>
  <si>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</si>
  <si>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</si>
  <si>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</si>
  <si>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</si>
  <si>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</si>
  <si>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</si>
  <si>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</si>
  <si>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</si>
  <si>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</si>
  <si>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</si>
  <si>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</si>
  <si>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</si>
  <si>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</si>
  <si>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</si>
  <si>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</si>
  <si>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</si>
  <si>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</si>
  <si>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</si>
  <si>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</si>
  <si>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</si>
  <si>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</si>
  <si>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</si>
  <si>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</si>
  <si>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</si>
  <si>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</si>
  <si>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</si>
  <si>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</si>
  <si>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</si>
  <si>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</si>
  <si>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</si>
  <si>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</si>
  <si>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</si>
  <si>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</si>
  <si>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</si>
  <si>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</si>
  <si>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</si>
  <si>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</si>
  <si>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</si>
  <si>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</si>
  <si>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</si>
  <si>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</si>
  <si>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</si>
  <si>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</si>
  <si>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</si>
  <si>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</si>
  <si>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</si>
  <si>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</si>
  <si>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</si>
  <si>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</si>
  <si>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</si>
  <si>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</si>
  <si>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</si>
  <si>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</si>
  <si>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</si>
  <si>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</si>
  <si>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</si>
  <si>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</si>
  <si>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</si>
  <si>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</si>
  <si>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</si>
  <si>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</si>
  <si>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</si>
  <si>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</si>
  <si>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</si>
  <si>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</si>
  <si>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</si>
  <si>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</si>
  <si>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</si>
  <si>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</si>
  <si>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</si>
  <si>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</si>
  <si>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</si>
  <si>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</si>
  <si>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</si>
  <si>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</si>
  <si>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</si>
  <si>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</si>
  <si>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</si>
  <si>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</si>
  <si>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</si>
  <si>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</si>
  <si>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</si>
  <si>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</si>
  <si>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</si>
  <si>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</si>
  <si>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</si>
  <si>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</si>
  <si>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</si>
  <si>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</si>
  <si>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</si>
  <si>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</si>
  <si>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栃木県宇都宮市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</si>
  <si>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</si>
  <si>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</si>
  <si>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</si>
  <si>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</si>
  <si>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</si>
  <si>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</si>
  <si>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</si>
  <si>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</si>
  <si>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</si>
  <si>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</si>
  <si>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</si>
  <si>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</si>
  <si>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</si>
  <si>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</si>
  <si>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</si>
  <si>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</si>
  <si>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</si>
  <si>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</si>
  <si>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</si>
  <si>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</si>
  <si>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</si>
  <si>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</si>
  <si>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</si>
  <si>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鶴田第２土地区画整理事業</t>
    <phoneticPr fontId="5"/>
  </si>
  <si>
    <t>宇大東南部第１土地区画整理事業</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</si>
  <si>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</si>
  <si>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</si>
  <si>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</si>
  <si>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</si>
  <si>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</si>
  <si>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</si>
  <si>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</si>
  <si>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</si>
  <si>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</si>
  <si>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</si>
  <si>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</si>
  <si>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</si>
  <si>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</si>
  <si>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</si>
  <si>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</si>
  <si>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</si>
  <si>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</si>
  <si>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</si>
  <si>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</si>
  <si>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</si>
  <si>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</si>
  <si>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</si>
  <si>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</si>
  <si>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</si>
  <si>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</si>
  <si>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</si>
  <si>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</si>
  <si>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</si>
  <si>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</si>
  <si>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</si>
  <si>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</si>
  <si>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</si>
  <si>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</si>
  <si>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</si>
  <si>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</si>
  <si>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</si>
  <si>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</si>
  <si>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</si>
  <si>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</si>
  <si>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</si>
  <si>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</si>
  <si>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</si>
  <si>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</si>
  <si>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</si>
  <si>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</si>
  <si>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</si>
  <si>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</si>
  <si>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</si>
  <si>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</si>
  <si>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</si>
  <si>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</si>
  <si>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</si>
  <si>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</si>
  <si>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</si>
  <si>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</si>
  <si>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</si>
  <si>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</si>
  <si>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</si>
  <si>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</si>
  <si>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</si>
  <si>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</si>
  <si>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</si>
  <si>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</si>
  <si>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</si>
  <si>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</si>
  <si>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</si>
  <si>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</si>
  <si>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</si>
  <si>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</si>
  <si>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</si>
  <si>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</si>
  <si>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</si>
  <si>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</si>
  <si>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</si>
  <si>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</si>
  <si>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</si>
  <si>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</si>
  <si>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</si>
  <si>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</si>
  <si>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</si>
  <si>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</si>
  <si>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</si>
  <si>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</si>
  <si>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</si>
  <si>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</si>
  <si>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</si>
  <si>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</si>
  <si>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</si>
  <si>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</si>
  <si>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</si>
  <si>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</si>
  <si>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</si>
  <si>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</si>
  <si>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</si>
  <si>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</si>
  <si>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</si>
  <si>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</si>
  <si>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</si>
  <si>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</si>
  <si>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</si>
  <si>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</si>
  <si>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</si>
  <si>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</si>
  <si>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</si>
  <si>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</si>
  <si>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</si>
  <si>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</si>
  <si>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</si>
  <si>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</si>
  <si>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</si>
  <si>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</si>
  <si>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</si>
  <si>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</si>
  <si>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</si>
  <si>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</si>
  <si>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</si>
  <si>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</si>
  <si>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</si>
  <si>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</si>
  <si>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</si>
  <si>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</si>
  <si>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</si>
  <si>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</si>
  <si>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</si>
  <si>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</si>
  <si>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</si>
  <si>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</si>
  <si>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</si>
  <si>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</si>
  <si>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</si>
  <si>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</si>
  <si>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</si>
  <si>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</si>
  <si>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</si>
  <si>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</si>
  <si>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</si>
  <si>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</si>
  <si>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</si>
  <si>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</si>
  <si>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</si>
  <si>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</si>
  <si>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</si>
  <si>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</si>
  <si>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</si>
  <si>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</si>
  <si>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</si>
  <si>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</si>
  <si>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</si>
  <si>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</si>
  <si>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</si>
  <si>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</si>
  <si>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</si>
  <si>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</si>
  <si>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</si>
  <si>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</si>
  <si>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</si>
  <si>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</si>
  <si>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</si>
  <si>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2.90</t>
  </si>
  <si>
    <t>▲ 5.12</t>
  </si>
  <si>
    <t>水道事業</t>
  </si>
  <si>
    <t>下水道事業</t>
  </si>
  <si>
    <t>一般会計</t>
  </si>
  <si>
    <t>中央卸売市場事業</t>
  </si>
  <si>
    <t>競輪</t>
  </si>
  <si>
    <t>介護保険</t>
  </si>
  <si>
    <t>後期高齢者医療</t>
  </si>
  <si>
    <t>母子父子寡婦福祉資金貸付事業</t>
  </si>
  <si>
    <t>その他会計（赤字）</t>
  </si>
  <si>
    <t>その他会計（黒字）</t>
  </si>
  <si>
    <t>宇都宮市医療保健事業団</t>
    <rPh sb="0" eb="3">
      <t>ウツノミヤ</t>
    </rPh>
    <rPh sb="3" eb="4">
      <t>シ</t>
    </rPh>
    <rPh sb="4" eb="6">
      <t>イリョウ</t>
    </rPh>
    <rPh sb="6" eb="8">
      <t>ホケン</t>
    </rPh>
    <rPh sb="8" eb="11">
      <t>ジギョウダン</t>
    </rPh>
    <phoneticPr fontId="2"/>
  </si>
  <si>
    <t>宇都宮市農業公社</t>
    <rPh sb="0" eb="3">
      <t>ウツノミヤ</t>
    </rPh>
    <rPh sb="3" eb="4">
      <t>シ</t>
    </rPh>
    <rPh sb="4" eb="6">
      <t>ノウギョウ</t>
    </rPh>
    <rPh sb="6" eb="8">
      <t>コウシャ</t>
    </rPh>
    <phoneticPr fontId="2"/>
  </si>
  <si>
    <t>グリーントラストうつのみや</t>
  </si>
  <si>
    <t>宇都宮市スポーツ振興財団</t>
    <rPh sb="0" eb="3">
      <t>ウツノミヤ</t>
    </rPh>
    <rPh sb="3" eb="4">
      <t>シ</t>
    </rPh>
    <rPh sb="8" eb="10">
      <t>シンコウ</t>
    </rPh>
    <rPh sb="10" eb="12">
      <t>ザイダン</t>
    </rPh>
    <phoneticPr fontId="2"/>
  </si>
  <si>
    <t>宇都宮市土地開発公社</t>
    <rPh sb="0" eb="3">
      <t>ウツノミヤ</t>
    </rPh>
    <rPh sb="3" eb="4">
      <t>シ</t>
    </rPh>
    <rPh sb="4" eb="6">
      <t>トチ</t>
    </rPh>
    <rPh sb="6" eb="8">
      <t>カイハツ</t>
    </rPh>
    <rPh sb="8" eb="10">
      <t>コウシャ</t>
    </rPh>
    <phoneticPr fontId="2"/>
  </si>
  <si>
    <t>うつのみや文化創造財団</t>
    <rPh sb="5" eb="7">
      <t>ブンカ</t>
    </rPh>
    <rPh sb="7" eb="9">
      <t>ソウゾウ</t>
    </rPh>
    <rPh sb="9" eb="11">
      <t>ザイダン</t>
    </rPh>
    <phoneticPr fontId="2"/>
  </si>
  <si>
    <t>-</t>
    <phoneticPr fontId="2"/>
  </si>
  <si>
    <t>-</t>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</si>
  <si>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</si>
  <si>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</si>
  <si>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</si>
  <si>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</si>
  <si>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宇都宮市街地開発組合</t>
    <rPh sb="0" eb="3">
      <t>ウツノミヤ</t>
    </rPh>
    <rPh sb="3" eb="6">
      <t>シガイチ</t>
    </rPh>
    <rPh sb="6" eb="8">
      <t>カイハツ</t>
    </rPh>
    <rPh sb="8" eb="10">
      <t>クミアイ</t>
    </rPh>
    <phoneticPr fontId="2"/>
  </si>
  <si>
    <t>-</t>
    <phoneticPr fontId="2"/>
  </si>
  <si>
    <t>-</t>
    <phoneticPr fontId="2"/>
  </si>
  <si>
    <t>-</t>
    <phoneticPr fontId="2"/>
  </si>
  <si>
    <t>宇都宮ライトレール</t>
    <rPh sb="0" eb="3">
      <t>ウツノミヤ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</si>
  <si>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</si>
  <si>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</si>
  <si>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</si>
  <si>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</si>
  <si>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</si>
  <si>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</si>
  <si>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</si>
  <si>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</si>
  <si>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</si>
  <si>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</si>
  <si>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</si>
  <si>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</si>
  <si>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</si>
  <si>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</si>
  <si>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将来負担比率及び実質公債費比率は類似団体と比較して低い水準にあり，低下傾向となっている。
これは，地方債の新規発行を元金償還額以内とすることで，地方債残高の抑制に取り組んできたためである。
今後も地方債残高の抑制に努めていくことから，いずれの比率も低下していくものと想定される。</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4">
      <t>ヒカク</t>
    </rPh>
    <rPh sb="26" eb="27">
      <t>ヒク</t>
    </rPh>
    <rPh sb="28" eb="30">
      <t>スイジュン</t>
    </rPh>
    <rPh sb="34" eb="36">
      <t>テイカ</t>
    </rPh>
    <rPh sb="36" eb="38">
      <t>ケイコウ</t>
    </rPh>
    <rPh sb="50" eb="53">
      <t>チホウサイ</t>
    </rPh>
    <rPh sb="54" eb="56">
      <t>シンキ</t>
    </rPh>
    <rPh sb="56" eb="58">
      <t>ハッコウ</t>
    </rPh>
    <rPh sb="59" eb="61">
      <t>ガンキン</t>
    </rPh>
    <rPh sb="61" eb="63">
      <t>ショウカン</t>
    </rPh>
    <rPh sb="63" eb="64">
      <t>ガク</t>
    </rPh>
    <rPh sb="64" eb="66">
      <t>イナイ</t>
    </rPh>
    <rPh sb="73" eb="76">
      <t>チホウサイ</t>
    </rPh>
    <rPh sb="76" eb="78">
      <t>ザンダカ</t>
    </rPh>
    <rPh sb="79" eb="81">
      <t>ヨクセイ</t>
    </rPh>
    <rPh sb="82" eb="83">
      <t>ト</t>
    </rPh>
    <rPh sb="84" eb="85">
      <t>ク</t>
    </rPh>
    <rPh sb="96" eb="98">
      <t>コンゴ</t>
    </rPh>
    <rPh sb="99" eb="102">
      <t>チホウサイ</t>
    </rPh>
    <rPh sb="102" eb="104">
      <t>ザンダカ</t>
    </rPh>
    <rPh sb="105" eb="107">
      <t>ヨクセイ</t>
    </rPh>
    <rPh sb="108" eb="109">
      <t>ツト</t>
    </rPh>
    <rPh sb="122" eb="124">
      <t>ヒリツ</t>
    </rPh>
    <rPh sb="125" eb="127">
      <t>テイカ</t>
    </rPh>
    <rPh sb="134" eb="136">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</si>
</sst>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45163</c:v>
                </c:pt>
                <c:pt idx="1">
                  <c:v>42472</c:v>
                </c:pt>
                <c:pt idx="2">
                  <c:v>47139</c:v>
                </c:pt>
                <c:pt idx="3">
                  <c:v>46258</c:v>
                </c:pt>
                <c:pt idx="4">
                  <c:v>52921</c:v>
                </c:pt>
              </c:numCache>
            </c:numRef>
          </c:val>
          <c:smooth val="0"/>
        </c:ser>
        <c:dLbls>
          <c:showLegendKey val="0"/>
          <c:showVal val="0"/>
          <c:showCatName val="0"/>
          <c:showSerName val="0"/>
          <c:showPercent val="0"/>
          <c:showBubbleSize val="0"/>
        </c:dLbls>
        <c:marker val="1"/>
        <c:smooth val="0"/>
        <c:axId val="325014688"/>
        <c:axId val="335397312"/>
      </c:lineChart>
      <c:catAx>
        <c:axId val="325014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397312"/>
        <c:crosses val="autoZero"/>
        <c:auto val="1"/>
        <c:lblAlgn val="ctr"/>
        <c:lblOffset val="100"/>
        <c:tickLblSkip val="1"/>
        <c:tickMarkSkip val="1"/>
        <c:noMultiLvlLbl val="0"/>
      </c:catAx>
      <c:valAx>
        <c:axId val="3353973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014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3.91</c:v>
                </c:pt>
                <c:pt idx="1">
                  <c:v>4.1500000000000004</c:v>
                </c:pt>
                <c:pt idx="2">
                  <c:v>4.3899999999999997</c:v>
                </c:pt>
                <c:pt idx="3">
                  <c:v>4.3899999999999997</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11.52</c:v>
                </c:pt>
                <c:pt idx="1">
                  <c:v>12.48</c:v>
                </c:pt>
                <c:pt idx="2">
                  <c:v>13.64</c:v>
                </c:pt>
                <c:pt idx="3">
                  <c:v>13.65</c:v>
                </c:pt>
                <c:pt idx="4">
                  <c:v>13.81</c:v>
                </c:pt>
              </c:numCache>
            </c:numRef>
          </c:val>
        </c:ser>
        <c:dLbls>
          <c:showLegendKey val="0"/>
          <c:showVal val="0"/>
          <c:showCatName val="0"/>
          <c:showSerName val="0"/>
          <c:showPercent val="0"/>
          <c:showBubbleSize val="0"/>
        </c:dLbls>
        <c:gapWidth val="250"/>
        <c:overlap val="100"/>
        <c:axId val="335398880"/>
        <c:axId val="335399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1.33</c:v>
                </c:pt>
                <c:pt idx="1">
                  <c:v>0.28999999999999998</c:v>
                </c:pt>
                <c:pt idx="2">
                  <c:v>0.84</c:v>
                </c:pt>
                <c:pt idx="3">
                  <c:v>-2.9</c:v>
                </c:pt>
                <c:pt idx="4">
                  <c:v>-5.12</c:v>
                </c:pt>
              </c:numCache>
            </c:numRef>
          </c:val>
          <c:smooth val="0"/>
        </c:ser>
        <c:dLbls>
          <c:showLegendKey val="0"/>
          <c:showVal val="0"/>
          <c:showCatName val="0"/>
          <c:showSerName val="0"/>
          <c:showPercent val="0"/>
          <c:showBubbleSize val="0"/>
        </c:dLbls>
        <c:marker val="1"/>
        <c:smooth val="0"/>
        <c:axId val="335398880"/>
        <c:axId val="335399272"/>
      </c:lineChart>
      <c:catAx>
        <c:axId val="3353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399272"/>
        <c:crosses val="autoZero"/>
        <c:auto val="1"/>
        <c:lblAlgn val="ctr"/>
        <c:lblOffset val="100"/>
        <c:tickLblSkip val="1"/>
        <c:tickMarkSkip val="1"/>
        <c:noMultiLvlLbl val="0"/>
      </c:catAx>
      <c:valAx>
        <c:axId val="335399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39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3.24</c:v>
                </c:pt>
                <c:pt idx="2">
                  <c:v>#N/A</c:v>
                </c:pt>
                <c:pt idx="3">
                  <c:v>3.27</c:v>
                </c:pt>
                <c:pt idx="4">
                  <c:v>#N/A</c:v>
                </c:pt>
                <c:pt idx="5">
                  <c:v>3.72</c:v>
                </c:pt>
                <c:pt idx="6">
                  <c:v>#N/A</c:v>
                </c:pt>
                <c:pt idx="7">
                  <c:v>4.47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0.08</c:v>
                </c:pt>
                <c:pt idx="4">
                  <c:v>#N/A</c:v>
                </c:pt>
                <c:pt idx="5">
                  <c:v>7.0000000000000007E-2</c:v>
                </c:pt>
                <c:pt idx="6">
                  <c:v>#N/A</c:v>
                </c:pt>
                <c:pt idx="7">
                  <c:v>0.04</c:v>
                </c:pt>
                <c:pt idx="8">
                  <c:v>#N/A</c:v>
                </c:pt>
                <c:pt idx="9">
                  <c:v>0</c:v>
                </c:pt>
              </c:numCache>
            </c:numRef>
          </c:val>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0.04</c:v>
                </c:pt>
                <c:pt idx="4">
                  <c:v>#N/A</c:v>
                </c:pt>
                <c:pt idx="5">
                  <c:v>0.15</c:v>
                </c:pt>
                <c:pt idx="6">
                  <c:v>#N/A</c:v>
                </c:pt>
                <c:pt idx="7">
                  <c:v>0.03</c:v>
                </c:pt>
                <c:pt idx="8">
                  <c:v>#N/A</c:v>
                </c:pt>
                <c:pt idx="9">
                  <c:v>0.05</c:v>
                </c:pt>
              </c:numCache>
            </c:numRef>
          </c:val>
        </c:ser>
        <c:ser>
          <c:idx val="5"/>
          <c:order val="5"/>
          <c:tx>
            <c:strRef>
              <c:f>データシート!$A$32</c:f>
              <c:strCache>
                <c:ptCount val="1"/>
                <c:pt idx="0">
                  <c:v>競輪</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7.0000000000000007E-2</c:v>
                </c:pt>
                <c:pt idx="4">
                  <c:v>#N/A</c:v>
                </c:pt>
                <c:pt idx="5">
                  <c:v>0.09</c:v>
                </c:pt>
                <c:pt idx="6">
                  <c:v>#N/A</c:v>
                </c:pt>
                <c:pt idx="7">
                  <c:v>0.22</c:v>
                </c:pt>
                <c:pt idx="8">
                  <c:v>#N/A</c:v>
                </c:pt>
                <c:pt idx="9">
                  <c:v>0.08</c:v>
                </c:pt>
              </c:numCache>
            </c:numRef>
          </c:val>
        </c:ser>
        <c:ser>
          <c:idx val="6"/>
          <c:order val="6"/>
          <c:tx>
            <c:strRef>
              <c:f>データシート!$A$33</c:f>
              <c:strCache>
                <c:ptCount val="1"/>
                <c:pt idx="0">
                  <c:v>中央卸売市場事業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1.05</c:v>
                </c:pt>
                <c:pt idx="2">
                  <c:v>#N/A</c:v>
                </c:pt>
                <c:pt idx="3">
                  <c:v>1.0900000000000001</c:v>
                </c:pt>
                <c:pt idx="4">
                  <c:v>#N/A</c:v>
                </c:pt>
                <c:pt idx="5">
                  <c:v>1.1399999999999999</c:v>
                </c:pt>
                <c:pt idx="6">
                  <c:v>#N/A</c:v>
                </c:pt>
                <c:pt idx="7">
                  <c:v>1.22</c:v>
                </c:pt>
                <c:pt idx="8">
                  <c:v>#N/A</c:v>
                </c:pt>
                <c:pt idx="9">
                  <c:v>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3.84</c:v>
                </c:pt>
                <c:pt idx="2">
                  <c:v>#N/A</c:v>
                </c:pt>
                <c:pt idx="3">
                  <c:v>4.0599999999999996</c:v>
                </c:pt>
                <c:pt idx="4">
                  <c:v>#N/A</c:v>
                </c:pt>
                <c:pt idx="5">
                  <c:v>4.3099999999999996</c:v>
                </c:pt>
                <c:pt idx="6">
                  <c:v>#N/A</c:v>
                </c:pt>
                <c:pt idx="7">
                  <c:v>4.33</c:v>
                </c:pt>
                <c:pt idx="8">
                  <c:v>#N/A</c:v>
                </c:pt>
                <c:pt idx="9">
                  <c:v>2.23</c:v>
                </c:pt>
              </c:numCache>
            </c:numRef>
          </c:val>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2.56</c:v>
                </c:pt>
                <c:pt idx="2">
                  <c:v>#N/A</c:v>
                </c:pt>
                <c:pt idx="3">
                  <c:v>2.89</c:v>
                </c:pt>
                <c:pt idx="4">
                  <c:v>#N/A</c:v>
                </c:pt>
                <c:pt idx="5">
                  <c:v>3</c:v>
                </c:pt>
                <c:pt idx="6">
                  <c:v>#N/A</c:v>
                </c:pt>
                <c:pt idx="7">
                  <c:v>2.99</c:v>
                </c:pt>
                <c:pt idx="8">
                  <c:v>#N/A</c:v>
                </c:pt>
                <c:pt idx="9">
                  <c:v>3.37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4.91</c:v>
                </c:pt>
                <c:pt idx="2">
                  <c:v>#N/A</c:v>
                </c:pt>
                <c:pt idx="3">
                  <c:v>5.21</c:v>
                </c:pt>
                <c:pt idx="4">
                  <c:v>#N/A</c:v>
                </c:pt>
                <c:pt idx="5">
                  <c:v>5</c:v>
                </c:pt>
                <c:pt idx="6">
                  <c:v>#N/A</c:v>
                </c:pt>
                <c:pt idx="7">
                  <c:v>6.49</c:v>
                </c:pt>
                <c:pt idx="8">
                  <c:v>#N/A</c:v>
                </c:pt>
                <c:pt idx="9">
                  <c:v>7.83</c:v>
                </c:pt>
              </c:numCache>
            </c:numRef>
          </c:val>
        </c:ser>
        <c:dLbls>
          <c:showLegendKey val="0"/>
          <c:showVal val="0"/>
          <c:showCatName val="0"/>
          <c:showSerName val="0"/>
          <c:showPercent val="0"/>
          <c:showBubbleSize val="0"/>
        </c:dLbls>
        <c:gapWidth val="150"/>
        <c:overlap val="100"/>
        <c:axId val="335400056"/>
        <c:axId val="335400448"/>
      </c:barChart>
      <c:catAx>
        <c:axId val="33540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400448"/>
        <c:crosses val="autoZero"/>
        <c:auto val="1"/>
        <c:lblAlgn val="ctr"/>
        <c:lblOffset val="100"/>
        <c:tickLblSkip val="1"/>
        <c:tickMarkSkip val="1"/>
        <c:noMultiLvlLbl val="0"/>
      </c:catAx>
      <c:valAx>
        <c:axId val="3354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400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17031</c:v>
                </c:pt>
                <c:pt idx="5">
                  <c:v>17187</c:v>
                </c:pt>
                <c:pt idx="8">
                  <c:v>17290</c:v>
                </c:pt>
                <c:pt idx="11">
                  <c:v>17276</c:v>
                </c:pt>
                <c:pt idx="14">
                  <c:v>15787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886</c:v>
                </c:pt>
                <c:pt idx="3">
                  <c:v>616</c:v>
                </c:pt>
                <c:pt idx="6">
                  <c:v>480</c:v>
                </c:pt>
                <c:pt idx="9">
                  <c:v>401</c:v>
                </c:pt>
                <c:pt idx="12">
                  <c:v>401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5036</c:v>
                </c:pt>
                <c:pt idx="3">
                  <c:v>5145</c:v>
                </c:pt>
                <c:pt idx="6">
                  <c:v>4808</c:v>
                </c:pt>
                <c:pt idx="9">
                  <c:v>4594</c:v>
                </c:pt>
                <c:pt idx="12">
                  <c:v>3633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83</c:v>
                </c:pt>
                <c:pt idx="3">
                  <c:v>83</c:v>
                </c:pt>
                <c:pt idx="6">
                  <c:v>83</c:v>
                </c:pt>
                <c:pt idx="9">
                  <c:v>83</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17676</c:v>
                </c:pt>
                <c:pt idx="3">
                  <c:v>17380</c:v>
                </c:pt>
                <c:pt idx="6">
                  <c:v>16895</c:v>
                </c:pt>
                <c:pt idx="9">
                  <c:v>16187</c:v>
                </c:pt>
                <c:pt idx="12">
                  <c:v>15351</c:v>
                </c:pt>
              </c:numCache>
            </c:numRef>
          </c:val>
        </c:ser>
        <c:dLbls>
          <c:showLegendKey val="0"/>
          <c:showVal val="0"/>
          <c:showCatName val="0"/>
          <c:showSerName val="0"/>
          <c:showPercent val="0"/>
          <c:showBubbleSize val="0"/>
        </c:dLbls>
        <c:gapWidth val="100"/>
        <c:overlap val="100"/>
        <c:axId val="333348912"/>
        <c:axId val="333349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6651</c:v>
                </c:pt>
                <c:pt idx="2">
                  <c:v>#N/A</c:v>
                </c:pt>
                <c:pt idx="3">
                  <c:v>#N/A</c:v>
                </c:pt>
                <c:pt idx="4">
                  <c:v>6039</c:v>
                </c:pt>
                <c:pt idx="5">
                  <c:v>#N/A</c:v>
                </c:pt>
                <c:pt idx="6">
                  <c:v>#N/A</c:v>
                </c:pt>
                <c:pt idx="7">
                  <c:v>4977</c:v>
                </c:pt>
                <c:pt idx="8">
                  <c:v>#N/A</c:v>
                </c:pt>
                <c:pt idx="9">
                  <c:v>#N/A</c:v>
                </c:pt>
                <c:pt idx="10">
                  <c:v>3989</c:v>
                </c:pt>
                <c:pt idx="11">
                  <c:v>#N/A</c:v>
                </c:pt>
                <c:pt idx="12">
                  <c:v>#N/A</c:v>
                </c:pt>
                <c:pt idx="13">
                  <c:v>3681</c:v>
                </c:pt>
                <c:pt idx="14">
                  <c:v>#N/A</c:v>
                </c:pt>
              </c:numCache>
            </c:numRef>
          </c:val>
          <c:smooth val="0"/>
        </c:ser>
        <c:dLbls>
          <c:showLegendKey val="0"/>
          <c:showVal val="0"/>
          <c:showCatName val="0"/>
          <c:showSerName val="0"/>
          <c:showPercent val="0"/>
          <c:showBubbleSize val="0"/>
        </c:dLbls>
        <c:marker val="1"/>
        <c:smooth val="0"/>
        <c:axId val="333348912"/>
        <c:axId val="333349304"/>
      </c:lineChart>
      <c:catAx>
        <c:axId val="33334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349304"/>
        <c:crosses val="autoZero"/>
        <c:auto val="1"/>
        <c:lblAlgn val="ctr"/>
        <c:lblOffset val="100"/>
        <c:tickLblSkip val="1"/>
        <c:tickMarkSkip val="1"/>
        <c:noMultiLvlLbl val="0"/>
      </c:catAx>
      <c:valAx>
        <c:axId val="33334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34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140941</c:v>
                </c:pt>
                <c:pt idx="5">
                  <c:v>138597</c:v>
                </c:pt>
                <c:pt idx="8">
                  <c:v>136630</c:v>
                </c:pt>
                <c:pt idx="11">
                  <c:v>132483</c:v>
                </c:pt>
                <c:pt idx="14">
                  <c:v>126408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27131</c:v>
                </c:pt>
                <c:pt idx="5">
                  <c:v>27524</c:v>
                </c:pt>
                <c:pt idx="8">
                  <c:v>28028</c:v>
                </c:pt>
                <c:pt idx="11">
                  <c:v>26562</c:v>
                </c:pt>
                <c:pt idx="14">
                  <c:v>24407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36645</c:v>
                </c:pt>
                <c:pt idx="5">
                  <c:v>37287</c:v>
                </c:pt>
                <c:pt idx="8">
                  <c:v>38425</c:v>
                </c:pt>
                <c:pt idx="11">
                  <c:v>40120</c:v>
                </c:pt>
                <c:pt idx="14">
                  <c:v>43385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65</c:v>
                </c:pt>
                <c:pt idx="6">
                  <c:v>0</c:v>
                </c:pt>
                <c:pt idx="9">
                  <c:v>62</c:v>
                </c:pt>
                <c:pt idx="12">
                  <c:v>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31327</c:v>
                </c:pt>
                <c:pt idx="3">
                  <c:v>30708</c:v>
                </c:pt>
                <c:pt idx="6">
                  <c:v>29256</c:v>
                </c:pt>
                <c:pt idx="9">
                  <c:v>27157</c:v>
                </c:pt>
                <c:pt idx="12">
                  <c:v>25422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46180</c:v>
                </c:pt>
                <c:pt idx="3">
                  <c:v>43937</c:v>
                </c:pt>
                <c:pt idx="6">
                  <c:v>41557</c:v>
                </c:pt>
                <c:pt idx="9">
                  <c:v>38601</c:v>
                </c:pt>
                <c:pt idx="12">
                  <c:v>35112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14568</c:v>
                </c:pt>
                <c:pt idx="3">
                  <c:v>13567</c:v>
                </c:pt>
                <c:pt idx="6">
                  <c:v>12901</c:v>
                </c:pt>
                <c:pt idx="9">
                  <c:v>12115</c:v>
                </c:pt>
                <c:pt idx="12">
                  <c:v>14179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133049</c:v>
                </c:pt>
                <c:pt idx="3">
                  <c:v>130823</c:v>
                </c:pt>
                <c:pt idx="6">
                  <c:v>128101</c:v>
                </c:pt>
                <c:pt idx="9">
                  <c:v>125287</c:v>
                </c:pt>
                <c:pt idx="12">
                  <c:v>122071</c:v>
                </c:pt>
              </c:numCache>
            </c:numRef>
          </c:val>
        </c:ser>
        <c:dLbls>
          <c:showLegendKey val="0"/>
          <c:showVal val="0"/>
          <c:showCatName val="0"/>
          <c:showSerName val="0"/>
          <c:showPercent val="0"/>
          <c:showBubbleSize val="0"/>
        </c:dLbls>
        <c:gapWidth val="100"/>
        <c:overlap val="100"/>
        <c:axId val="333352048"/>
        <c:axId val="333352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20407</c:v>
                </c:pt>
                <c:pt idx="2">
                  <c:v>#N/A</c:v>
                </c:pt>
                <c:pt idx="3">
                  <c:v>#N/A</c:v>
                </c:pt>
                <c:pt idx="4">
                  <c:v>15693</c:v>
                </c:pt>
                <c:pt idx="5">
                  <c:v>#N/A</c:v>
                </c:pt>
                <c:pt idx="6">
                  <c:v>#N/A</c:v>
                </c:pt>
                <c:pt idx="7">
                  <c:v>8733</c:v>
                </c:pt>
                <c:pt idx="8">
                  <c:v>#N/A</c:v>
                </c:pt>
                <c:pt idx="9">
                  <c:v>#N/A</c:v>
                </c:pt>
                <c:pt idx="10">
                  <c:v>4058</c:v>
                </c:pt>
                <c:pt idx="11">
                  <c:v>#N/A</c:v>
                </c:pt>
                <c:pt idx="12">
                  <c:v>#N/A</c:v>
                </c:pt>
                <c:pt idx="13">
                  <c:v>2631</c:v>
                </c:pt>
                <c:pt idx="14">
                  <c:v>#N/A</c:v>
                </c:pt>
              </c:numCache>
            </c:numRef>
          </c:val>
          <c:smooth val="0"/>
        </c:ser>
        <c:dLbls>
          <c:showLegendKey val="0"/>
          <c:showVal val="0"/>
          <c:showCatName val="0"/>
          <c:showSerName val="0"/>
          <c:showPercent val="0"/>
          <c:showBubbleSize val="0"/>
        </c:dLbls>
        <c:marker val="1"/>
        <c:smooth val="0"/>
        <c:axId val="333352048"/>
        <c:axId val="333352440"/>
      </c:lineChart>
      <c:catAx>
        <c:axId val="33335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3352440"/>
        <c:crosses val="autoZero"/>
        <c:auto val="1"/>
        <c:lblAlgn val="ctr"/>
        <c:lblOffset val="100"/>
        <c:tickLblSkip val="1"/>
        <c:tickMarkSkip val="1"/>
        <c:noMultiLvlLbl val="0"/>
      </c:catAx>
      <c:valAx>
        <c:axId val="33335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35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{2DB55951-F807-4FCD-853A-D6EFEBAB43CB}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{6D825D49-142A-4700-B56E-C0018F595641}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{FB2DA32E-F9C2-4BEA-9929-43E9D01E53C1}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{3942CE04-E0EC-41F6-9EA4-C9FD36DF2EE0}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{B181CF8C-C4EE-4004-8606-3DAE92CE5CBC}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{C7255B0F-4693-42E3-AD8D-C701F6CEEF06}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{33B168D6-E52B-4F01-85C7-09B047C661F5}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{855B9FFA-EC59-4137-843F-D3F0B33F20CC}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{B5940B80-AD7F-41C7-8ACD-54AF3FC67539}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{E9D852F4-62B6-4C9E-BFB0-D00F5767980E}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5385496"/>
        <c:axId val="335385888"/>
      </c:scatterChart>
      <c:valAx>
        <c:axId val="335385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385888"/>
        <c:crosses val="autoZero"/>
        <c:crossBetween val="midCat"/>
      </c:valAx>
      <c:valAx>
        <c:axId val="335385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385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{F1EC55F2-EEE6-4841-8020-6BCA6676F380}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{A47B2D67-FCB8-4C9A-9972-02E8316A4A09}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{36439A43-B17A-49A8-98D9-85512E368CDC}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{FE69A017-AF49-4760-88A5-65D6F2D69290}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{30E36A9A-1865-4082-BFA8-4D9812B02487}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7.5</c:v>
                </c:pt>
                <c:pt idx="2">
                  <c:v>6.6</c:v>
                </c:pt>
                <c:pt idx="3">
                  <c:v>5.6</c:v>
                </c:pt>
                <c:pt idx="4">
                  <c:v>4.7</c:v>
                </c:pt>
              </c:numCache>
            </c:numRef>
          </c:xVal>
          <c:yVal>
            <c:numRef>
              <c:f>公会計指標分析・財政指標組合せ分析表!$K$73:$O$73</c:f>
              <c:numCache>
                <c:formatCode>#,##0.0;"▲ "#,##0.0</c:formatCode>
                <c:ptCount val="5"/>
                <c:pt idx="0">
                  <c:v>23.1</c:v>
                </c:pt>
                <c:pt idx="1">
                  <c:v>17.7</c:v>
                </c:pt>
                <c:pt idx="2">
                  <c:v>9.6999999999999993</c:v>
                </c:pt>
                <c:pt idx="3">
                  <c:v>4.5</c:v>
                </c:pt>
                <c:pt idx="4">
                  <c:v>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{0EFB8AD5-CC39-424C-A429-D552AA603528}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{AA8BB696-AF8A-4F53-9AAD-8A83E437DB1D}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{6BE2FD2A-D4D2-4828-8E8B-E07691362126}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{60236235-BFCC-49B4-AF16-DD4EC8B38D9D}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{178C0B98-62FF-470E-9DF9-1F4D7775A821}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335385104"/>
        <c:axId val="333351656"/>
      </c:scatterChart>
      <c:valAx>
        <c:axId val="335385104"/>
        <c:scaling>
          <c:orientation val="minMax"/>
          <c:max val="9.6"/>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351656"/>
        <c:crosses val="autoZero"/>
        <c:crossBetween val="midCat"/>
      </c:valAx>
      <c:valAx>
        <c:axId val="333351656"/>
        <c:scaling>
          <c:orientation val="minMax"/>
          <c:max val="8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38510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元利償還金について，クリーンパーク茂原整備事業債（Ｈ</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償還完了分）など，過去の大型建設事業に係る市債償還の完了に伴い，前年度より約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公営企業債の元利償還金に対する繰入金は，下水道事業会計における分流式下水道に要する経費（汚水公費）が減少したことなどから，前年度より約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算入公債費等は，平成</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年度の一般廃棄物処理事業債の償還終了に伴う元利償還金の減少により，基準財政需要額に算入された公債費が減少したことなどから，前年度より約</a:t>
          </a:r>
          <a:r>
            <a:rPr kumimoji="1" lang="ja-JP" altLang="en-US" sz="1100">
              <a:solidFill>
                <a:schemeClr val="dk1"/>
              </a:solidFill>
              <a:effectLst/>
              <a:latin typeface="+mn-lt"/>
              <a:ea typeface="+mn-ea"/>
              <a:cs typeface="+mn-cs"/>
            </a:rPr>
            <a:t>１４億</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その結果，実質公債費比率の分子は前年度より約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今後とも，公債費が将来の財政運営の大きな負担とならないよう，プライマリーバランスの黒字化を念頭に，元金償還額以内の市債発行を図ることで，市債残高の抑制に努める。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一般会計等に係る地方債残高は，クリーンパーク茂原整備事業債（</a:t>
          </a: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Ｈ</a:t>
          </a:r>
          <a:r>
            <a:rPr lang="ja-JP" altLang="en-US" sz="1000" b="0" i="0" baseline="0">
              <a:solidFill>
                <a:schemeClr val="dk1"/>
              </a:solidFill>
              <a:effectLst/>
              <a:latin typeface="+mn-lt"/>
              <a:ea typeface="+mn-ea"/>
              <a:cs typeface="+mn-cs"/>
            </a:rPr>
            <a:t>２７</a:t>
          </a:r>
          <a:r>
            <a:rPr lang="ja-JP" altLang="ja-JP" sz="1000" b="0" i="0" baseline="0">
              <a:solidFill>
                <a:schemeClr val="dk1"/>
              </a:solidFill>
              <a:effectLst/>
              <a:latin typeface="+mn-lt"/>
              <a:ea typeface="+mn-ea"/>
              <a:cs typeface="+mn-cs"/>
            </a:rPr>
            <a:t>償還完了分）及び，リサイクルプラザ整備事業債など過去の大型建設事業に係る市債償還の完了に伴い，前年度より約</a:t>
          </a:r>
          <a:r>
            <a:rPr lang="ja-JP" altLang="en-US" sz="1000" b="0" i="0" baseline="0">
              <a:solidFill>
                <a:schemeClr val="dk1"/>
              </a:solidFill>
              <a:effectLst/>
              <a:latin typeface="+mn-lt"/>
              <a:ea typeface="+mn-ea"/>
              <a:cs typeface="+mn-cs"/>
            </a:rPr>
            <a:t>３２</a:t>
          </a:r>
          <a:r>
            <a:rPr lang="ja-JP" altLang="ja-JP" sz="1000" b="0" i="0" baseline="0">
              <a:solidFill>
                <a:schemeClr val="dk1"/>
              </a:solidFill>
              <a:effectLst/>
              <a:latin typeface="+mn-lt"/>
              <a:ea typeface="+mn-ea"/>
              <a:cs typeface="+mn-cs"/>
            </a:rPr>
            <a:t>億円減少した。</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債務負担行為に基づく支出予定額は土地開発公社による宇都宮工業団地用地取得などにより，約２０億円増加した。</a:t>
          </a:r>
          <a:endParaRPr lang="ja-JP" altLang="ja-JP" sz="1000">
            <a:effectLst/>
          </a:endParaRPr>
        </a:p>
        <a:p>
          <a:pPr rtl="0"/>
          <a:r>
            <a:rPr lang="ja-JP" altLang="ja-JP" sz="1000" b="0" i="0" baseline="0">
              <a:solidFill>
                <a:schemeClr val="dk1"/>
              </a:solidFill>
              <a:effectLst/>
              <a:latin typeface="+mn-lt"/>
              <a:ea typeface="+mn-ea"/>
              <a:cs typeface="+mn-cs"/>
            </a:rPr>
            <a:t>　公営企業債等繰入見込額は，水道事業，下水道事業，中央卸売市場事業における公営企業債残高が減少したことにより，前年度より約</a:t>
          </a:r>
          <a:r>
            <a:rPr lang="ja-JP" altLang="en-US" sz="1000" b="0" i="0" baseline="0">
              <a:solidFill>
                <a:schemeClr val="dk1"/>
              </a:solidFill>
              <a:effectLst/>
              <a:latin typeface="+mn-lt"/>
              <a:ea typeface="+mn-ea"/>
              <a:cs typeface="+mn-cs"/>
            </a:rPr>
            <a:t>３４</a:t>
          </a:r>
          <a:r>
            <a:rPr lang="ja-JP" altLang="ja-JP" sz="1000" b="0" i="0" baseline="0">
              <a:solidFill>
                <a:schemeClr val="dk1"/>
              </a:solidFill>
              <a:effectLst/>
              <a:latin typeface="+mn-lt"/>
              <a:ea typeface="+mn-ea"/>
              <a:cs typeface="+mn-cs"/>
            </a:rPr>
            <a:t>億円減少した。</a:t>
          </a:r>
          <a:r>
            <a:rPr lang="ja-JP" altLang="en-US" sz="1000" b="0" i="0" baseline="0">
              <a:solidFill>
                <a:schemeClr val="dk1"/>
              </a:solidFill>
              <a:effectLst/>
              <a:latin typeface="+mn-lt"/>
              <a:ea typeface="+mn-ea"/>
              <a:cs typeface="+mn-cs"/>
            </a:rPr>
            <a:t>これらのことから，</a:t>
          </a:r>
          <a:r>
            <a:rPr lang="ja-JP" altLang="ja-JP" sz="1000" b="0" i="0" baseline="0">
              <a:solidFill>
                <a:schemeClr val="dk1"/>
              </a:solidFill>
              <a:effectLst/>
              <a:latin typeface="+mn-lt"/>
              <a:ea typeface="+mn-ea"/>
              <a:cs typeface="+mn-cs"/>
            </a:rPr>
            <a:t>「将来負担額」全体は，毎年減少している。</a:t>
          </a:r>
          <a:endParaRPr lang="ja-JP" altLang="ja-JP" sz="1000">
            <a:effectLst/>
          </a:endParaRPr>
        </a:p>
        <a:p>
          <a:pPr rtl="0"/>
          <a:r>
            <a:rPr lang="ja-JP" altLang="ja-JP" sz="1000" b="0" i="0" baseline="0">
              <a:solidFill>
                <a:schemeClr val="dk1"/>
              </a:solidFill>
              <a:effectLst/>
              <a:latin typeface="+mn-lt"/>
              <a:ea typeface="+mn-ea"/>
              <a:cs typeface="+mn-cs"/>
            </a:rPr>
            <a:t>　将来負担額に充当可能な財源である基金は，決算剰余金などを活用し，計画的に積み立てていることから増加している。</a:t>
          </a:r>
          <a:endParaRPr lang="ja-JP" altLang="ja-JP" sz="1000">
            <a:effectLst/>
          </a:endParaRPr>
        </a:p>
        <a:p>
          <a:pPr rtl="0"/>
          <a:r>
            <a:rPr lang="ja-JP" altLang="ja-JP" sz="1000" b="0" i="0" baseline="0">
              <a:solidFill>
                <a:schemeClr val="dk1"/>
              </a:solidFill>
              <a:effectLst/>
              <a:latin typeface="+mn-lt"/>
              <a:ea typeface="+mn-ea"/>
              <a:cs typeface="+mn-cs"/>
            </a:rPr>
            <a:t>　基準財政需要額算入見込額は，需要額の算定における流域下水道及び公共下水道事業などに係る地方債残高の減少により，算入見込額が減少した。</a:t>
          </a:r>
          <a:endParaRPr lang="ja-JP" altLang="ja-JP" sz="1000">
            <a:effectLst/>
          </a:endParaRPr>
        </a:p>
        <a:p>
          <a:pPr rtl="0"/>
          <a:r>
            <a:rPr lang="ja-JP" altLang="ja-JP" sz="1000" b="0" i="0" baseline="0">
              <a:solidFill>
                <a:schemeClr val="dk1"/>
              </a:solidFill>
              <a:effectLst/>
              <a:latin typeface="+mn-lt"/>
              <a:ea typeface="+mn-ea"/>
              <a:cs typeface="+mn-cs"/>
            </a:rPr>
            <a:t>　その結果，「充当可能財源等」全体は減少したが，「将来負担額」全体も減少したことから，差引きした額である将来負担比率の分子は減少している。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については，プライマリーバランスの黒字化を念頭に，元金償還額以内の市債発行を図ることで，市債残高を抑制していくことに加え，将来の行政需要や年度間の財政調整に的確に対応し，財政運営の長期的な安定性を確保するため，</a:t>
          </a:r>
          <a:r>
            <a:rPr kumimoji="1" lang="ja-JP" altLang="ja-JP" sz="1000">
              <a:solidFill>
                <a:schemeClr val="dk1"/>
              </a:solidFill>
              <a:effectLst/>
              <a:latin typeface="+mn-lt"/>
              <a:ea typeface="+mn-ea"/>
              <a:cs typeface="+mn-cs"/>
            </a:rPr>
            <a:t>基金の</a:t>
          </a:r>
          <a:r>
            <a:rPr kumimoji="1" lang="ja-JP" altLang="en-US" sz="1000">
              <a:solidFill>
                <a:schemeClr val="dk1"/>
              </a:solidFill>
              <a:effectLst/>
              <a:latin typeface="+mn-lt"/>
              <a:ea typeface="+mn-ea"/>
              <a:cs typeface="+mn-cs"/>
            </a:rPr>
            <a:t>確保</a:t>
          </a:r>
          <a:r>
            <a:rPr kumimoji="1" lang="ja-JP" altLang="ja-JP" sz="1000">
              <a:solidFill>
                <a:schemeClr val="dk1"/>
              </a:solidFill>
              <a:effectLst/>
              <a:latin typeface="+mn-lt"/>
              <a:ea typeface="+mn-ea"/>
              <a:cs typeface="+mn-cs"/>
            </a:rPr>
            <a:t>に努めていくことなどにより，</a:t>
          </a:r>
          <a:r>
            <a:rPr lang="ja-JP" altLang="ja-JP" sz="1000" b="0" i="0" baseline="0">
              <a:solidFill>
                <a:schemeClr val="dk1"/>
              </a:solidFill>
              <a:effectLst/>
              <a:latin typeface="+mn-lt"/>
              <a:ea typeface="+mn-ea"/>
              <a:cs typeface="+mn-cs"/>
            </a:rPr>
            <a:t>将来負担を抑制し，財政の健全化に努めていく。</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財政力指数は，単年度及び３ヵ年平均ともに前年度より上昇した。これは，市町村民税</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法人税割）</a:t>
          </a:r>
          <a:r>
            <a:rPr kumimoji="1" lang="ja-JP" altLang="ja-JP" sz="1300">
              <a:solidFill>
                <a:schemeClr val="dk1"/>
              </a:solidFill>
              <a:effectLst/>
              <a:latin typeface="+mn-lt"/>
              <a:ea typeface="+mn-ea"/>
              <a:cs typeface="+mn-cs"/>
            </a:rPr>
            <a:t>や地方消費税交付金の増による「基準財政収入額」の増が，</a:t>
          </a:r>
          <a:r>
            <a:rPr kumimoji="1" lang="ja-JP" altLang="en-US" sz="1300">
              <a:solidFill>
                <a:schemeClr val="dk1"/>
              </a:solidFill>
              <a:effectLst/>
              <a:latin typeface="+mn-lt"/>
              <a:ea typeface="+mn-ea"/>
              <a:cs typeface="+mn-cs"/>
            </a:rPr>
            <a:t>地域振興</a:t>
          </a:r>
          <a:r>
            <a:rPr kumimoji="1" lang="ja-JP" altLang="ja-JP" sz="1300">
              <a:solidFill>
                <a:schemeClr val="dk1"/>
              </a:solidFill>
              <a:effectLst/>
              <a:latin typeface="+mn-lt"/>
              <a:ea typeface="+mn-ea"/>
              <a:cs typeface="+mn-cs"/>
            </a:rPr>
            <a:t>費及び</a:t>
          </a:r>
          <a:r>
            <a:rPr kumimoji="1" lang="ja-JP" altLang="en-US" sz="1300">
              <a:solidFill>
                <a:schemeClr val="dk1"/>
              </a:solidFill>
              <a:effectLst/>
              <a:latin typeface="+mn-lt"/>
              <a:ea typeface="+mn-ea"/>
              <a:cs typeface="+mn-cs"/>
            </a:rPr>
            <a:t>その他の教育費</a:t>
          </a:r>
          <a:r>
            <a:rPr kumimoji="1" lang="ja-JP" altLang="ja-JP" sz="1300">
              <a:solidFill>
                <a:schemeClr val="dk1"/>
              </a:solidFill>
              <a:effectLst/>
              <a:latin typeface="+mn-lt"/>
              <a:ea typeface="+mn-ea"/>
              <a:cs typeface="+mn-cs"/>
            </a:rPr>
            <a:t>等の増による「基準財政需要額」の増を上回ったことが要因である。</a:t>
          </a:r>
          <a:endParaRPr lang="ja-JP" altLang="ja-JP" sz="1300">
            <a:effectLst/>
          </a:endParaRPr>
        </a:p>
        <a:p>
          <a:r>
            <a:rPr kumimoji="1" lang="ja-JP" altLang="ja-JP" sz="1300">
              <a:solidFill>
                <a:schemeClr val="dk1"/>
              </a:solidFill>
              <a:effectLst/>
              <a:latin typeface="+mn-lt"/>
              <a:ea typeface="+mn-ea"/>
              <a:cs typeface="+mn-cs"/>
            </a:rPr>
            <a:t>　今後とも，</a:t>
          </a:r>
          <a:r>
            <a:rPr lang="ja-JP" altLang="ja-JP" sz="1300">
              <a:solidFill>
                <a:schemeClr val="dk1"/>
              </a:solidFill>
              <a:effectLst/>
              <a:latin typeface="+mn-lt"/>
              <a:ea typeface="+mn-ea"/>
              <a:cs typeface="+mn-cs"/>
            </a:rPr>
            <a:t>自主財源の積極的な確保や，資産管理の適正化など，中長期を見据えた「行財政改革」の徹底を図るとともに，常にコスト意識を持って効果的・効率的な事業の執行に努める。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16933</xdr:rowOff>
    </xdr:to>
    <xdr:cxnSp macro="">
      <xdr:nvCxnSpPr>
        <xdr:cNvPr id="74" name="直線コネクタ 73"/>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16933</xdr:rowOff>
    </xdr:to>
    <xdr:cxnSp macro="">
      <xdr:nvCxnSpPr>
        <xdr:cNvPr id="77" name="直線コネクタ 76"/>
        <xdr:cNvCxnSpPr/>
      </xdr:nvCxnSpPr>
      <xdr:spPr>
        <a:xfrm>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年度から上昇した。これは，公債費の減に伴い，経常的経費充当一般財源が減少したものの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法人市民税の税率引き下げによる</a:t>
          </a:r>
          <a:r>
            <a:rPr kumimoji="1" lang="ja-JP" altLang="ja-JP" sz="1300">
              <a:solidFill>
                <a:schemeClr val="dk1"/>
              </a:solidFill>
              <a:effectLst/>
              <a:latin typeface="+mn-lt"/>
              <a:ea typeface="+mn-ea"/>
              <a:cs typeface="+mn-cs"/>
            </a:rPr>
            <a:t>市税収入の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に伴い，経常一般財源が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したことが要因である。</a:t>
          </a:r>
          <a:endParaRPr lang="ja-JP" altLang="ja-JP" sz="1300">
            <a:effectLst/>
          </a:endParaRPr>
        </a:p>
        <a:p>
          <a:r>
            <a:rPr kumimoji="1" lang="ja-JP" altLang="ja-JP" sz="1300">
              <a:solidFill>
                <a:schemeClr val="dk1"/>
              </a:solidFill>
              <a:effectLst/>
              <a:latin typeface="+mn-lt"/>
              <a:ea typeface="+mn-ea"/>
              <a:cs typeface="+mn-cs"/>
            </a:rPr>
            <a:t>　今後とも，自主財源の積極的な確保に努めるとともに，生活保護費等における就労支援の取組などにより経常経費を抑制し，財政構造の弾力性の向上に努めることにより，本市の中期財政計画上の目標である</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％台への向上を図る。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65</xdr:row>
      <xdr:rowOff>89112</xdr:rowOff>
    </xdr:to>
    <xdr:cxnSp macro="">
      <xdr:nvCxnSpPr>
        <xdr:cNvPr id="131" name="直線コネクタ 130"/>
        <xdr:cNvCxnSpPr/>
      </xdr:nvCxnSpPr>
      <xdr:spPr>
        <a:xfrm>
          <a:off x="4114800" y="112132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65</xdr:row>
      <xdr:rowOff>85090</xdr:rowOff>
    </xdr:to>
    <xdr:cxnSp macro="">
      <xdr:nvCxnSpPr>
        <xdr:cNvPr id="134" name="直線コネクタ 133"/>
        <xdr:cNvCxnSpPr/>
      </xdr:nvCxnSpPr>
      <xdr:spPr>
        <a:xfrm flipV="1">
          <a:off x="3225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66</xdr:row>
      <xdr:rowOff>6138</xdr:rowOff>
    </xdr:to>
    <xdr:cxnSp macro="">
      <xdr:nvCxnSpPr>
        <xdr:cNvPr id="137" name="直線コネクタ 136"/>
        <xdr:cNvCxnSpPr/>
      </xdr:nvCxnSpPr>
      <xdr:spPr>
        <a:xfrm flipV="1">
          <a:off x="2336800" y="1122934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77046</xdr:rowOff>
    </xdr:from>
    <xdr:to>
      <xdr:col>3</xdr:col>
      <xdr:colOff>279400</xdr:colOff>
      <xdr:row>66</xdr:row>
      <xdr:rowOff>6138</xdr:rowOff>
    </xdr:to>
    <xdr:cxnSp macro="">
      <xdr:nvCxnSpPr>
        <xdr:cNvPr id="140" name="直線コネクタ 139"/>
        <xdr:cNvCxnSpPr/>
      </xdr:nvCxnSpPr>
      <xdr:spPr>
        <a:xfrm>
          <a:off x="1447800" y="1122129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38312</xdr:rowOff>
    </xdr:from>
    <xdr:to>
      <xdr:col>7</xdr:col>
      <xdr:colOff>203200</xdr:colOff>
      <xdr:row>65</xdr:row>
      <xdr:rowOff>139912</xdr:rowOff>
    </xdr:to>
    <xdr:sp macro="" textlink="">
      <xdr:nvSpPr>
        <xdr:cNvPr id="150" name="円/楕円 149"/>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10389</xdr:rowOff>
    </xdr:from>
    <xdr:ext cx="762000" cy="259045"/>
    <xdr:sp macro="" textlink="">
      <xdr:nvSpPr>
        <xdr:cNvPr id="151" name="財政構造の弾力性該当値テキスト"/>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18204</xdr:rowOff>
    </xdr:from>
    <xdr:to>
      <xdr:col>6</xdr:col>
      <xdr:colOff>50800</xdr:colOff>
      <xdr:row>65</xdr:row>
      <xdr:rowOff>119804</xdr:rowOff>
    </xdr:to>
    <xdr:sp macro="" textlink="">
      <xdr:nvSpPr>
        <xdr:cNvPr id="152" name="円/楕円 151"/>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53" name="テキスト ボックス 152"/>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4" name="円/楕円 153"/>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5" name="テキスト ボックス 154"/>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6" name="円/楕円 155"/>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7" name="テキスト ボックス 156"/>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58" name="円/楕円 157"/>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59" name="テキスト ボックス 158"/>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退職者</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増に伴う退職手当の増加など</a:t>
          </a:r>
          <a:r>
            <a:rPr kumimoji="1" lang="ja-JP" altLang="en-US" sz="1300">
              <a:solidFill>
                <a:schemeClr val="dk1"/>
              </a:solidFill>
              <a:effectLst/>
              <a:latin typeface="+mn-lt"/>
              <a:ea typeface="+mn-ea"/>
              <a:cs typeface="+mn-cs"/>
            </a:rPr>
            <a:t>に</a:t>
          </a:r>
          <a:r>
            <a:rPr kumimoji="1" lang="ja-JP" altLang="ja-JP" sz="1300">
              <a:solidFill>
                <a:sysClr val="windowText" lastClr="000000"/>
              </a:solidFill>
              <a:effectLst/>
              <a:latin typeface="+mn-lt"/>
              <a:ea typeface="+mn-ea"/>
              <a:cs typeface="+mn-cs"/>
            </a:rPr>
            <a:t>伴う人件費の増や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小学校教科書の採択替え</a:t>
          </a:r>
          <a:r>
            <a:rPr kumimoji="1" lang="ja-JP" altLang="ja-JP" sz="1300">
              <a:solidFill>
                <a:schemeClr val="dk1"/>
              </a:solidFill>
              <a:effectLst/>
              <a:latin typeface="+mn-lt"/>
              <a:ea typeface="+mn-ea"/>
              <a:cs typeface="+mn-cs"/>
            </a:rPr>
            <a:t>などに伴う物件費の増により，前年度より増加した。</a:t>
          </a:r>
          <a:endParaRPr lang="ja-JP" altLang="ja-JP" sz="1300">
            <a:effectLst/>
          </a:endParaRPr>
        </a:p>
        <a:p>
          <a:r>
            <a:rPr kumimoji="1" lang="ja-JP" altLang="ja-JP" sz="1300">
              <a:solidFill>
                <a:schemeClr val="dk1"/>
              </a:solidFill>
              <a:effectLst/>
              <a:latin typeface="+mn-lt"/>
              <a:ea typeface="+mn-ea"/>
              <a:cs typeface="+mn-cs"/>
            </a:rPr>
            <a:t>　引き続き，定員の適正化などにより人件費を抑制するとともに，内部努力の徹底等による経費の抑制を図り，事業の効率化を図っていく。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106552</xdr:rowOff>
    </xdr:from>
    <xdr:to>
      <xdr:col>7</xdr:col>
      <xdr:colOff>152400</xdr:colOff>
      <xdr:row>81</xdr:row>
      <xdr:rowOff>109768</xdr:rowOff>
    </xdr:to>
    <xdr:cxnSp macro="">
      <xdr:nvCxnSpPr>
        <xdr:cNvPr id="194" name="直線コネクタ 193"/>
        <xdr:cNvCxnSpPr/>
      </xdr:nvCxnSpPr>
      <xdr:spPr>
        <a:xfrm>
          <a:off x="4114800" y="13994002"/>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59914</xdr:rowOff>
    </xdr:from>
    <xdr:to>
      <xdr:col>6</xdr:col>
      <xdr:colOff>0</xdr:colOff>
      <xdr:row>81</xdr:row>
      <xdr:rowOff>106552</xdr:rowOff>
    </xdr:to>
    <xdr:cxnSp macro="">
      <xdr:nvCxnSpPr>
        <xdr:cNvPr id="197" name="直線コネクタ 196"/>
        <xdr:cNvCxnSpPr/>
      </xdr:nvCxnSpPr>
      <xdr:spPr>
        <a:xfrm>
          <a:off x="3225800" y="13947364"/>
          <a:ext cx="889000" cy="4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59914</xdr:rowOff>
    </xdr:from>
    <xdr:to>
      <xdr:col>4</xdr:col>
      <xdr:colOff>482600</xdr:colOff>
      <xdr:row>81</xdr:row>
      <xdr:rowOff>103267</xdr:rowOff>
    </xdr:to>
    <xdr:cxnSp macro="">
      <xdr:nvCxnSpPr>
        <xdr:cNvPr id="200" name="直線コネクタ 199"/>
        <xdr:cNvCxnSpPr/>
      </xdr:nvCxnSpPr>
      <xdr:spPr>
        <a:xfrm flipV="1">
          <a:off x="2336800" y="13947364"/>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103267</xdr:rowOff>
    </xdr:from>
    <xdr:to>
      <xdr:col>3</xdr:col>
      <xdr:colOff>279400</xdr:colOff>
      <xdr:row>81</xdr:row>
      <xdr:rowOff>161125</xdr:rowOff>
    </xdr:to>
    <xdr:cxnSp macro="">
      <xdr:nvCxnSpPr>
        <xdr:cNvPr id="203" name="直線コネクタ 202"/>
        <xdr:cNvCxnSpPr/>
      </xdr:nvCxnSpPr>
      <xdr:spPr>
        <a:xfrm flipV="1">
          <a:off x="1447800" y="13990717"/>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58968</xdr:rowOff>
    </xdr:from>
    <xdr:to>
      <xdr:col>7</xdr:col>
      <xdr:colOff>203200</xdr:colOff>
      <xdr:row>81</xdr:row>
      <xdr:rowOff>160568</xdr:rowOff>
    </xdr:to>
    <xdr:sp macro="" textlink="">
      <xdr:nvSpPr>
        <xdr:cNvPr id="213" name="円/楕円 212"/>
        <xdr:cNvSpPr/>
      </xdr:nvSpPr>
      <xdr:spPr>
        <a:xfrm>
          <a:off x="4902200" y="139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75495</xdr:rowOff>
    </xdr:from>
    <xdr:ext cx="762000" cy="259045"/>
    <xdr:sp macro="" textlink="">
      <xdr:nvSpPr>
        <xdr:cNvPr id="214" name="人件費・物件費等の状況該当値テキスト"/>
        <xdr:cNvSpPr txBox="1"/>
      </xdr:nvSpPr>
      <xdr:spPr>
        <a:xfrm>
          <a:off x="5041900" y="1379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55752</xdr:rowOff>
    </xdr:from>
    <xdr:to>
      <xdr:col>6</xdr:col>
      <xdr:colOff>50800</xdr:colOff>
      <xdr:row>81</xdr:row>
      <xdr:rowOff>157352</xdr:rowOff>
    </xdr:to>
    <xdr:sp macro="" textlink="">
      <xdr:nvSpPr>
        <xdr:cNvPr id="215" name="円/楕円 214"/>
        <xdr:cNvSpPr/>
      </xdr:nvSpPr>
      <xdr:spPr>
        <a:xfrm>
          <a:off x="4064000" y="139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167529</xdr:rowOff>
    </xdr:from>
    <xdr:ext cx="736600" cy="259045"/>
    <xdr:sp macro="" textlink="">
      <xdr:nvSpPr>
        <xdr:cNvPr id="216" name="テキスト ボックス 215"/>
        <xdr:cNvSpPr txBox="1"/>
      </xdr:nvSpPr>
      <xdr:spPr>
        <a:xfrm>
          <a:off x="3733800" y="1371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9114</xdr:rowOff>
    </xdr:from>
    <xdr:to>
      <xdr:col>4</xdr:col>
      <xdr:colOff>533400</xdr:colOff>
      <xdr:row>81</xdr:row>
      <xdr:rowOff>110714</xdr:rowOff>
    </xdr:to>
    <xdr:sp macro="" textlink="">
      <xdr:nvSpPr>
        <xdr:cNvPr id="217" name="円/楕円 216"/>
        <xdr:cNvSpPr/>
      </xdr:nvSpPr>
      <xdr:spPr>
        <a:xfrm>
          <a:off x="3175000" y="138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120891</xdr:rowOff>
    </xdr:from>
    <xdr:ext cx="762000" cy="259045"/>
    <xdr:sp macro="" textlink="">
      <xdr:nvSpPr>
        <xdr:cNvPr id="218" name="テキスト ボックス 217"/>
        <xdr:cNvSpPr txBox="1"/>
      </xdr:nvSpPr>
      <xdr:spPr>
        <a:xfrm>
          <a:off x="2844800" y="13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52467</xdr:rowOff>
    </xdr:from>
    <xdr:to>
      <xdr:col>3</xdr:col>
      <xdr:colOff>330200</xdr:colOff>
      <xdr:row>81</xdr:row>
      <xdr:rowOff>154067</xdr:rowOff>
    </xdr:to>
    <xdr:sp macro="" textlink="">
      <xdr:nvSpPr>
        <xdr:cNvPr id="219" name="円/楕円 218"/>
        <xdr:cNvSpPr/>
      </xdr:nvSpPr>
      <xdr:spPr>
        <a:xfrm>
          <a:off x="2286000" y="13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138844</xdr:rowOff>
    </xdr:from>
    <xdr:ext cx="762000" cy="259045"/>
    <xdr:sp macro="" textlink="">
      <xdr:nvSpPr>
        <xdr:cNvPr id="220" name="テキスト ボックス 219"/>
        <xdr:cNvSpPr txBox="1"/>
      </xdr:nvSpPr>
      <xdr:spPr>
        <a:xfrm>
          <a:off x="1955800" y="140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110325</xdr:rowOff>
    </xdr:from>
    <xdr:to>
      <xdr:col>2</xdr:col>
      <xdr:colOff>127000</xdr:colOff>
      <xdr:row>82</xdr:row>
      <xdr:rowOff>40475</xdr:rowOff>
    </xdr:to>
    <xdr:sp macro="" textlink="">
      <xdr:nvSpPr>
        <xdr:cNvPr id="221" name="円/楕円 220"/>
        <xdr:cNvSpPr/>
      </xdr:nvSpPr>
      <xdr:spPr>
        <a:xfrm>
          <a:off x="1397000" y="139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25252</xdr:rowOff>
    </xdr:from>
    <xdr:ext cx="762000" cy="259045"/>
    <xdr:sp macro="" textlink="">
      <xdr:nvSpPr>
        <xdr:cNvPr id="222" name="テキスト ボックス 221"/>
        <xdr:cNvSpPr txBox="1"/>
      </xdr:nvSpPr>
      <xdr:spPr>
        <a:xfrm>
          <a:off x="1066800" y="140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年功的給与上昇の抑制等を目的とした給与構造改革及び地域間・世代間の給与配分の見直し等を柱とした給与制度の総合的見直しの実施など，給与制度の適正化に努めてきた。</a:t>
          </a: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年は，国家公務員の時限的な給与改定特例法（</a:t>
          </a:r>
          <a:r>
            <a:rPr kumimoji="1" lang="en-US" altLang="ja-JP" sz="1100">
              <a:latin typeface="ＭＳ Ｐゴシック"/>
            </a:rPr>
            <a:t>2</a:t>
          </a:r>
          <a:r>
            <a:rPr kumimoji="1" lang="ja-JP" altLang="en-US" sz="1100">
              <a:latin typeface="ＭＳ Ｐゴシック"/>
            </a:rPr>
            <a:t>年間）による措置により，指数が大きく上昇したが，平成</a:t>
          </a:r>
          <a:r>
            <a:rPr kumimoji="1" lang="en-US" altLang="ja-JP" sz="1100">
              <a:latin typeface="ＭＳ Ｐゴシック"/>
            </a:rPr>
            <a:t>25</a:t>
          </a:r>
          <a:r>
            <a:rPr kumimoji="1" lang="ja-JP" altLang="en-US" sz="1100">
              <a:latin typeface="ＭＳ Ｐゴシック"/>
            </a:rPr>
            <a:t>年は同措置の終了により指数が低減した。平成</a:t>
          </a:r>
          <a:r>
            <a:rPr kumimoji="1" lang="en-US" altLang="ja-JP" sz="1100">
              <a:latin typeface="ＭＳ Ｐゴシック"/>
            </a:rPr>
            <a:t>26</a:t>
          </a:r>
          <a:r>
            <a:rPr kumimoji="1" lang="ja-JP" altLang="en-US" sz="1100">
              <a:latin typeface="ＭＳ Ｐゴシック"/>
            </a:rPr>
            <a:t>年は，給与制度の総合的見直しなどの実施により，指数が低減したが，平成</a:t>
          </a:r>
          <a:r>
            <a:rPr kumimoji="1" lang="en-US" altLang="ja-JP" sz="1100">
              <a:latin typeface="ＭＳ Ｐゴシック"/>
            </a:rPr>
            <a:t>27</a:t>
          </a:r>
          <a:r>
            <a:rPr kumimoji="1" lang="ja-JP" altLang="en-US" sz="1100">
              <a:latin typeface="ＭＳ Ｐゴシック"/>
            </a:rPr>
            <a:t>年は類似団体と同様に上昇した。</a:t>
          </a:r>
        </a:p>
        <a:p>
          <a:r>
            <a:rPr kumimoji="1" lang="ja-JP" altLang="en-US" sz="1100">
              <a:latin typeface="ＭＳ Ｐゴシック"/>
            </a:rPr>
            <a:t>　今後とも，国や県並びに他市の制度との均衡を踏まえながら，適正な給与制度の構築に努めていく。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167821</xdr:rowOff>
    </xdr:to>
    <xdr:cxnSp macro="">
      <xdr:nvCxnSpPr>
        <xdr:cNvPr id="258" name="直線コネクタ 257"/>
        <xdr:cNvCxnSpPr/>
      </xdr:nvCxnSpPr>
      <xdr:spPr>
        <a:xfrm>
          <a:off x="16179800" y="143292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84</xdr:row>
      <xdr:rowOff>65314</xdr:rowOff>
    </xdr:to>
    <xdr:cxnSp macro="">
      <xdr:nvCxnSpPr>
        <xdr:cNvPr id="261" name="直線コネクタ 260"/>
        <xdr:cNvCxnSpPr/>
      </xdr:nvCxnSpPr>
      <xdr:spPr>
        <a:xfrm flipV="1">
          <a:off x="15290800" y="143292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89</xdr:row>
      <xdr:rowOff>150284</xdr:rowOff>
    </xdr:to>
    <xdr:cxnSp macro="">
      <xdr:nvCxnSpPr>
        <xdr:cNvPr id="264" name="直線コネクタ 263"/>
        <xdr:cNvCxnSpPr/>
      </xdr:nvCxnSpPr>
      <xdr:spPr>
        <a:xfrm flipV="1">
          <a:off x="14401800" y="144671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150284</xdr:rowOff>
    </xdr:from>
    <xdr:to>
      <xdr:col>21</xdr:col>
      <xdr:colOff>0</xdr:colOff>
      <xdr:row>89</xdr:row>
      <xdr:rowOff>150284</xdr:rowOff>
    </xdr:to>
    <xdr:cxnSp macro="">
      <xdr:nvCxnSpPr>
        <xdr:cNvPr id="267" name="直線コネクタ 266"/>
        <xdr:cNvCxnSpPr/>
      </xdr:nvCxnSpPr>
      <xdr:spPr>
        <a:xfrm>
          <a:off x="13512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8"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80" name="テキスト ボックス 279"/>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81" name="円/楕円 280"/>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82" name="テキスト ボックス 28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3" name="円/楕円 282"/>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4" name="テキスト ボックス 283"/>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月に策定した「組織整備・定員適正化に関する方針」に目標として掲げた平成</a:t>
          </a:r>
          <a:r>
            <a:rPr kumimoji="1" lang="en-US" altLang="ja-JP" sz="1300">
              <a:latin typeface="ＭＳ Ｐゴシック"/>
            </a:rPr>
            <a:t>27</a:t>
          </a:r>
          <a:r>
            <a:rPr kumimoji="1" lang="ja-JP" altLang="en-US" sz="1300">
              <a:latin typeface="ＭＳ Ｐゴシック"/>
            </a:rPr>
            <a:t>年度の職員</a:t>
          </a:r>
          <a:r>
            <a:rPr kumimoji="1" lang="en-US" altLang="ja-JP" sz="1300">
              <a:latin typeface="ＭＳ Ｐゴシック"/>
            </a:rPr>
            <a:t>3,300</a:t>
          </a:r>
          <a:r>
            <a:rPr kumimoji="1" lang="ja-JP" altLang="en-US" sz="1300">
              <a:latin typeface="ＭＳ Ｐゴシック"/>
            </a:rPr>
            <a:t>人体制に向け，定員の適正化に取り組んできた。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5.68</a:t>
          </a:r>
          <a:r>
            <a:rPr kumimoji="1" lang="ja-JP" altLang="en-US" sz="1300">
              <a:latin typeface="ＭＳ Ｐゴシック"/>
            </a:rPr>
            <a:t>人に比べ</a:t>
          </a:r>
          <a:r>
            <a:rPr kumimoji="1" lang="en-US" altLang="ja-JP" sz="1300">
              <a:latin typeface="ＭＳ Ｐゴシック"/>
            </a:rPr>
            <a:t>0.05</a:t>
          </a:r>
          <a:r>
            <a:rPr kumimoji="1" lang="ja-JP" altLang="en-US" sz="1300">
              <a:latin typeface="ＭＳ Ｐゴシック"/>
            </a:rPr>
            <a:t>人少ない</a:t>
          </a:r>
          <a:r>
            <a:rPr kumimoji="1" lang="en-US" altLang="ja-JP" sz="1300">
              <a:latin typeface="ＭＳ Ｐゴシック"/>
            </a:rPr>
            <a:t>5.63</a:t>
          </a:r>
          <a:r>
            <a:rPr kumimoji="1" lang="ja-JP" altLang="en-US" sz="1300">
              <a:latin typeface="ＭＳ Ｐゴシック"/>
            </a:rPr>
            <a:t>人となっており，順調に定員の適正化が図られている。</a:t>
          </a:r>
        </a:p>
        <a:p>
          <a:r>
            <a:rPr kumimoji="1" lang="ja-JP" altLang="en-US" sz="1300">
              <a:latin typeface="ＭＳ Ｐゴシック"/>
            </a:rPr>
            <a:t>　今後も，外部委託等の推進，事務・事業の見直しの推進，職員配置の重点化・適正化，再任用職員の積極的な活用などに取り組み，定員の適正化を進めていく。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128481</xdr:rowOff>
    </xdr:from>
    <xdr:to>
      <xdr:col>24</xdr:col>
      <xdr:colOff>558800</xdr:colOff>
      <xdr:row>59</xdr:row>
      <xdr:rowOff>148590</xdr:rowOff>
    </xdr:to>
    <xdr:cxnSp macro="">
      <xdr:nvCxnSpPr>
        <xdr:cNvPr id="321" name="直線コネクタ 320"/>
        <xdr:cNvCxnSpPr/>
      </xdr:nvCxnSpPr>
      <xdr:spPr>
        <a:xfrm flipV="1">
          <a:off x="16179800" y="1024403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60</xdr:row>
      <xdr:rowOff>1270</xdr:rowOff>
    </xdr:to>
    <xdr:cxnSp macro="">
      <xdr:nvCxnSpPr>
        <xdr:cNvPr id="324" name="直線コネクタ 323"/>
        <xdr:cNvCxnSpPr/>
      </xdr:nvCxnSpPr>
      <xdr:spPr>
        <a:xfrm flipV="1">
          <a:off x="15290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25400</xdr:rowOff>
    </xdr:to>
    <xdr:cxnSp macro="">
      <xdr:nvCxnSpPr>
        <xdr:cNvPr id="327" name="直線コネクタ 326"/>
        <xdr:cNvCxnSpPr/>
      </xdr:nvCxnSpPr>
      <xdr:spPr>
        <a:xfrm flipV="1">
          <a:off x="14401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89746</xdr:rowOff>
    </xdr:to>
    <xdr:cxnSp macro="">
      <xdr:nvCxnSpPr>
        <xdr:cNvPr id="330" name="直線コネクタ 329"/>
        <xdr:cNvCxnSpPr/>
      </xdr:nvCxnSpPr>
      <xdr:spPr>
        <a:xfrm flipV="1">
          <a:off x="13512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77681</xdr:rowOff>
    </xdr:from>
    <xdr:to>
      <xdr:col>24</xdr:col>
      <xdr:colOff>609600</xdr:colOff>
      <xdr:row>60</xdr:row>
      <xdr:rowOff>7831</xdr:rowOff>
    </xdr:to>
    <xdr:sp macro="" textlink="">
      <xdr:nvSpPr>
        <xdr:cNvPr id="340" name="円/楕円 339"/>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94208</xdr:rowOff>
    </xdr:from>
    <xdr:ext cx="762000" cy="259045"/>
    <xdr:sp macro="" textlink="">
      <xdr:nvSpPr>
        <xdr:cNvPr id="341" name="定員管理の状況該当値テキスト"/>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2" name="円/楕円 341"/>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3" name="テキスト ボックス 342"/>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4" name="円/楕円 343"/>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5" name="テキスト ボックス 344"/>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6" name="円/楕円 345"/>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7" name="テキスト ボックス 346"/>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48" name="円/楕円 347"/>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150723</xdr:rowOff>
    </xdr:from>
    <xdr:ext cx="762000" cy="259045"/>
    <xdr:sp macro="" textlink="">
      <xdr:nvSpPr>
        <xdr:cNvPr id="349" name="テキスト ボックス 348"/>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実質公債費比率は，過去の大型建設事業に係る市債償還の完了により，元利償還金が減少したことなどから，前年度と比較して</a:t>
          </a:r>
          <a:r>
            <a:rPr kumimoji="1" lang="en-US" altLang="ja-JP" sz="1300">
              <a:latin typeface="ＭＳ Ｐゴシック"/>
            </a:rPr>
            <a:t>0.9</a:t>
          </a:r>
          <a:r>
            <a:rPr kumimoji="1" lang="ja-JP" altLang="en-US" sz="1300">
              <a:latin typeface="ＭＳ Ｐゴシック"/>
            </a:rPr>
            <a:t>ポイント減少した。</a:t>
          </a:r>
        </a:p>
        <a:p>
          <a:r>
            <a:rPr kumimoji="1" lang="ja-JP" altLang="en-US" sz="1300">
              <a:latin typeface="ＭＳ Ｐゴシック"/>
            </a:rPr>
            <a:t>　今後とも，公債費が将来の財政運営の大きな負担とならないよう，プライマリーバランスの黒字化を念頭に，元金償還額以内での市債の活用をすることで，残高の抑制に努めていく。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115062</xdr:rowOff>
    </xdr:to>
    <xdr:cxnSp macro="">
      <xdr:nvCxnSpPr>
        <xdr:cNvPr id="381" name="直線コネクタ 380"/>
        <xdr:cNvCxnSpPr/>
      </xdr:nvCxnSpPr>
      <xdr:spPr>
        <a:xfrm flipV="1">
          <a:off x="16179800" y="67147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115062</xdr:rowOff>
    </xdr:from>
    <xdr:to>
      <xdr:col>23</xdr:col>
      <xdr:colOff>406400</xdr:colOff>
      <xdr:row>40</xdr:row>
      <xdr:rowOff>40132</xdr:rowOff>
    </xdr:to>
    <xdr:cxnSp macro="">
      <xdr:nvCxnSpPr>
        <xdr:cNvPr id="384" name="直線コネクタ 383"/>
        <xdr:cNvCxnSpPr/>
      </xdr:nvCxnSpPr>
      <xdr:spPr>
        <a:xfrm flipV="1">
          <a:off x="15290800" y="68016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40</xdr:row>
      <xdr:rowOff>127000</xdr:rowOff>
    </xdr:to>
    <xdr:cxnSp macro="">
      <xdr:nvCxnSpPr>
        <xdr:cNvPr id="387" name="直線コネクタ 386"/>
        <xdr:cNvCxnSpPr/>
      </xdr:nvCxnSpPr>
      <xdr:spPr>
        <a:xfrm flipV="1">
          <a:off x="14401800" y="6898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32766</xdr:rowOff>
    </xdr:to>
    <xdr:cxnSp macro="">
      <xdr:nvCxnSpPr>
        <xdr:cNvPr id="390" name="直線コネクタ 389"/>
        <xdr:cNvCxnSpPr/>
      </xdr:nvCxnSpPr>
      <xdr:spPr>
        <a:xfrm flipV="1">
          <a:off x="13512800" y="698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400" name="円/楕円 399"/>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401"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64262</xdr:rowOff>
    </xdr:from>
    <xdr:to>
      <xdr:col>23</xdr:col>
      <xdr:colOff>457200</xdr:colOff>
      <xdr:row>39</xdr:row>
      <xdr:rowOff>165862</xdr:rowOff>
    </xdr:to>
    <xdr:sp macro="" textlink="">
      <xdr:nvSpPr>
        <xdr:cNvPr id="402" name="円/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4" name="円/楕円 403"/>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5" name="テキスト ボックス 404"/>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6" name="円/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8" name="円/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過去の大型建設事業債の償還終了により，市債現在高が減少したことや，退職手当支給対象人数の減により，退職手当負担見込額が減少したことから，前年度と比較して</a:t>
          </a:r>
          <a:r>
            <a:rPr kumimoji="1" lang="en-US" altLang="ja-JP" sz="1300">
              <a:latin typeface="ＭＳ Ｐゴシック"/>
            </a:rPr>
            <a:t>1.6</a:t>
          </a:r>
          <a:r>
            <a:rPr kumimoji="1" lang="ja-JP" altLang="en-US" sz="1300">
              <a:latin typeface="ＭＳ Ｐゴシック"/>
            </a:rPr>
            <a:t>ポイント低下した。</a:t>
          </a:r>
        </a:p>
        <a:p>
          <a:r>
            <a:rPr kumimoji="1" lang="ja-JP" altLang="en-US" sz="1300">
              <a:latin typeface="ＭＳ Ｐゴシック"/>
            </a:rPr>
            <a:t>　今後とも，プライマリーバランスの黒字化を念頭に，元金償還額以内での市債の活用を図ることで残高を抑制していくとともに，財政運営の長期的な安定性を確保するため，基金の涵養に努める。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6562</xdr:rowOff>
    </xdr:to>
    <xdr:cxnSp macro="">
      <xdr:nvCxnSpPr>
        <xdr:cNvPr id="443" name="直線コネクタ 442"/>
        <xdr:cNvCxnSpPr/>
      </xdr:nvCxnSpPr>
      <xdr:spPr>
        <a:xfrm flipV="1">
          <a:off x="16179800" y="2393992"/>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6562</xdr:rowOff>
    </xdr:from>
    <xdr:to>
      <xdr:col>23</xdr:col>
      <xdr:colOff>406400</xdr:colOff>
      <xdr:row>14</xdr:row>
      <xdr:rowOff>48387</xdr:rowOff>
    </xdr:to>
    <xdr:cxnSp macro="">
      <xdr:nvCxnSpPr>
        <xdr:cNvPr id="446" name="直線コネクタ 445"/>
        <xdr:cNvCxnSpPr/>
      </xdr:nvCxnSpPr>
      <xdr:spPr>
        <a:xfrm flipV="1">
          <a:off x="15290800" y="240686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48387</xdr:rowOff>
    </xdr:from>
    <xdr:to>
      <xdr:col>22</xdr:col>
      <xdr:colOff>203200</xdr:colOff>
      <xdr:row>14</xdr:row>
      <xdr:rowOff>112734</xdr:rowOff>
    </xdr:to>
    <xdr:cxnSp macro="">
      <xdr:nvCxnSpPr>
        <xdr:cNvPr id="449" name="直線コネクタ 448"/>
        <xdr:cNvCxnSpPr/>
      </xdr:nvCxnSpPr>
      <xdr:spPr>
        <a:xfrm flipV="1">
          <a:off x="14401800" y="24486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112734</xdr:rowOff>
    </xdr:from>
    <xdr:to>
      <xdr:col>21</xdr:col>
      <xdr:colOff>0</xdr:colOff>
      <xdr:row>14</xdr:row>
      <xdr:rowOff>156168</xdr:rowOff>
    </xdr:to>
    <xdr:cxnSp macro="">
      <xdr:nvCxnSpPr>
        <xdr:cNvPr id="452" name="直線コネクタ 451"/>
        <xdr:cNvCxnSpPr/>
      </xdr:nvCxnSpPr>
      <xdr:spPr>
        <a:xfrm flipV="1">
          <a:off x="13512800" y="25130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114342</xdr:rowOff>
    </xdr:from>
    <xdr:to>
      <xdr:col>24</xdr:col>
      <xdr:colOff>609600</xdr:colOff>
      <xdr:row>14</xdr:row>
      <xdr:rowOff>44492</xdr:rowOff>
    </xdr:to>
    <xdr:sp macro="" textlink="">
      <xdr:nvSpPr>
        <xdr:cNvPr id="462" name="円/楕円 461"/>
        <xdr:cNvSpPr/>
      </xdr:nvSpPr>
      <xdr:spPr>
        <a:xfrm>
          <a:off x="169672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35619</xdr:rowOff>
    </xdr:from>
    <xdr:ext cx="762000" cy="259045"/>
    <xdr:sp macro="" textlink="">
      <xdr:nvSpPr>
        <xdr:cNvPr id="463" name="将来負担の状況該当値テキスト"/>
        <xdr:cNvSpPr txBox="1"/>
      </xdr:nvSpPr>
      <xdr:spPr>
        <a:xfrm>
          <a:off x="17106900" y="22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127212</xdr:rowOff>
    </xdr:from>
    <xdr:to>
      <xdr:col>23</xdr:col>
      <xdr:colOff>457200</xdr:colOff>
      <xdr:row>14</xdr:row>
      <xdr:rowOff>57362</xdr:rowOff>
    </xdr:to>
    <xdr:sp macro="" textlink="">
      <xdr:nvSpPr>
        <xdr:cNvPr id="464" name="円/楕円 463"/>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67539</xdr:rowOff>
    </xdr:from>
    <xdr:ext cx="736600" cy="259045"/>
    <xdr:sp macro="" textlink="">
      <xdr:nvSpPr>
        <xdr:cNvPr id="465" name="テキスト ボックス 464"/>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169037</xdr:rowOff>
    </xdr:from>
    <xdr:to>
      <xdr:col>22</xdr:col>
      <xdr:colOff>254000</xdr:colOff>
      <xdr:row>14</xdr:row>
      <xdr:rowOff>99187</xdr:rowOff>
    </xdr:to>
    <xdr:sp macro="" textlink="">
      <xdr:nvSpPr>
        <xdr:cNvPr id="466" name="円/楕円 465"/>
        <xdr:cNvSpPr/>
      </xdr:nvSpPr>
      <xdr:spPr>
        <a:xfrm>
          <a:off x="15240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109364</xdr:rowOff>
    </xdr:from>
    <xdr:ext cx="762000" cy="259045"/>
    <xdr:sp macro="" textlink="">
      <xdr:nvSpPr>
        <xdr:cNvPr id="467" name="テキスト ボックス 466"/>
        <xdr:cNvSpPr txBox="1"/>
      </xdr:nvSpPr>
      <xdr:spPr>
        <a:xfrm>
          <a:off x="14909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61934</xdr:rowOff>
    </xdr:from>
    <xdr:to>
      <xdr:col>21</xdr:col>
      <xdr:colOff>50800</xdr:colOff>
      <xdr:row>14</xdr:row>
      <xdr:rowOff>163534</xdr:rowOff>
    </xdr:to>
    <xdr:sp macro="" textlink="">
      <xdr:nvSpPr>
        <xdr:cNvPr id="468" name="円/楕円 467"/>
        <xdr:cNvSpPr/>
      </xdr:nvSpPr>
      <xdr:spPr>
        <a:xfrm>
          <a:off x="14351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2261</xdr:rowOff>
    </xdr:from>
    <xdr:ext cx="762000" cy="259045"/>
    <xdr:sp macro="" textlink="">
      <xdr:nvSpPr>
        <xdr:cNvPr id="469" name="テキスト ボックス 468"/>
        <xdr:cNvSpPr txBox="1"/>
      </xdr:nvSpPr>
      <xdr:spPr>
        <a:xfrm>
          <a:off x="14020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105368</xdr:rowOff>
    </xdr:from>
    <xdr:to>
      <xdr:col>19</xdr:col>
      <xdr:colOff>533400</xdr:colOff>
      <xdr:row>15</xdr:row>
      <xdr:rowOff>35518</xdr:rowOff>
    </xdr:to>
    <xdr:sp macro="" textlink="">
      <xdr:nvSpPr>
        <xdr:cNvPr id="470" name="円/楕円 469"/>
        <xdr:cNvSpPr/>
      </xdr:nvSpPr>
      <xdr:spPr>
        <a:xfrm>
          <a:off x="13462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45695</xdr:rowOff>
    </xdr:from>
    <xdr:ext cx="762000" cy="259045"/>
    <xdr:sp macro="" textlink="">
      <xdr:nvSpPr>
        <xdr:cNvPr id="471" name="テキスト ボックス 470"/>
        <xdr:cNvSpPr txBox="1"/>
      </xdr:nvSpPr>
      <xdr:spPr>
        <a:xfrm>
          <a:off x="13131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職員数が減少したものの退職者の増に伴う退職手当の増加などに伴い，総額で前年度比</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億円増の</a:t>
          </a:r>
          <a:r>
            <a:rPr kumimoji="1" lang="en-US" altLang="ja-JP" sz="1300">
              <a:solidFill>
                <a:sysClr val="windowText" lastClr="000000"/>
              </a:solidFill>
              <a:latin typeface="ＭＳ Ｐゴシック"/>
            </a:rPr>
            <a:t>305</a:t>
          </a:r>
          <a:r>
            <a:rPr kumimoji="1" lang="ja-JP" altLang="en-US" sz="1300">
              <a:solidFill>
                <a:sysClr val="windowText" lastClr="000000"/>
              </a:solidFill>
              <a:latin typeface="ＭＳ Ｐゴシック"/>
            </a:rPr>
            <a:t>億円となった。</a:t>
          </a:r>
        </a:p>
        <a:p>
          <a:r>
            <a:rPr kumimoji="1" lang="ja-JP" altLang="en-US" sz="1300">
              <a:solidFill>
                <a:sysClr val="windowText" lastClr="000000"/>
              </a:solidFill>
              <a:latin typeface="ＭＳ Ｐゴシック"/>
            </a:rPr>
            <a:t>　</a:t>
          </a:r>
          <a:r>
            <a:rPr kumimoji="1" lang="ja-JP" altLang="ja-JP" sz="1300">
              <a:solidFill>
                <a:schemeClr val="dk1"/>
              </a:solidFill>
              <a:effectLst/>
              <a:latin typeface="+mn-lt"/>
              <a:ea typeface="+mn-ea"/>
              <a:cs typeface="+mn-cs"/>
            </a:rPr>
            <a:t>今後も，外部委託等の推進，事務・事業の見直しの推進，職員配置の重点化・適正化，再任用職員の積極的な活用などに取り組み，定員の適正化を進めていく。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39</xdr:row>
      <xdr:rowOff>151493</xdr:rowOff>
    </xdr:to>
    <xdr:cxnSp macro="">
      <xdr:nvCxnSpPr>
        <xdr:cNvPr id="68" name="直線コネクタ 67"/>
        <xdr:cNvCxnSpPr/>
      </xdr:nvCxnSpPr>
      <xdr:spPr>
        <a:xfrm>
          <a:off x="3987800" y="679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129722</xdr:rowOff>
    </xdr:to>
    <xdr:cxnSp macro="">
      <xdr:nvCxnSpPr>
        <xdr:cNvPr id="71" name="直線コネクタ 70"/>
        <xdr:cNvCxnSpPr/>
      </xdr:nvCxnSpPr>
      <xdr:spPr>
        <a:xfrm flipV="1">
          <a:off x="3098800" y="6794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129722</xdr:rowOff>
    </xdr:from>
    <xdr:to>
      <xdr:col>4</xdr:col>
      <xdr:colOff>346075</xdr:colOff>
      <xdr:row>40</xdr:row>
      <xdr:rowOff>154215</xdr:rowOff>
    </xdr:to>
    <xdr:cxnSp macro="">
      <xdr:nvCxnSpPr>
        <xdr:cNvPr id="74" name="直線コネクタ 73"/>
        <xdr:cNvCxnSpPr/>
      </xdr:nvCxnSpPr>
      <xdr:spPr>
        <a:xfrm flipV="1">
          <a:off x="2209800" y="6816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40</xdr:row>
      <xdr:rowOff>154215</xdr:rowOff>
    </xdr:to>
    <xdr:cxnSp macro="">
      <xdr:nvCxnSpPr>
        <xdr:cNvPr id="77" name="直線コネクタ 76"/>
        <xdr:cNvCxnSpPr/>
      </xdr:nvCxnSpPr>
      <xdr:spPr>
        <a:xfrm>
          <a:off x="1320800" y="6968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7" name="円/楕円 86"/>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8"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9" name="円/楕円 88"/>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90" name="テキスト ボックス 89"/>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78922</xdr:rowOff>
    </xdr:from>
    <xdr:to>
      <xdr:col>4</xdr:col>
      <xdr:colOff>396875</xdr:colOff>
      <xdr:row>40</xdr:row>
      <xdr:rowOff>9072</xdr:rowOff>
    </xdr:to>
    <xdr:sp macro="" textlink="">
      <xdr:nvSpPr>
        <xdr:cNvPr id="91" name="円/楕円 90"/>
        <xdr:cNvSpPr/>
      </xdr:nvSpPr>
      <xdr:spPr>
        <a:xfrm>
          <a:off x="3048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165299</xdr:rowOff>
    </xdr:from>
    <xdr:ext cx="762000" cy="259045"/>
    <xdr:sp macro="" textlink="">
      <xdr:nvSpPr>
        <xdr:cNvPr id="92" name="テキスト ボックス 91"/>
        <xdr:cNvSpPr txBox="1"/>
      </xdr:nvSpPr>
      <xdr:spPr>
        <a:xfrm>
          <a:off x="2717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5" name="円/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小学校教科書の採択替え</a:t>
          </a:r>
          <a:r>
            <a:rPr kumimoji="1" lang="ja-JP" altLang="en-US" sz="1300">
              <a:latin typeface="ＭＳ Ｐゴシック"/>
            </a:rPr>
            <a:t>などに伴い，総額で前年度比</a:t>
          </a:r>
          <a:r>
            <a:rPr kumimoji="1" lang="en-US" altLang="ja-JP" sz="1300">
              <a:latin typeface="ＭＳ Ｐゴシック"/>
            </a:rPr>
            <a:t>4</a:t>
          </a:r>
          <a:r>
            <a:rPr kumimoji="1" lang="ja-JP" altLang="en-US" sz="1300">
              <a:latin typeface="ＭＳ Ｐゴシック"/>
            </a:rPr>
            <a:t>億円増の</a:t>
          </a:r>
          <a:r>
            <a:rPr kumimoji="1" lang="en-US" altLang="ja-JP" sz="1300">
              <a:latin typeface="ＭＳ Ｐゴシック"/>
            </a:rPr>
            <a:t>238</a:t>
          </a:r>
          <a:r>
            <a:rPr kumimoji="1" lang="ja-JP" altLang="en-US" sz="1300">
              <a:latin typeface="ＭＳ Ｐゴシック"/>
            </a:rPr>
            <a:t>億円となった。</a:t>
          </a:r>
        </a:p>
        <a:p>
          <a:r>
            <a:rPr kumimoji="1" lang="ja-JP" altLang="en-US" sz="1300">
              <a:latin typeface="ＭＳ Ｐゴシック"/>
            </a:rPr>
            <a:t>　今後も，「第</a:t>
          </a:r>
          <a:r>
            <a:rPr kumimoji="1" lang="en-US" altLang="ja-JP" sz="1300">
              <a:latin typeface="ＭＳ Ｐゴシック"/>
            </a:rPr>
            <a:t>5</a:t>
          </a:r>
          <a:r>
            <a:rPr kumimoji="1" lang="ja-JP" altLang="en-US" sz="1300">
              <a:latin typeface="ＭＳ Ｐゴシック"/>
            </a:rPr>
            <a:t>次行政改革大綱」に基づく「行革プラン」により内部努力の徹底を図り，経費の縮減や事業の効率化を進めていく。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44450</xdr:rowOff>
    </xdr:to>
    <xdr:cxnSp macro="">
      <xdr:nvCxnSpPr>
        <xdr:cNvPr id="129" name="直線コネクタ 128"/>
        <xdr:cNvCxnSpPr/>
      </xdr:nvCxnSpPr>
      <xdr:spPr>
        <a:xfrm>
          <a:off x="15671800" y="328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31750</xdr:rowOff>
    </xdr:to>
    <xdr:cxnSp macro="">
      <xdr:nvCxnSpPr>
        <xdr:cNvPr id="132" name="直線コネクタ 131"/>
        <xdr:cNvCxnSpPr/>
      </xdr:nvCxnSpPr>
      <xdr:spPr>
        <a:xfrm>
          <a:off x="14782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18</xdr:row>
      <xdr:rowOff>165100</xdr:rowOff>
    </xdr:to>
    <xdr:cxnSp macro="">
      <xdr:nvCxnSpPr>
        <xdr:cNvPr id="135" name="直線コネクタ 134"/>
        <xdr:cNvCxnSpPr/>
      </xdr:nvCxnSpPr>
      <xdr:spPr>
        <a:xfrm>
          <a:off x="13893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114300</xdr:rowOff>
    </xdr:to>
    <xdr:cxnSp macro="">
      <xdr:nvCxnSpPr>
        <xdr:cNvPr id="138" name="直線コネクタ 137"/>
        <xdr:cNvCxnSpPr/>
      </xdr:nvCxnSpPr>
      <xdr:spPr>
        <a:xfrm>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8" name="円/楕円 147"/>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9"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50" name="円/楕円 149"/>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51" name="テキスト ボックス 150"/>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52" name="円/楕円 151"/>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53" name="テキスト ボックス 152"/>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63500</xdr:rowOff>
    </xdr:from>
    <xdr:to>
      <xdr:col>20</xdr:col>
      <xdr:colOff>209550</xdr:colOff>
      <xdr:row>18</xdr:row>
      <xdr:rowOff>165100</xdr:rowOff>
    </xdr:to>
    <xdr:sp macro="" textlink="">
      <xdr:nvSpPr>
        <xdr:cNvPr id="154" name="円/楕円 153"/>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149877</xdr:rowOff>
    </xdr:from>
    <xdr:ext cx="762000" cy="259045"/>
    <xdr:sp macro="" textlink="">
      <xdr:nvSpPr>
        <xdr:cNvPr id="155" name="テキスト ボックス 154"/>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6" name="円/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生活保護世帯数の増や，子ども・子育て支援新制度の施行による教育・保育施設等への給付費の増により，総額で前年度比</a:t>
          </a:r>
          <a:r>
            <a:rPr kumimoji="1" lang="en-US" altLang="ja-JP" sz="1300">
              <a:latin typeface="ＭＳ Ｐゴシック"/>
            </a:rPr>
            <a:t>31</a:t>
          </a:r>
          <a:r>
            <a:rPr kumimoji="1" lang="ja-JP" altLang="en-US" sz="1300">
              <a:latin typeface="ＭＳ Ｐゴシック"/>
            </a:rPr>
            <a:t>億円増の</a:t>
          </a:r>
          <a:r>
            <a:rPr kumimoji="1" lang="en-US" altLang="ja-JP" sz="1300">
              <a:latin typeface="ＭＳ Ｐゴシック"/>
            </a:rPr>
            <a:t>493</a:t>
          </a:r>
          <a:r>
            <a:rPr kumimoji="1" lang="ja-JP" altLang="en-US" sz="1300">
              <a:latin typeface="ＭＳ Ｐゴシック"/>
            </a:rPr>
            <a:t>億円となった。</a:t>
          </a:r>
        </a:p>
        <a:p>
          <a:r>
            <a:rPr kumimoji="1" lang="ja-JP" altLang="en-US" sz="1300">
              <a:latin typeface="ＭＳ Ｐゴシック"/>
            </a:rPr>
            <a:t>　引き続き，生活保護費等における就労支援の取組などを実施し，社会保障関係経費の抑制に努めていく。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107950</xdr:rowOff>
    </xdr:to>
    <xdr:cxnSp macro="">
      <xdr:nvCxnSpPr>
        <xdr:cNvPr id="190" name="直線コネクタ 189"/>
        <xdr:cNvCxnSpPr/>
      </xdr:nvCxnSpPr>
      <xdr:spPr>
        <a:xfrm>
          <a:off x="3987800" y="982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57150</xdr:rowOff>
    </xdr:to>
    <xdr:cxnSp macro="">
      <xdr:nvCxnSpPr>
        <xdr:cNvPr id="193" name="直線コネクタ 192"/>
        <xdr:cNvCxnSpPr/>
      </xdr:nvCxnSpPr>
      <xdr:spPr>
        <a:xfrm>
          <a:off x="3098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165100</xdr:rowOff>
    </xdr:to>
    <xdr:cxnSp macro="">
      <xdr:nvCxnSpPr>
        <xdr:cNvPr id="196" name="直線コネクタ 195"/>
        <xdr:cNvCxnSpPr/>
      </xdr:nvCxnSpPr>
      <xdr:spPr>
        <a:xfrm>
          <a:off x="2209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114300</xdr:rowOff>
    </xdr:to>
    <xdr:cxnSp macro="">
      <xdr:nvCxnSpPr>
        <xdr:cNvPr id="199" name="直線コネクタ 198"/>
        <xdr:cNvCxnSpPr/>
      </xdr:nvCxnSpPr>
      <xdr:spPr>
        <a:xfrm>
          <a:off x="1320800" y="956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9" name="円/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11" name="円/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12" name="テキスト ボックス 211"/>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5" name="円/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6" name="テキスト ボックス 215"/>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7" name="円/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その他に係る経費については，維持補修費が総額で前年度比</a:t>
          </a:r>
          <a:r>
            <a:rPr kumimoji="1" lang="en-US" altLang="ja-JP" sz="1300">
              <a:latin typeface="ＭＳ Ｐゴシック"/>
            </a:rPr>
            <a:t>2</a:t>
          </a:r>
          <a:r>
            <a:rPr kumimoji="1" lang="ja-JP" altLang="en-US" sz="1300">
              <a:latin typeface="ＭＳ Ｐゴシック"/>
            </a:rPr>
            <a:t>億円増の</a:t>
          </a:r>
          <a:r>
            <a:rPr kumimoji="1" lang="en-US" altLang="ja-JP" sz="1300">
              <a:latin typeface="ＭＳ Ｐゴシック"/>
            </a:rPr>
            <a:t>22</a:t>
          </a:r>
          <a:r>
            <a:rPr kumimoji="1" lang="ja-JP" altLang="en-US" sz="1300">
              <a:latin typeface="ＭＳ Ｐゴシック"/>
            </a:rPr>
            <a:t>億円，繰出金が総額で前年度比</a:t>
          </a:r>
          <a:r>
            <a:rPr kumimoji="1" lang="en-US" altLang="ja-JP" sz="1300">
              <a:latin typeface="ＭＳ Ｐゴシック"/>
            </a:rPr>
            <a:t>8</a:t>
          </a:r>
          <a:r>
            <a:rPr kumimoji="1" lang="ja-JP" altLang="en-US" sz="1300">
              <a:latin typeface="ＭＳ Ｐゴシック"/>
            </a:rPr>
            <a:t>億円増の</a:t>
          </a:r>
          <a:r>
            <a:rPr kumimoji="1" lang="en-US" altLang="ja-JP" sz="1300">
              <a:latin typeface="ＭＳ Ｐゴシック"/>
            </a:rPr>
            <a:t>137</a:t>
          </a:r>
          <a:r>
            <a:rPr kumimoji="1" lang="ja-JP" altLang="en-US" sz="1300">
              <a:latin typeface="ＭＳ Ｐゴシック"/>
            </a:rPr>
            <a:t>億円となった。繰出金については，県内市町間の保険財政の安定化を図る拠出金が増額になったことにより，国民健康保険特別会計への繰出金が増加となったことが要因である。</a:t>
          </a:r>
        </a:p>
        <a:p>
          <a:r>
            <a:rPr kumimoji="1" lang="ja-JP" altLang="en-US" sz="1300">
              <a:latin typeface="ＭＳ Ｐゴシック"/>
            </a:rPr>
            <a:t>　引き続き，介護予防事業の取組みなどを実施し，給付費の抑制に努めていく。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1270</xdr:rowOff>
    </xdr:to>
    <xdr:cxnSp macro="">
      <xdr:nvCxnSpPr>
        <xdr:cNvPr id="251" name="直線コネクタ 250"/>
        <xdr:cNvCxnSpPr/>
      </xdr:nvCxnSpPr>
      <xdr:spPr>
        <a:xfrm>
          <a:off x="15671800" y="9377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127000</xdr:rowOff>
    </xdr:to>
    <xdr:cxnSp macro="">
      <xdr:nvCxnSpPr>
        <xdr:cNvPr id="254" name="直線コネクタ 253"/>
        <xdr:cNvCxnSpPr/>
      </xdr:nvCxnSpPr>
      <xdr:spPr>
        <a:xfrm flipV="1">
          <a:off x="14782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134620</xdr:rowOff>
    </xdr:to>
    <xdr:cxnSp macro="">
      <xdr:nvCxnSpPr>
        <xdr:cNvPr id="257" name="直線コネクタ 256"/>
        <xdr:cNvCxnSpPr/>
      </xdr:nvCxnSpPr>
      <xdr:spPr>
        <a:xfrm flipV="1">
          <a:off x="13893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134620</xdr:rowOff>
    </xdr:to>
    <xdr:cxnSp macro="">
      <xdr:nvCxnSpPr>
        <xdr:cNvPr id="260" name="直線コネクタ 259"/>
        <xdr:cNvCxnSpPr/>
      </xdr:nvCxnSpPr>
      <xdr:spPr>
        <a:xfrm>
          <a:off x="13004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0" name="円/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2" name="円/楕円 271"/>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3" name="テキスト ボックス 272"/>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4" name="円/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子ども・子育て支援新制度の施行</a:t>
          </a:r>
          <a:r>
            <a:rPr kumimoji="1" lang="ja-JP" altLang="en-US" sz="1300">
              <a:solidFill>
                <a:schemeClr val="dk1"/>
              </a:solidFill>
              <a:effectLst/>
              <a:latin typeface="+mn-lt"/>
              <a:ea typeface="+mn-ea"/>
              <a:cs typeface="+mn-cs"/>
            </a:rPr>
            <a:t>に伴う</a:t>
          </a:r>
          <a:r>
            <a:rPr kumimoji="1" lang="ja-JP" altLang="en-US" sz="1300">
              <a:latin typeface="ＭＳ Ｐゴシック"/>
            </a:rPr>
            <a:t>幼稚園就園奨励費補助金の対象者数の減などに伴い，総額で前年度比</a:t>
          </a:r>
          <a:r>
            <a:rPr kumimoji="1" lang="en-US" altLang="ja-JP" sz="1300">
              <a:latin typeface="ＭＳ Ｐゴシック"/>
            </a:rPr>
            <a:t>4</a:t>
          </a:r>
          <a:r>
            <a:rPr kumimoji="1" lang="ja-JP" altLang="en-US" sz="1300">
              <a:latin typeface="ＭＳ Ｐゴシック"/>
            </a:rPr>
            <a:t>億円減の</a:t>
          </a:r>
          <a:r>
            <a:rPr kumimoji="1" lang="en-US" altLang="ja-JP" sz="1300">
              <a:latin typeface="ＭＳ Ｐゴシック"/>
            </a:rPr>
            <a:t>110</a:t>
          </a:r>
          <a:r>
            <a:rPr kumimoji="1" lang="ja-JP" altLang="en-US" sz="1300">
              <a:latin typeface="ＭＳ Ｐゴシック"/>
            </a:rPr>
            <a:t>億円となった。</a:t>
          </a:r>
        </a:p>
        <a:p>
          <a:r>
            <a:rPr kumimoji="1" lang="ja-JP" altLang="en-US" sz="1300">
              <a:latin typeface="ＭＳ Ｐゴシック"/>
            </a:rPr>
            <a:t>　引き続き，補助交付金については，必要性や効果などを継続的に検証し，見直しを図っていく。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37</xdr:row>
      <xdr:rowOff>31750</xdr:rowOff>
    </xdr:to>
    <xdr:cxnSp macro="">
      <xdr:nvCxnSpPr>
        <xdr:cNvPr id="312" name="直線コネクタ 311"/>
        <xdr:cNvCxnSpPr/>
      </xdr:nvCxnSpPr>
      <xdr:spPr>
        <a:xfrm flipV="1">
          <a:off x="15671800" y="631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31750</xdr:rowOff>
    </xdr:to>
    <xdr:cxnSp macro="">
      <xdr:nvCxnSpPr>
        <xdr:cNvPr id="315" name="直線コネクタ 314"/>
        <xdr:cNvCxnSpPr/>
      </xdr:nvCxnSpPr>
      <xdr:spPr>
        <a:xfrm>
          <a:off x="14782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95250</xdr:rowOff>
    </xdr:to>
    <xdr:cxnSp macro="">
      <xdr:nvCxnSpPr>
        <xdr:cNvPr id="318" name="直線コネクタ 317"/>
        <xdr:cNvCxnSpPr/>
      </xdr:nvCxnSpPr>
      <xdr:spPr>
        <a:xfrm flipV="1">
          <a:off x="13893800" y="637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95250</xdr:rowOff>
    </xdr:from>
    <xdr:to>
      <xdr:col>20</xdr:col>
      <xdr:colOff>158750</xdr:colOff>
      <xdr:row>37</xdr:row>
      <xdr:rowOff>146050</xdr:rowOff>
    </xdr:to>
    <xdr:cxnSp macro="">
      <xdr:nvCxnSpPr>
        <xdr:cNvPr id="321" name="直線コネクタ 320"/>
        <xdr:cNvCxnSpPr/>
      </xdr:nvCxnSpPr>
      <xdr:spPr>
        <a:xfrm flipV="1">
          <a:off x="13004800" y="643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60977</xdr:rowOff>
    </xdr:from>
    <xdr:ext cx="762000" cy="259045"/>
    <xdr:sp macro="" textlink="">
      <xdr:nvSpPr>
        <xdr:cNvPr id="332" name="補助費等該当値テキスト"/>
        <xdr:cNvSpPr txBox="1"/>
      </xdr:nvSpPr>
      <xdr:spPr>
        <a:xfrm>
          <a:off x="16598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3" name="円/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5" name="円/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44450</xdr:rowOff>
    </xdr:from>
    <xdr:to>
      <xdr:col>20</xdr:col>
      <xdr:colOff>209550</xdr:colOff>
      <xdr:row>37</xdr:row>
      <xdr:rowOff>146050</xdr:rowOff>
    </xdr:to>
    <xdr:sp macro="" textlink="">
      <xdr:nvSpPr>
        <xdr:cNvPr id="337" name="円/楕円 336"/>
        <xdr:cNvSpPr/>
      </xdr:nvSpPr>
      <xdr:spPr>
        <a:xfrm>
          <a:off x="13843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130827</xdr:rowOff>
    </xdr:from>
    <xdr:ext cx="762000" cy="259045"/>
    <xdr:sp macro="" textlink="">
      <xdr:nvSpPr>
        <xdr:cNvPr id="338" name="テキスト ボックス 337"/>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39" name="円/楕円 338"/>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10177</xdr:rowOff>
    </xdr:from>
    <xdr:ext cx="762000" cy="259045"/>
    <xdr:sp macro="" textlink="">
      <xdr:nvSpPr>
        <xdr:cNvPr id="340" name="テキスト ボックス 339"/>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クリーンパーク茂原整備事業債など，過去の大型建設事業に係る市債償還の一部完了や元金償還額以内での市債の活用に伴い，前年度比</a:t>
          </a:r>
          <a:r>
            <a:rPr kumimoji="1" lang="en-US" altLang="ja-JP" sz="1300">
              <a:latin typeface="ＭＳ Ｐゴシック"/>
            </a:rPr>
            <a:t>9</a:t>
          </a:r>
          <a:r>
            <a:rPr kumimoji="1" lang="ja-JP" altLang="en-US" sz="1300">
              <a:latin typeface="ＭＳ Ｐゴシック"/>
            </a:rPr>
            <a:t>億円減の</a:t>
          </a:r>
          <a:r>
            <a:rPr kumimoji="1" lang="en-US" altLang="ja-JP" sz="1300">
              <a:latin typeface="ＭＳ Ｐゴシック"/>
            </a:rPr>
            <a:t>150</a:t>
          </a:r>
          <a:r>
            <a:rPr kumimoji="1" lang="ja-JP" altLang="en-US" sz="1300">
              <a:latin typeface="ＭＳ Ｐゴシック"/>
            </a:rPr>
            <a:t>億円となり，過去</a:t>
          </a:r>
          <a:r>
            <a:rPr kumimoji="1" lang="en-US" altLang="ja-JP" sz="1300">
              <a:latin typeface="ＭＳ Ｐゴシック"/>
            </a:rPr>
            <a:t>5</a:t>
          </a:r>
          <a:r>
            <a:rPr kumimoji="1" lang="ja-JP" altLang="en-US" sz="1300">
              <a:latin typeface="ＭＳ Ｐゴシック"/>
            </a:rPr>
            <a:t>年間で最小となった。</a:t>
          </a:r>
        </a:p>
        <a:p>
          <a:r>
            <a:rPr kumimoji="1" lang="ja-JP" altLang="en-US" sz="1300">
              <a:latin typeface="ＭＳ Ｐゴシック"/>
            </a:rPr>
            <a:t>　引き続き，</a:t>
          </a:r>
          <a:r>
            <a:rPr kumimoji="1" lang="ja-JP" altLang="ja-JP" sz="1300">
              <a:solidFill>
                <a:schemeClr val="dk1"/>
              </a:solidFill>
              <a:effectLst/>
              <a:latin typeface="+mn-lt"/>
              <a:ea typeface="+mn-ea"/>
              <a:cs typeface="+mn-cs"/>
            </a:rPr>
            <a:t>元金償還額以内での</a:t>
          </a:r>
          <a:r>
            <a:rPr kumimoji="1" lang="ja-JP" altLang="en-US" sz="1300">
              <a:solidFill>
                <a:schemeClr val="dk1"/>
              </a:solidFill>
              <a:effectLst/>
              <a:latin typeface="+mn-lt"/>
              <a:ea typeface="+mn-ea"/>
              <a:cs typeface="+mn-cs"/>
            </a:rPr>
            <a:t>市債の</a:t>
          </a:r>
          <a:r>
            <a:rPr kumimoji="1" lang="ja-JP" altLang="ja-JP" sz="1300">
              <a:solidFill>
                <a:schemeClr val="dk1"/>
              </a:solidFill>
              <a:effectLst/>
              <a:latin typeface="+mn-lt"/>
              <a:ea typeface="+mn-ea"/>
              <a:cs typeface="+mn-cs"/>
            </a:rPr>
            <a:t>活用</a:t>
          </a:r>
          <a:r>
            <a:rPr kumimoji="1" lang="ja-JP" altLang="en-US" sz="1300">
              <a:latin typeface="ＭＳ Ｐゴシック"/>
            </a:rPr>
            <a:t>などにより，公債費の抑制に努めていく。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31750</xdr:rowOff>
    </xdr:to>
    <xdr:cxnSp macro="">
      <xdr:nvCxnSpPr>
        <xdr:cNvPr id="373" name="直線コネクタ 372"/>
        <xdr:cNvCxnSpPr/>
      </xdr:nvCxnSpPr>
      <xdr:spPr>
        <a:xfrm flipV="1">
          <a:off x="3987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100330</xdr:rowOff>
    </xdr:to>
    <xdr:cxnSp macro="">
      <xdr:nvCxnSpPr>
        <xdr:cNvPr id="376" name="直線コネクタ 375"/>
        <xdr:cNvCxnSpPr/>
      </xdr:nvCxnSpPr>
      <xdr:spPr>
        <a:xfrm flipV="1">
          <a:off x="3098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77</xdr:row>
      <xdr:rowOff>153670</xdr:rowOff>
    </xdr:to>
    <xdr:cxnSp macro="">
      <xdr:nvCxnSpPr>
        <xdr:cNvPr id="379" name="直線コネクタ 378"/>
        <xdr:cNvCxnSpPr/>
      </xdr:nvCxnSpPr>
      <xdr:spPr>
        <a:xfrm flipV="1">
          <a:off x="2209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153670</xdr:rowOff>
    </xdr:to>
    <xdr:cxnSp macro="">
      <xdr:nvCxnSpPr>
        <xdr:cNvPr id="382" name="直線コネクタ 381"/>
        <xdr:cNvCxnSpPr/>
      </xdr:nvCxnSpPr>
      <xdr:spPr>
        <a:xfrm>
          <a:off x="1320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92" name="円/楕円 39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93"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4" name="円/楕円 39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95" name="テキスト ボックス 394"/>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96" name="円/楕円 395"/>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97" name="テキスト ボックス 39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8" name="円/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43197</xdr:rowOff>
    </xdr:from>
    <xdr:ext cx="762000" cy="259045"/>
    <xdr:sp macro="" textlink="">
      <xdr:nvSpPr>
        <xdr:cNvPr id="399" name="テキスト ボックス 398"/>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400" name="円/楕円 39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401" name="テキスト ボックス 400"/>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人件費及び物件費の影響により，前年度と比較すると上昇していることから，引き続き定員の適正化や内部努力の徹底を図り，経費の縮減や事業の効率化を進めていく。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165100</xdr:rowOff>
    </xdr:to>
    <xdr:cxnSp macro="">
      <xdr:nvCxnSpPr>
        <xdr:cNvPr id="434" name="直線コネクタ 433"/>
        <xdr:cNvCxnSpPr/>
      </xdr:nvCxnSpPr>
      <xdr:spPr>
        <a:xfrm>
          <a:off x="15671800" y="134962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123189</xdr:rowOff>
    </xdr:to>
    <xdr:cxnSp macro="">
      <xdr:nvCxnSpPr>
        <xdr:cNvPr id="437" name="直線コネクタ 436"/>
        <xdr:cNvCxnSpPr/>
      </xdr:nvCxnSpPr>
      <xdr:spPr>
        <a:xfrm>
          <a:off x="14782800" y="134772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165100</xdr:rowOff>
    </xdr:to>
    <xdr:cxnSp macro="">
      <xdr:nvCxnSpPr>
        <xdr:cNvPr id="440" name="直線コネクタ 439"/>
        <xdr:cNvCxnSpPr/>
      </xdr:nvCxnSpPr>
      <xdr:spPr>
        <a:xfrm flipV="1">
          <a:off x="13893800" y="13477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77470</xdr:rowOff>
    </xdr:from>
    <xdr:to>
      <xdr:col>20</xdr:col>
      <xdr:colOff>158750</xdr:colOff>
      <xdr:row>78</xdr:row>
      <xdr:rowOff>165100</xdr:rowOff>
    </xdr:to>
    <xdr:cxnSp macro="">
      <xdr:nvCxnSpPr>
        <xdr:cNvPr id="443" name="直線コネクタ 442"/>
        <xdr:cNvCxnSpPr/>
      </xdr:nvCxnSpPr>
      <xdr:spPr>
        <a:xfrm>
          <a:off x="13004800" y="13450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53" name="円/楕円 452"/>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54"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5" name="円/楕円 454"/>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6" name="テキスト ボックス 455"/>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57" name="円/楕円 456"/>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58" name="テキスト ボックス 457"/>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59" name="円/楕円 458"/>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60" name="テキスト ボックス 459"/>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26670</xdr:rowOff>
    </xdr:from>
    <xdr:to>
      <xdr:col>19</xdr:col>
      <xdr:colOff>6350</xdr:colOff>
      <xdr:row>78</xdr:row>
      <xdr:rowOff>128270</xdr:rowOff>
    </xdr:to>
    <xdr:sp macro="" textlink="">
      <xdr:nvSpPr>
        <xdr:cNvPr id="461" name="円/楕円 460"/>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113047</xdr:rowOff>
    </xdr:from>
    <xdr:ext cx="762000" cy="259045"/>
    <xdr:sp macro="" textlink="">
      <xdr:nvSpPr>
        <xdr:cNvPr id="462" name="テキスト ボックス 461"/>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栃木県宇都宮市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15839</xdr:rowOff>
    </xdr:from>
    <xdr:to>
      <xdr:col>4</xdr:col>
      <xdr:colOff>1117600</xdr:colOff>
      <xdr:row>18</xdr:row>
      <xdr:rowOff>40894</xdr:rowOff>
    </xdr:to>
    <xdr:cxnSp macro="">
      <xdr:nvCxnSpPr>
        <xdr:cNvPr id="48" name="直線コネクタ 47"/>
        <xdr:cNvCxnSpPr/>
      </xdr:nvCxnSpPr>
      <xdr:spPr bwMode="auto">
        <a:xfrm>
          <a:off x="5003800" y="3149564"/>
          <a:ext cx="6477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15839</xdr:rowOff>
    </xdr:from>
    <xdr:to>
      <xdr:col>4</xdr:col>
      <xdr:colOff>469900</xdr:colOff>
      <xdr:row>18</xdr:row>
      <xdr:rowOff>79390</xdr:rowOff>
    </xdr:to>
    <xdr:cxnSp macro="">
      <xdr:nvCxnSpPr>
        <xdr:cNvPr id="51" name="直線コネクタ 50"/>
        <xdr:cNvCxnSpPr/>
      </xdr:nvCxnSpPr>
      <xdr:spPr bwMode="auto">
        <a:xfrm flipV="1">
          <a:off x="4305300" y="3149564"/>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110663</xdr:rowOff>
    </xdr:from>
    <xdr:to>
      <xdr:col>3</xdr:col>
      <xdr:colOff>904875</xdr:colOff>
      <xdr:row>18</xdr:row>
      <xdr:rowOff>79390</xdr:rowOff>
    </xdr:to>
    <xdr:cxnSp macro="">
      <xdr:nvCxnSpPr>
        <xdr:cNvPr id="54" name="直線コネクタ 53"/>
        <xdr:cNvCxnSpPr/>
      </xdr:nvCxnSpPr>
      <xdr:spPr bwMode="auto">
        <a:xfrm>
          <a:off x="3606800" y="3072938"/>
          <a:ext cx="698500" cy="14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15885</xdr:rowOff>
    </xdr:from>
    <xdr:to>
      <xdr:col>3</xdr:col>
      <xdr:colOff>206375</xdr:colOff>
      <xdr:row>17</xdr:row>
      <xdr:rowOff>110663</xdr:rowOff>
    </xdr:to>
    <xdr:cxnSp macro="">
      <xdr:nvCxnSpPr>
        <xdr:cNvPr id="57" name="直線コネクタ 56"/>
        <xdr:cNvCxnSpPr/>
      </xdr:nvCxnSpPr>
      <xdr:spPr bwMode="auto">
        <a:xfrm>
          <a:off x="2908300" y="2978160"/>
          <a:ext cx="698500" cy="9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161544</xdr:rowOff>
    </xdr:from>
    <xdr:to>
      <xdr:col>5</xdr:col>
      <xdr:colOff>34925</xdr:colOff>
      <xdr:row>18</xdr:row>
      <xdr:rowOff>91694</xdr:rowOff>
    </xdr:to>
    <xdr:sp macro="" textlink="">
      <xdr:nvSpPr>
        <xdr:cNvPr id="67" name="円/楕円 66"/>
        <xdr:cNvSpPr/>
      </xdr:nvSpPr>
      <xdr:spPr bwMode="auto">
        <a:xfrm>
          <a:off x="56007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133621</xdr:rowOff>
    </xdr:from>
    <xdr:ext cx="762000" cy="259045"/>
    <xdr:sp macro="" textlink="">
      <xdr:nvSpPr>
        <xdr:cNvPr id="68" name="人口1人当たり決算額の推移該当値テキスト130"/>
        <xdr:cNvSpPr txBox="1"/>
      </xdr:nvSpPr>
      <xdr:spPr>
        <a:xfrm>
          <a:off x="5740400" y="30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136489</xdr:rowOff>
    </xdr:from>
    <xdr:to>
      <xdr:col>4</xdr:col>
      <xdr:colOff>520700</xdr:colOff>
      <xdr:row>18</xdr:row>
      <xdr:rowOff>66639</xdr:rowOff>
    </xdr:to>
    <xdr:sp macro="" textlink="">
      <xdr:nvSpPr>
        <xdr:cNvPr id="69" name="円/楕円 68"/>
        <xdr:cNvSpPr/>
      </xdr:nvSpPr>
      <xdr:spPr bwMode="auto">
        <a:xfrm>
          <a:off x="4953000" y="309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51416</xdr:rowOff>
    </xdr:from>
    <xdr:ext cx="736600" cy="259045"/>
    <xdr:sp macro="" textlink="">
      <xdr:nvSpPr>
        <xdr:cNvPr id="70" name="テキスト ボックス 69"/>
        <xdr:cNvSpPr txBox="1"/>
      </xdr:nvSpPr>
      <xdr:spPr>
        <a:xfrm>
          <a:off x="4622800" y="318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28590</xdr:rowOff>
    </xdr:from>
    <xdr:to>
      <xdr:col>3</xdr:col>
      <xdr:colOff>955675</xdr:colOff>
      <xdr:row>18</xdr:row>
      <xdr:rowOff>130191</xdr:rowOff>
    </xdr:to>
    <xdr:sp macro="" textlink="">
      <xdr:nvSpPr>
        <xdr:cNvPr id="71" name="円/楕円 70"/>
        <xdr:cNvSpPr/>
      </xdr:nvSpPr>
      <xdr:spPr bwMode="auto">
        <a:xfrm>
          <a:off x="42545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114967</xdr:rowOff>
    </xdr:from>
    <xdr:ext cx="762000" cy="259045"/>
    <xdr:sp macro="" textlink="">
      <xdr:nvSpPr>
        <xdr:cNvPr id="72" name="テキスト ボックス 71"/>
        <xdr:cNvSpPr txBox="1"/>
      </xdr:nvSpPr>
      <xdr:spPr>
        <a:xfrm>
          <a:off x="39243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59863</xdr:rowOff>
    </xdr:from>
    <xdr:to>
      <xdr:col>3</xdr:col>
      <xdr:colOff>257175</xdr:colOff>
      <xdr:row>17</xdr:row>
      <xdr:rowOff>161463</xdr:rowOff>
    </xdr:to>
    <xdr:sp macro="" textlink="">
      <xdr:nvSpPr>
        <xdr:cNvPr id="73" name="円/楕円 72"/>
        <xdr:cNvSpPr/>
      </xdr:nvSpPr>
      <xdr:spPr bwMode="auto">
        <a:xfrm>
          <a:off x="3556000" y="302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146240</xdr:rowOff>
    </xdr:from>
    <xdr:ext cx="762000" cy="259045"/>
    <xdr:sp macro="" textlink="">
      <xdr:nvSpPr>
        <xdr:cNvPr id="74" name="テキスト ボックス 73"/>
        <xdr:cNvSpPr txBox="1"/>
      </xdr:nvSpPr>
      <xdr:spPr>
        <a:xfrm>
          <a:off x="3225800" y="31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136535</xdr:rowOff>
    </xdr:from>
    <xdr:to>
      <xdr:col>2</xdr:col>
      <xdr:colOff>692150</xdr:colOff>
      <xdr:row>17</xdr:row>
      <xdr:rowOff>66685</xdr:rowOff>
    </xdr:to>
    <xdr:sp macro="" textlink="">
      <xdr:nvSpPr>
        <xdr:cNvPr id="75" name="円/楕円 74"/>
        <xdr:cNvSpPr/>
      </xdr:nvSpPr>
      <xdr:spPr bwMode="auto">
        <a:xfrm>
          <a:off x="2857500" y="292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51462</xdr:rowOff>
    </xdr:from>
    <xdr:ext cx="762000" cy="259045"/>
    <xdr:sp macro="" textlink="">
      <xdr:nvSpPr>
        <xdr:cNvPr id="76" name="テキスト ボックス 75"/>
        <xdr:cNvSpPr txBox="1"/>
      </xdr:nvSpPr>
      <xdr:spPr>
        <a:xfrm>
          <a:off x="2527300" y="301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5111</xdr:rowOff>
    </xdr:from>
    <xdr:to>
      <xdr:col>4</xdr:col>
      <xdr:colOff>1117600</xdr:colOff>
      <xdr:row>37</xdr:row>
      <xdr:rowOff>32954</xdr:rowOff>
    </xdr:to>
    <xdr:cxnSp macro="">
      <xdr:nvCxnSpPr>
        <xdr:cNvPr id="108" name="直線コネクタ 107"/>
        <xdr:cNvCxnSpPr/>
      </xdr:nvCxnSpPr>
      <xdr:spPr bwMode="auto">
        <a:xfrm>
          <a:off x="5003800" y="7129811"/>
          <a:ext cx="6477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88504</xdr:rowOff>
    </xdr:from>
    <xdr:to>
      <xdr:col>4</xdr:col>
      <xdr:colOff>469900</xdr:colOff>
      <xdr:row>37</xdr:row>
      <xdr:rowOff>5111</xdr:rowOff>
    </xdr:to>
    <xdr:cxnSp macro="">
      <xdr:nvCxnSpPr>
        <xdr:cNvPr id="111" name="直線コネクタ 110"/>
        <xdr:cNvCxnSpPr/>
      </xdr:nvCxnSpPr>
      <xdr:spPr bwMode="auto">
        <a:xfrm>
          <a:off x="4305300" y="7041754"/>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335300</xdr:rowOff>
    </xdr:from>
    <xdr:to>
      <xdr:col>3</xdr:col>
      <xdr:colOff>904875</xdr:colOff>
      <xdr:row>36</xdr:row>
      <xdr:rowOff>88504</xdr:rowOff>
    </xdr:to>
    <xdr:cxnSp macro="">
      <xdr:nvCxnSpPr>
        <xdr:cNvPr id="114" name="直線コネクタ 113"/>
        <xdr:cNvCxnSpPr/>
      </xdr:nvCxnSpPr>
      <xdr:spPr bwMode="auto">
        <a:xfrm>
          <a:off x="3606800" y="6945650"/>
          <a:ext cx="698500" cy="9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272069</xdr:rowOff>
    </xdr:from>
    <xdr:to>
      <xdr:col>3</xdr:col>
      <xdr:colOff>206375</xdr:colOff>
      <xdr:row>35</xdr:row>
      <xdr:rowOff>335300</xdr:rowOff>
    </xdr:to>
    <xdr:cxnSp macro="">
      <xdr:nvCxnSpPr>
        <xdr:cNvPr id="117" name="直線コネクタ 116"/>
        <xdr:cNvCxnSpPr/>
      </xdr:nvCxnSpPr>
      <xdr:spPr bwMode="auto">
        <a:xfrm>
          <a:off x="2908300" y="6882419"/>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153604</xdr:rowOff>
    </xdr:from>
    <xdr:to>
      <xdr:col>5</xdr:col>
      <xdr:colOff>34925</xdr:colOff>
      <xdr:row>37</xdr:row>
      <xdr:rowOff>83754</xdr:rowOff>
    </xdr:to>
    <xdr:sp macro="" textlink="">
      <xdr:nvSpPr>
        <xdr:cNvPr id="127" name="円/楕円 126"/>
        <xdr:cNvSpPr/>
      </xdr:nvSpPr>
      <xdr:spPr bwMode="auto">
        <a:xfrm>
          <a:off x="5600700" y="710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125681</xdr:rowOff>
    </xdr:from>
    <xdr:ext cx="762000" cy="259045"/>
    <xdr:sp macro="" textlink="">
      <xdr:nvSpPr>
        <xdr:cNvPr id="128" name="人口1人当たり決算額の推移該当値テキスト445"/>
        <xdr:cNvSpPr txBox="1"/>
      </xdr:nvSpPr>
      <xdr:spPr>
        <a:xfrm>
          <a:off x="5740400" y="707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125761</xdr:rowOff>
    </xdr:from>
    <xdr:to>
      <xdr:col>4</xdr:col>
      <xdr:colOff>520700</xdr:colOff>
      <xdr:row>37</xdr:row>
      <xdr:rowOff>55911</xdr:rowOff>
    </xdr:to>
    <xdr:sp macro="" textlink="">
      <xdr:nvSpPr>
        <xdr:cNvPr id="129" name="円/楕円 128"/>
        <xdr:cNvSpPr/>
      </xdr:nvSpPr>
      <xdr:spPr bwMode="auto">
        <a:xfrm>
          <a:off x="4953000" y="707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40688</xdr:rowOff>
    </xdr:from>
    <xdr:ext cx="736600" cy="259045"/>
    <xdr:sp macro="" textlink="">
      <xdr:nvSpPr>
        <xdr:cNvPr id="130" name="テキスト ボックス 129"/>
        <xdr:cNvSpPr txBox="1"/>
      </xdr:nvSpPr>
      <xdr:spPr>
        <a:xfrm>
          <a:off x="4622800" y="716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37704</xdr:rowOff>
    </xdr:from>
    <xdr:to>
      <xdr:col>3</xdr:col>
      <xdr:colOff>955675</xdr:colOff>
      <xdr:row>36</xdr:row>
      <xdr:rowOff>139304</xdr:rowOff>
    </xdr:to>
    <xdr:sp macro="" textlink="">
      <xdr:nvSpPr>
        <xdr:cNvPr id="131" name="円/楕円 130"/>
        <xdr:cNvSpPr/>
      </xdr:nvSpPr>
      <xdr:spPr bwMode="auto">
        <a:xfrm>
          <a:off x="4254500" y="699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124081</xdr:rowOff>
    </xdr:from>
    <xdr:ext cx="762000" cy="259045"/>
    <xdr:sp macro="" textlink="">
      <xdr:nvSpPr>
        <xdr:cNvPr id="132" name="テキスト ボックス 131"/>
        <xdr:cNvSpPr txBox="1"/>
      </xdr:nvSpPr>
      <xdr:spPr>
        <a:xfrm>
          <a:off x="3924300" y="70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284500</xdr:rowOff>
    </xdr:from>
    <xdr:to>
      <xdr:col>3</xdr:col>
      <xdr:colOff>257175</xdr:colOff>
      <xdr:row>36</xdr:row>
      <xdr:rowOff>43200</xdr:rowOff>
    </xdr:to>
    <xdr:sp macro="" textlink="">
      <xdr:nvSpPr>
        <xdr:cNvPr id="133" name="円/楕円 132"/>
        <xdr:cNvSpPr/>
      </xdr:nvSpPr>
      <xdr:spPr bwMode="auto">
        <a:xfrm>
          <a:off x="3556000" y="689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27977</xdr:rowOff>
    </xdr:from>
    <xdr:ext cx="762000" cy="259045"/>
    <xdr:sp macro="" textlink="">
      <xdr:nvSpPr>
        <xdr:cNvPr id="134" name="テキスト ボックス 133"/>
        <xdr:cNvSpPr txBox="1"/>
      </xdr:nvSpPr>
      <xdr:spPr>
        <a:xfrm>
          <a:off x="3225800" y="69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221269</xdr:rowOff>
    </xdr:from>
    <xdr:to>
      <xdr:col>2</xdr:col>
      <xdr:colOff>692150</xdr:colOff>
      <xdr:row>35</xdr:row>
      <xdr:rowOff>322869</xdr:rowOff>
    </xdr:to>
    <xdr:sp macro="" textlink="">
      <xdr:nvSpPr>
        <xdr:cNvPr id="135" name="円/楕円 134"/>
        <xdr:cNvSpPr/>
      </xdr:nvSpPr>
      <xdr:spPr bwMode="auto">
        <a:xfrm>
          <a:off x="2857500" y="683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307646</xdr:rowOff>
    </xdr:from>
    <xdr:ext cx="762000" cy="259045"/>
    <xdr:sp macro="" textlink="">
      <xdr:nvSpPr>
        <xdr:cNvPr id="136" name="テキスト ボックス 135"/>
        <xdr:cNvSpPr txBox="1"/>
      </xdr:nvSpPr>
      <xdr:spPr>
        <a:xfrm>
          <a:off x="2527300" y="691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25286</xdr:rowOff>
    </xdr:from>
    <xdr:to>
      <xdr:col>6</xdr:col>
      <xdr:colOff>511175</xdr:colOff>
      <xdr:row>35</xdr:row>
      <xdr:rowOff>29286</xdr:rowOff>
    </xdr:to>
    <xdr:cxnSp macro="">
      <xdr:nvCxnSpPr>
        <xdr:cNvPr id="61" name="直線コネクタ 60"/>
        <xdr:cNvCxnSpPr/>
      </xdr:nvCxnSpPr>
      <xdr:spPr>
        <a:xfrm>
          <a:off x="3797300" y="602603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25286</xdr:rowOff>
    </xdr:from>
    <xdr:to>
      <xdr:col>5</xdr:col>
      <xdr:colOff>358775</xdr:colOff>
      <xdr:row>35</xdr:row>
      <xdr:rowOff>35230</xdr:rowOff>
    </xdr:to>
    <xdr:cxnSp macro="">
      <xdr:nvCxnSpPr>
        <xdr:cNvPr id="64" name="直線コネクタ 63"/>
        <xdr:cNvCxnSpPr/>
      </xdr:nvCxnSpPr>
      <xdr:spPr>
        <a:xfrm flipV="1">
          <a:off x="2908300" y="602603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98704</xdr:rowOff>
    </xdr:from>
    <xdr:to>
      <xdr:col>4</xdr:col>
      <xdr:colOff>155575</xdr:colOff>
      <xdr:row>35</xdr:row>
      <xdr:rowOff>35230</xdr:rowOff>
    </xdr:to>
    <xdr:cxnSp macro="">
      <xdr:nvCxnSpPr>
        <xdr:cNvPr id="67" name="直線コネクタ 66"/>
        <xdr:cNvCxnSpPr/>
      </xdr:nvCxnSpPr>
      <xdr:spPr>
        <a:xfrm>
          <a:off x="2019300" y="5928004"/>
          <a:ext cx="889000" cy="10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37706</xdr:rowOff>
    </xdr:from>
    <xdr:to>
      <xdr:col>2</xdr:col>
      <xdr:colOff>638175</xdr:colOff>
      <xdr:row>34</xdr:row>
      <xdr:rowOff>98704</xdr:rowOff>
    </xdr:to>
    <xdr:cxnSp macro="">
      <xdr:nvCxnSpPr>
        <xdr:cNvPr id="70" name="直線コネクタ 69"/>
        <xdr:cNvCxnSpPr/>
      </xdr:nvCxnSpPr>
      <xdr:spPr>
        <a:xfrm>
          <a:off x="1130300" y="5867006"/>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149936</xdr:rowOff>
    </xdr:from>
    <xdr:to>
      <xdr:col>6</xdr:col>
      <xdr:colOff>561975</xdr:colOff>
      <xdr:row>35</xdr:row>
      <xdr:rowOff>80086</xdr:rowOff>
    </xdr:to>
    <xdr:sp macro="" textlink="">
      <xdr:nvSpPr>
        <xdr:cNvPr id="80" name="円/楕円 79"/>
        <xdr:cNvSpPr/>
      </xdr:nvSpPr>
      <xdr:spPr>
        <a:xfrm>
          <a:off x="45847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1363</xdr:rowOff>
    </xdr:from>
    <xdr:ext cx="534377" cy="259045"/>
    <xdr:sp macro="" textlink="">
      <xdr:nvSpPr>
        <xdr:cNvPr id="81" name="人件費該当値テキスト"/>
        <xdr:cNvSpPr txBox="1"/>
      </xdr:nvSpPr>
      <xdr:spPr>
        <a:xfrm>
          <a:off x="4686300" y="5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145936</xdr:rowOff>
    </xdr:from>
    <xdr:to>
      <xdr:col>5</xdr:col>
      <xdr:colOff>409575</xdr:colOff>
      <xdr:row>35</xdr:row>
      <xdr:rowOff>76086</xdr:rowOff>
    </xdr:to>
    <xdr:sp macro="" textlink="">
      <xdr:nvSpPr>
        <xdr:cNvPr id="82" name="円/楕円 81"/>
        <xdr:cNvSpPr/>
      </xdr:nvSpPr>
      <xdr:spPr>
        <a:xfrm>
          <a:off x="3746500" y="597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92613</xdr:rowOff>
    </xdr:from>
    <xdr:ext cx="534377" cy="259045"/>
    <xdr:sp macro="" textlink="">
      <xdr:nvSpPr>
        <xdr:cNvPr id="83" name="テキスト ボックス 82"/>
        <xdr:cNvSpPr txBox="1"/>
      </xdr:nvSpPr>
      <xdr:spPr>
        <a:xfrm>
          <a:off x="3530111" y="57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155880</xdr:rowOff>
    </xdr:from>
    <xdr:to>
      <xdr:col>4</xdr:col>
      <xdr:colOff>206375</xdr:colOff>
      <xdr:row>35</xdr:row>
      <xdr:rowOff>86030</xdr:rowOff>
    </xdr:to>
    <xdr:sp macro="" textlink="">
      <xdr:nvSpPr>
        <xdr:cNvPr id="84" name="円/楕円 83"/>
        <xdr:cNvSpPr/>
      </xdr:nvSpPr>
      <xdr:spPr>
        <a:xfrm>
          <a:off x="2857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102557</xdr:rowOff>
    </xdr:from>
    <xdr:ext cx="534377" cy="259045"/>
    <xdr:sp macro="" textlink="">
      <xdr:nvSpPr>
        <xdr:cNvPr id="85" name="テキスト ボックス 84"/>
        <xdr:cNvSpPr txBox="1"/>
      </xdr:nvSpPr>
      <xdr:spPr>
        <a:xfrm>
          <a:off x="2641111" y="5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47904</xdr:rowOff>
    </xdr:from>
    <xdr:to>
      <xdr:col>3</xdr:col>
      <xdr:colOff>3175</xdr:colOff>
      <xdr:row>34</xdr:row>
      <xdr:rowOff>149504</xdr:rowOff>
    </xdr:to>
    <xdr:sp macro="" textlink="">
      <xdr:nvSpPr>
        <xdr:cNvPr id="86" name="円/楕円 85"/>
        <xdr:cNvSpPr/>
      </xdr:nvSpPr>
      <xdr:spPr>
        <a:xfrm>
          <a:off x="1968500" y="58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166031</xdr:rowOff>
    </xdr:from>
    <xdr:ext cx="534377" cy="259045"/>
    <xdr:sp macro="" textlink="">
      <xdr:nvSpPr>
        <xdr:cNvPr id="87" name="テキスト ボックス 86"/>
        <xdr:cNvSpPr txBox="1"/>
      </xdr:nvSpPr>
      <xdr:spPr>
        <a:xfrm>
          <a:off x="1752111" y="56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158356</xdr:rowOff>
    </xdr:from>
    <xdr:to>
      <xdr:col>1</xdr:col>
      <xdr:colOff>485775</xdr:colOff>
      <xdr:row>34</xdr:row>
      <xdr:rowOff>88506</xdr:rowOff>
    </xdr:to>
    <xdr:sp macro="" textlink="">
      <xdr:nvSpPr>
        <xdr:cNvPr id="88" name="円/楕円 87"/>
        <xdr:cNvSpPr/>
      </xdr:nvSpPr>
      <xdr:spPr>
        <a:xfrm>
          <a:off x="1079500" y="5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105033</xdr:rowOff>
    </xdr:from>
    <xdr:ext cx="534377" cy="259045"/>
    <xdr:sp macro="" textlink="">
      <xdr:nvSpPr>
        <xdr:cNvPr id="89" name="テキスト ボックス 88"/>
        <xdr:cNvSpPr txBox="1"/>
      </xdr:nvSpPr>
      <xdr:spPr>
        <a:xfrm>
          <a:off x="863111" y="55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18720</xdr:rowOff>
    </xdr:from>
    <xdr:to>
      <xdr:col>6</xdr:col>
      <xdr:colOff>511175</xdr:colOff>
      <xdr:row>58</xdr:row>
      <xdr:rowOff>25311</xdr:rowOff>
    </xdr:to>
    <xdr:cxnSp macro="">
      <xdr:nvCxnSpPr>
        <xdr:cNvPr id="119" name="直線コネクタ 118"/>
        <xdr:cNvCxnSpPr/>
      </xdr:nvCxnSpPr>
      <xdr:spPr>
        <a:xfrm flipV="1">
          <a:off x="3797300" y="9962820"/>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25311</xdr:rowOff>
    </xdr:from>
    <xdr:to>
      <xdr:col>5</xdr:col>
      <xdr:colOff>358775</xdr:colOff>
      <xdr:row>58</xdr:row>
      <xdr:rowOff>54445</xdr:rowOff>
    </xdr:to>
    <xdr:cxnSp macro="">
      <xdr:nvCxnSpPr>
        <xdr:cNvPr id="122" name="直線コネクタ 121"/>
        <xdr:cNvCxnSpPr/>
      </xdr:nvCxnSpPr>
      <xdr:spPr>
        <a:xfrm flipV="1">
          <a:off x="2908300" y="9969411"/>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44844</xdr:rowOff>
    </xdr:from>
    <xdr:to>
      <xdr:col>4</xdr:col>
      <xdr:colOff>155575</xdr:colOff>
      <xdr:row>58</xdr:row>
      <xdr:rowOff>54445</xdr:rowOff>
    </xdr:to>
    <xdr:cxnSp macro="">
      <xdr:nvCxnSpPr>
        <xdr:cNvPr id="125" name="直線コネクタ 124"/>
        <xdr:cNvCxnSpPr/>
      </xdr:nvCxnSpPr>
      <xdr:spPr>
        <a:xfrm>
          <a:off x="2019300" y="998894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18326</xdr:rowOff>
    </xdr:from>
    <xdr:to>
      <xdr:col>2</xdr:col>
      <xdr:colOff>638175</xdr:colOff>
      <xdr:row>58</xdr:row>
      <xdr:rowOff>44844</xdr:rowOff>
    </xdr:to>
    <xdr:cxnSp macro="">
      <xdr:nvCxnSpPr>
        <xdr:cNvPr id="128" name="直線コネクタ 127"/>
        <xdr:cNvCxnSpPr/>
      </xdr:nvCxnSpPr>
      <xdr:spPr>
        <a:xfrm>
          <a:off x="1130300" y="996242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139370</xdr:rowOff>
    </xdr:from>
    <xdr:to>
      <xdr:col>6</xdr:col>
      <xdr:colOff>561975</xdr:colOff>
      <xdr:row>58</xdr:row>
      <xdr:rowOff>69520</xdr:rowOff>
    </xdr:to>
    <xdr:sp macro="" textlink="">
      <xdr:nvSpPr>
        <xdr:cNvPr id="138" name="円/楕円 137"/>
        <xdr:cNvSpPr/>
      </xdr:nvSpPr>
      <xdr:spPr>
        <a:xfrm>
          <a:off x="4584700" y="99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117797</xdr:rowOff>
    </xdr:from>
    <xdr:ext cx="534377" cy="259045"/>
    <xdr:sp macro="" textlink="">
      <xdr:nvSpPr>
        <xdr:cNvPr id="139" name="物件費該当値テキスト"/>
        <xdr:cNvSpPr txBox="1"/>
      </xdr:nvSpPr>
      <xdr:spPr>
        <a:xfrm>
          <a:off x="4686300" y="98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145961</xdr:rowOff>
    </xdr:from>
    <xdr:to>
      <xdr:col>5</xdr:col>
      <xdr:colOff>409575</xdr:colOff>
      <xdr:row>58</xdr:row>
      <xdr:rowOff>76111</xdr:rowOff>
    </xdr:to>
    <xdr:sp macro="" textlink="">
      <xdr:nvSpPr>
        <xdr:cNvPr id="140" name="円/楕円 139"/>
        <xdr:cNvSpPr/>
      </xdr:nvSpPr>
      <xdr:spPr>
        <a:xfrm>
          <a:off x="3746500" y="99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67238</xdr:rowOff>
    </xdr:from>
    <xdr:ext cx="534377" cy="259045"/>
    <xdr:sp macro="" textlink="">
      <xdr:nvSpPr>
        <xdr:cNvPr id="141" name="テキスト ボックス 140"/>
        <xdr:cNvSpPr txBox="1"/>
      </xdr:nvSpPr>
      <xdr:spPr>
        <a:xfrm>
          <a:off x="3530111" y="100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3645</xdr:rowOff>
    </xdr:from>
    <xdr:to>
      <xdr:col>4</xdr:col>
      <xdr:colOff>206375</xdr:colOff>
      <xdr:row>58</xdr:row>
      <xdr:rowOff>105245</xdr:rowOff>
    </xdr:to>
    <xdr:sp macro="" textlink="">
      <xdr:nvSpPr>
        <xdr:cNvPr id="142" name="円/楕円 141"/>
        <xdr:cNvSpPr/>
      </xdr:nvSpPr>
      <xdr:spPr>
        <a:xfrm>
          <a:off x="2857500" y="99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96372</xdr:rowOff>
    </xdr:from>
    <xdr:ext cx="534377" cy="259045"/>
    <xdr:sp macro="" textlink="">
      <xdr:nvSpPr>
        <xdr:cNvPr id="143" name="テキスト ボックス 142"/>
        <xdr:cNvSpPr txBox="1"/>
      </xdr:nvSpPr>
      <xdr:spPr>
        <a:xfrm>
          <a:off x="2641111" y="100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165494</xdr:rowOff>
    </xdr:from>
    <xdr:to>
      <xdr:col>3</xdr:col>
      <xdr:colOff>3175</xdr:colOff>
      <xdr:row>58</xdr:row>
      <xdr:rowOff>95644</xdr:rowOff>
    </xdr:to>
    <xdr:sp macro="" textlink="">
      <xdr:nvSpPr>
        <xdr:cNvPr id="144" name="円/楕円 143"/>
        <xdr:cNvSpPr/>
      </xdr:nvSpPr>
      <xdr:spPr>
        <a:xfrm>
          <a:off x="1968500" y="99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86771</xdr:rowOff>
    </xdr:from>
    <xdr:ext cx="534377" cy="259045"/>
    <xdr:sp macro="" textlink="">
      <xdr:nvSpPr>
        <xdr:cNvPr id="145" name="テキスト ボックス 144"/>
        <xdr:cNvSpPr txBox="1"/>
      </xdr:nvSpPr>
      <xdr:spPr>
        <a:xfrm>
          <a:off x="1752111" y="100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138976</xdr:rowOff>
    </xdr:from>
    <xdr:to>
      <xdr:col>1</xdr:col>
      <xdr:colOff>485775</xdr:colOff>
      <xdr:row>58</xdr:row>
      <xdr:rowOff>69126</xdr:rowOff>
    </xdr:to>
    <xdr:sp macro="" textlink="">
      <xdr:nvSpPr>
        <xdr:cNvPr id="146" name="円/楕円 145"/>
        <xdr:cNvSpPr/>
      </xdr:nvSpPr>
      <xdr:spPr>
        <a:xfrm>
          <a:off x="1079500" y="9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85653</xdr:rowOff>
    </xdr:from>
    <xdr:ext cx="534377" cy="259045"/>
    <xdr:sp macro="" textlink="">
      <xdr:nvSpPr>
        <xdr:cNvPr id="147" name="テキスト ボックス 146"/>
        <xdr:cNvSpPr txBox="1"/>
      </xdr:nvSpPr>
      <xdr:spPr>
        <a:xfrm>
          <a:off x="863111" y="96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28829</xdr:rowOff>
    </xdr:from>
    <xdr:to>
      <xdr:col>6</xdr:col>
      <xdr:colOff>511175</xdr:colOff>
      <xdr:row>76</xdr:row>
      <xdr:rowOff>61468</xdr:rowOff>
    </xdr:to>
    <xdr:cxnSp macro="">
      <xdr:nvCxnSpPr>
        <xdr:cNvPr id="176" name="直線コネクタ 175"/>
        <xdr:cNvCxnSpPr/>
      </xdr:nvCxnSpPr>
      <xdr:spPr>
        <a:xfrm flipV="1">
          <a:off x="3797300" y="13059029"/>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40005</xdr:rowOff>
    </xdr:from>
    <xdr:to>
      <xdr:col>5</xdr:col>
      <xdr:colOff>358775</xdr:colOff>
      <xdr:row>76</xdr:row>
      <xdr:rowOff>61468</xdr:rowOff>
    </xdr:to>
    <xdr:cxnSp macro="">
      <xdr:nvCxnSpPr>
        <xdr:cNvPr id="179" name="直線コネクタ 178"/>
        <xdr:cNvCxnSpPr/>
      </xdr:nvCxnSpPr>
      <xdr:spPr>
        <a:xfrm>
          <a:off x="2908300" y="1307020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40005</xdr:rowOff>
    </xdr:from>
    <xdr:to>
      <xdr:col>4</xdr:col>
      <xdr:colOff>155575</xdr:colOff>
      <xdr:row>76</xdr:row>
      <xdr:rowOff>71628</xdr:rowOff>
    </xdr:to>
    <xdr:cxnSp macro="">
      <xdr:nvCxnSpPr>
        <xdr:cNvPr id="182" name="直線コネクタ 181"/>
        <xdr:cNvCxnSpPr/>
      </xdr:nvCxnSpPr>
      <xdr:spPr>
        <a:xfrm flipV="1">
          <a:off x="2019300" y="13070205"/>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18414</xdr:rowOff>
    </xdr:from>
    <xdr:to>
      <xdr:col>2</xdr:col>
      <xdr:colOff>638175</xdr:colOff>
      <xdr:row>76</xdr:row>
      <xdr:rowOff>71628</xdr:rowOff>
    </xdr:to>
    <xdr:cxnSp macro="">
      <xdr:nvCxnSpPr>
        <xdr:cNvPr id="185" name="直線コネクタ 184"/>
        <xdr:cNvCxnSpPr/>
      </xdr:nvCxnSpPr>
      <xdr:spPr>
        <a:xfrm>
          <a:off x="1130300" y="13048614"/>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149479</xdr:rowOff>
    </xdr:from>
    <xdr:to>
      <xdr:col>6</xdr:col>
      <xdr:colOff>561975</xdr:colOff>
      <xdr:row>76</xdr:row>
      <xdr:rowOff>79629</xdr:rowOff>
    </xdr:to>
    <xdr:sp macro="" textlink="">
      <xdr:nvSpPr>
        <xdr:cNvPr id="195" name="円/楕円 194"/>
        <xdr:cNvSpPr/>
      </xdr:nvSpPr>
      <xdr:spPr>
        <a:xfrm>
          <a:off x="45847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906</xdr:rowOff>
    </xdr:from>
    <xdr:ext cx="469744" cy="259045"/>
    <xdr:sp macro="" textlink="">
      <xdr:nvSpPr>
        <xdr:cNvPr id="196" name="維持補修費該当値テキスト"/>
        <xdr:cNvSpPr txBox="1"/>
      </xdr:nvSpPr>
      <xdr:spPr>
        <a:xfrm>
          <a:off x="4686300" y="128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10668</xdr:rowOff>
    </xdr:from>
    <xdr:to>
      <xdr:col>5</xdr:col>
      <xdr:colOff>409575</xdr:colOff>
      <xdr:row>76</xdr:row>
      <xdr:rowOff>112268</xdr:rowOff>
    </xdr:to>
    <xdr:sp macro="" textlink="">
      <xdr:nvSpPr>
        <xdr:cNvPr id="197" name="円/楕円 196"/>
        <xdr:cNvSpPr/>
      </xdr:nvSpPr>
      <xdr:spPr>
        <a:xfrm>
          <a:off x="3746500" y="130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103395</xdr:rowOff>
    </xdr:from>
    <xdr:ext cx="469744" cy="259045"/>
    <xdr:sp macro="" textlink="">
      <xdr:nvSpPr>
        <xdr:cNvPr id="198" name="テキスト ボックス 197"/>
        <xdr:cNvSpPr txBox="1"/>
      </xdr:nvSpPr>
      <xdr:spPr>
        <a:xfrm>
          <a:off x="3562427" y="131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160655</xdr:rowOff>
    </xdr:from>
    <xdr:to>
      <xdr:col>4</xdr:col>
      <xdr:colOff>206375</xdr:colOff>
      <xdr:row>76</xdr:row>
      <xdr:rowOff>90805</xdr:rowOff>
    </xdr:to>
    <xdr:sp macro="" textlink="">
      <xdr:nvSpPr>
        <xdr:cNvPr id="199" name="円/楕円 198"/>
        <xdr:cNvSpPr/>
      </xdr:nvSpPr>
      <xdr:spPr>
        <a:xfrm>
          <a:off x="2857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81932</xdr:rowOff>
    </xdr:from>
    <xdr:ext cx="469744" cy="259045"/>
    <xdr:sp macro="" textlink="">
      <xdr:nvSpPr>
        <xdr:cNvPr id="200" name="テキスト ボックス 199"/>
        <xdr:cNvSpPr txBox="1"/>
      </xdr:nvSpPr>
      <xdr:spPr>
        <a:xfrm>
          <a:off x="2673427"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20828</xdr:rowOff>
    </xdr:from>
    <xdr:to>
      <xdr:col>3</xdr:col>
      <xdr:colOff>3175</xdr:colOff>
      <xdr:row>76</xdr:row>
      <xdr:rowOff>122428</xdr:rowOff>
    </xdr:to>
    <xdr:sp macro="" textlink="">
      <xdr:nvSpPr>
        <xdr:cNvPr id="201" name="円/楕円 200"/>
        <xdr:cNvSpPr/>
      </xdr:nvSpPr>
      <xdr:spPr>
        <a:xfrm>
          <a:off x="1968500" y="130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113555</xdr:rowOff>
    </xdr:from>
    <xdr:ext cx="469744" cy="259045"/>
    <xdr:sp macro="" textlink="">
      <xdr:nvSpPr>
        <xdr:cNvPr id="202" name="テキスト ボックス 201"/>
        <xdr:cNvSpPr txBox="1"/>
      </xdr:nvSpPr>
      <xdr:spPr>
        <a:xfrm>
          <a:off x="1784427" y="1314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139065</xdr:rowOff>
    </xdr:from>
    <xdr:to>
      <xdr:col>1</xdr:col>
      <xdr:colOff>485775</xdr:colOff>
      <xdr:row>76</xdr:row>
      <xdr:rowOff>69214</xdr:rowOff>
    </xdr:to>
    <xdr:sp macro="" textlink="">
      <xdr:nvSpPr>
        <xdr:cNvPr id="203" name="円/楕円 202"/>
        <xdr:cNvSpPr/>
      </xdr:nvSpPr>
      <xdr:spPr>
        <a:xfrm>
          <a:off x="10795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85742</xdr:rowOff>
    </xdr:from>
    <xdr:ext cx="469744" cy="259045"/>
    <xdr:sp macro="" textlink="">
      <xdr:nvSpPr>
        <xdr:cNvPr id="204" name="テキスト ボックス 203"/>
        <xdr:cNvSpPr txBox="1"/>
      </xdr:nvSpPr>
      <xdr:spPr>
        <a:xfrm>
          <a:off x="895427" y="127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120917</xdr:rowOff>
    </xdr:from>
    <xdr:to>
      <xdr:col>6</xdr:col>
      <xdr:colOff>511175</xdr:colOff>
      <xdr:row>97</xdr:row>
      <xdr:rowOff>22937</xdr:rowOff>
    </xdr:to>
    <xdr:cxnSp macro="">
      <xdr:nvCxnSpPr>
        <xdr:cNvPr id="234" name="直線コネクタ 233"/>
        <xdr:cNvCxnSpPr/>
      </xdr:nvCxnSpPr>
      <xdr:spPr>
        <a:xfrm flipV="1">
          <a:off x="3797300" y="16580117"/>
          <a:ext cx="8382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22937</xdr:rowOff>
    </xdr:from>
    <xdr:to>
      <xdr:col>5</xdr:col>
      <xdr:colOff>358775</xdr:colOff>
      <xdr:row>97</xdr:row>
      <xdr:rowOff>81914</xdr:rowOff>
    </xdr:to>
    <xdr:cxnSp macro="">
      <xdr:nvCxnSpPr>
        <xdr:cNvPr id="237" name="直線コネクタ 236"/>
        <xdr:cNvCxnSpPr/>
      </xdr:nvCxnSpPr>
      <xdr:spPr>
        <a:xfrm flipV="1">
          <a:off x="2908300" y="16653587"/>
          <a:ext cx="889000" cy="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81914</xdr:rowOff>
    </xdr:from>
    <xdr:to>
      <xdr:col>4</xdr:col>
      <xdr:colOff>155575</xdr:colOff>
      <xdr:row>97</xdr:row>
      <xdr:rowOff>103860</xdr:rowOff>
    </xdr:to>
    <xdr:cxnSp macro="">
      <xdr:nvCxnSpPr>
        <xdr:cNvPr id="240" name="直線コネクタ 239"/>
        <xdr:cNvCxnSpPr/>
      </xdr:nvCxnSpPr>
      <xdr:spPr>
        <a:xfrm flipV="1">
          <a:off x="2019300" y="167125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103860</xdr:rowOff>
    </xdr:from>
    <xdr:to>
      <xdr:col>2</xdr:col>
      <xdr:colOff>638175</xdr:colOff>
      <xdr:row>97</xdr:row>
      <xdr:rowOff>114821</xdr:rowOff>
    </xdr:to>
    <xdr:cxnSp macro="">
      <xdr:nvCxnSpPr>
        <xdr:cNvPr id="243" name="直線コネクタ 242"/>
        <xdr:cNvCxnSpPr/>
      </xdr:nvCxnSpPr>
      <xdr:spPr>
        <a:xfrm flipV="1">
          <a:off x="1130300" y="16734510"/>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70117</xdr:rowOff>
    </xdr:from>
    <xdr:to>
      <xdr:col>6</xdr:col>
      <xdr:colOff>561975</xdr:colOff>
      <xdr:row>97</xdr:row>
      <xdr:rowOff>267</xdr:rowOff>
    </xdr:to>
    <xdr:sp macro="" textlink="">
      <xdr:nvSpPr>
        <xdr:cNvPr id="253" name="円/楕円 252"/>
        <xdr:cNvSpPr/>
      </xdr:nvSpPr>
      <xdr:spPr>
        <a:xfrm>
          <a:off x="4584700" y="16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48544</xdr:rowOff>
    </xdr:from>
    <xdr:ext cx="534377" cy="259045"/>
    <xdr:sp macro="" textlink="">
      <xdr:nvSpPr>
        <xdr:cNvPr id="254" name="扶助費該当値テキスト"/>
        <xdr:cNvSpPr txBox="1"/>
      </xdr:nvSpPr>
      <xdr:spPr>
        <a:xfrm>
          <a:off x="4686300" y="165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143587</xdr:rowOff>
    </xdr:from>
    <xdr:to>
      <xdr:col>5</xdr:col>
      <xdr:colOff>409575</xdr:colOff>
      <xdr:row>97</xdr:row>
      <xdr:rowOff>73737</xdr:rowOff>
    </xdr:to>
    <xdr:sp macro="" textlink="">
      <xdr:nvSpPr>
        <xdr:cNvPr id="255" name="円/楕円 254"/>
        <xdr:cNvSpPr/>
      </xdr:nvSpPr>
      <xdr:spPr>
        <a:xfrm>
          <a:off x="3746500" y="166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64864</xdr:rowOff>
    </xdr:from>
    <xdr:ext cx="534377" cy="259045"/>
    <xdr:sp macro="" textlink="">
      <xdr:nvSpPr>
        <xdr:cNvPr id="256" name="テキスト ボックス 255"/>
        <xdr:cNvSpPr txBox="1"/>
      </xdr:nvSpPr>
      <xdr:spPr>
        <a:xfrm>
          <a:off x="3530111" y="166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31114</xdr:rowOff>
    </xdr:from>
    <xdr:to>
      <xdr:col>4</xdr:col>
      <xdr:colOff>206375</xdr:colOff>
      <xdr:row>97</xdr:row>
      <xdr:rowOff>132714</xdr:rowOff>
    </xdr:to>
    <xdr:sp macro="" textlink="">
      <xdr:nvSpPr>
        <xdr:cNvPr id="257" name="円/楕円 256"/>
        <xdr:cNvSpPr/>
      </xdr:nvSpPr>
      <xdr:spPr>
        <a:xfrm>
          <a:off x="2857500" y="166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123841</xdr:rowOff>
    </xdr:from>
    <xdr:ext cx="534377" cy="259045"/>
    <xdr:sp macro="" textlink="">
      <xdr:nvSpPr>
        <xdr:cNvPr id="258" name="テキスト ボックス 257"/>
        <xdr:cNvSpPr txBox="1"/>
      </xdr:nvSpPr>
      <xdr:spPr>
        <a:xfrm>
          <a:off x="2641111" y="167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53060</xdr:rowOff>
    </xdr:from>
    <xdr:to>
      <xdr:col>3</xdr:col>
      <xdr:colOff>3175</xdr:colOff>
      <xdr:row>97</xdr:row>
      <xdr:rowOff>154660</xdr:rowOff>
    </xdr:to>
    <xdr:sp macro="" textlink="">
      <xdr:nvSpPr>
        <xdr:cNvPr id="259" name="円/楕円 258"/>
        <xdr:cNvSpPr/>
      </xdr:nvSpPr>
      <xdr:spPr>
        <a:xfrm>
          <a:off x="1968500" y="166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145787</xdr:rowOff>
    </xdr:from>
    <xdr:ext cx="534377" cy="259045"/>
    <xdr:sp macro="" textlink="">
      <xdr:nvSpPr>
        <xdr:cNvPr id="260" name="テキスト ボックス 259"/>
        <xdr:cNvSpPr txBox="1"/>
      </xdr:nvSpPr>
      <xdr:spPr>
        <a:xfrm>
          <a:off x="1752111" y="167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64021</xdr:rowOff>
    </xdr:from>
    <xdr:to>
      <xdr:col>1</xdr:col>
      <xdr:colOff>485775</xdr:colOff>
      <xdr:row>97</xdr:row>
      <xdr:rowOff>165621</xdr:rowOff>
    </xdr:to>
    <xdr:sp macro="" textlink="">
      <xdr:nvSpPr>
        <xdr:cNvPr id="261" name="円/楕円 260"/>
        <xdr:cNvSpPr/>
      </xdr:nvSpPr>
      <xdr:spPr>
        <a:xfrm>
          <a:off x="1079500" y="166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156748</xdr:rowOff>
    </xdr:from>
    <xdr:ext cx="534377" cy="259045"/>
    <xdr:sp macro="" textlink="">
      <xdr:nvSpPr>
        <xdr:cNvPr id="262" name="テキスト ボックス 261"/>
        <xdr:cNvSpPr txBox="1"/>
      </xdr:nvSpPr>
      <xdr:spPr>
        <a:xfrm>
          <a:off x="863111" y="167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103010</xdr:rowOff>
    </xdr:from>
    <xdr:to>
      <xdr:col>15</xdr:col>
      <xdr:colOff>180975</xdr:colOff>
      <xdr:row>36</xdr:row>
      <xdr:rowOff>138862</xdr:rowOff>
    </xdr:to>
    <xdr:cxnSp macro="">
      <xdr:nvCxnSpPr>
        <xdr:cNvPr id="292" name="直線コネクタ 291"/>
        <xdr:cNvCxnSpPr/>
      </xdr:nvCxnSpPr>
      <xdr:spPr>
        <a:xfrm>
          <a:off x="9639300" y="6275210"/>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103010</xdr:rowOff>
    </xdr:from>
    <xdr:to>
      <xdr:col>14</xdr:col>
      <xdr:colOff>28575</xdr:colOff>
      <xdr:row>36</xdr:row>
      <xdr:rowOff>130937</xdr:rowOff>
    </xdr:to>
    <xdr:cxnSp macro="">
      <xdr:nvCxnSpPr>
        <xdr:cNvPr id="295" name="直線コネクタ 294"/>
        <xdr:cNvCxnSpPr/>
      </xdr:nvCxnSpPr>
      <xdr:spPr>
        <a:xfrm flipV="1">
          <a:off x="8750300" y="627521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103848</xdr:rowOff>
    </xdr:from>
    <xdr:to>
      <xdr:col>12</xdr:col>
      <xdr:colOff>511175</xdr:colOff>
      <xdr:row>36</xdr:row>
      <xdr:rowOff>130937</xdr:rowOff>
    </xdr:to>
    <xdr:cxnSp macro="">
      <xdr:nvCxnSpPr>
        <xdr:cNvPr id="298" name="直線コネクタ 297"/>
        <xdr:cNvCxnSpPr/>
      </xdr:nvCxnSpPr>
      <xdr:spPr>
        <a:xfrm>
          <a:off x="7861300" y="627604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84417</xdr:rowOff>
    </xdr:from>
    <xdr:to>
      <xdr:col>11</xdr:col>
      <xdr:colOff>307975</xdr:colOff>
      <xdr:row>36</xdr:row>
      <xdr:rowOff>103848</xdr:rowOff>
    </xdr:to>
    <xdr:cxnSp macro="">
      <xdr:nvCxnSpPr>
        <xdr:cNvPr id="301" name="直線コネクタ 300"/>
        <xdr:cNvCxnSpPr/>
      </xdr:nvCxnSpPr>
      <xdr:spPr>
        <a:xfrm>
          <a:off x="6972300" y="625661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88062</xdr:rowOff>
    </xdr:from>
    <xdr:to>
      <xdr:col>15</xdr:col>
      <xdr:colOff>231775</xdr:colOff>
      <xdr:row>37</xdr:row>
      <xdr:rowOff>18212</xdr:rowOff>
    </xdr:to>
    <xdr:sp macro="" textlink="">
      <xdr:nvSpPr>
        <xdr:cNvPr id="311" name="円/楕円 310"/>
        <xdr:cNvSpPr/>
      </xdr:nvSpPr>
      <xdr:spPr>
        <a:xfrm>
          <a:off x="10426700" y="62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66489</xdr:rowOff>
    </xdr:from>
    <xdr:ext cx="534377" cy="259045"/>
    <xdr:sp macro="" textlink="">
      <xdr:nvSpPr>
        <xdr:cNvPr id="312" name="補助費等該当値テキスト"/>
        <xdr:cNvSpPr txBox="1"/>
      </xdr:nvSpPr>
      <xdr:spPr>
        <a:xfrm>
          <a:off x="10528300" y="62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52210</xdr:rowOff>
    </xdr:from>
    <xdr:to>
      <xdr:col>14</xdr:col>
      <xdr:colOff>79375</xdr:colOff>
      <xdr:row>36</xdr:row>
      <xdr:rowOff>153810</xdr:rowOff>
    </xdr:to>
    <xdr:sp macro="" textlink="">
      <xdr:nvSpPr>
        <xdr:cNvPr id="313" name="円/楕円 312"/>
        <xdr:cNvSpPr/>
      </xdr:nvSpPr>
      <xdr:spPr>
        <a:xfrm>
          <a:off x="9588500" y="62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144937</xdr:rowOff>
    </xdr:from>
    <xdr:ext cx="534377" cy="259045"/>
    <xdr:sp macro="" textlink="">
      <xdr:nvSpPr>
        <xdr:cNvPr id="314" name="テキスト ボックス 313"/>
        <xdr:cNvSpPr txBox="1"/>
      </xdr:nvSpPr>
      <xdr:spPr>
        <a:xfrm>
          <a:off x="9372111" y="63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80137</xdr:rowOff>
    </xdr:from>
    <xdr:to>
      <xdr:col>12</xdr:col>
      <xdr:colOff>561975</xdr:colOff>
      <xdr:row>37</xdr:row>
      <xdr:rowOff>10287</xdr:rowOff>
    </xdr:to>
    <xdr:sp macro="" textlink="">
      <xdr:nvSpPr>
        <xdr:cNvPr id="315" name="円/楕円 314"/>
        <xdr:cNvSpPr/>
      </xdr:nvSpPr>
      <xdr:spPr>
        <a:xfrm>
          <a:off x="8699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1414</xdr:rowOff>
    </xdr:from>
    <xdr:ext cx="534377" cy="259045"/>
    <xdr:sp macro="" textlink="">
      <xdr:nvSpPr>
        <xdr:cNvPr id="316" name="テキスト ボックス 315"/>
        <xdr:cNvSpPr txBox="1"/>
      </xdr:nvSpPr>
      <xdr:spPr>
        <a:xfrm>
          <a:off x="8483111" y="63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53048</xdr:rowOff>
    </xdr:from>
    <xdr:to>
      <xdr:col>11</xdr:col>
      <xdr:colOff>358775</xdr:colOff>
      <xdr:row>36</xdr:row>
      <xdr:rowOff>154648</xdr:rowOff>
    </xdr:to>
    <xdr:sp macro="" textlink="">
      <xdr:nvSpPr>
        <xdr:cNvPr id="317" name="円/楕円 316"/>
        <xdr:cNvSpPr/>
      </xdr:nvSpPr>
      <xdr:spPr>
        <a:xfrm>
          <a:off x="7810500" y="62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145775</xdr:rowOff>
    </xdr:from>
    <xdr:ext cx="534377" cy="259045"/>
    <xdr:sp macro="" textlink="">
      <xdr:nvSpPr>
        <xdr:cNvPr id="318" name="テキスト ボックス 317"/>
        <xdr:cNvSpPr txBox="1"/>
      </xdr:nvSpPr>
      <xdr:spPr>
        <a:xfrm>
          <a:off x="7594111" y="63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33617</xdr:rowOff>
    </xdr:from>
    <xdr:to>
      <xdr:col>10</xdr:col>
      <xdr:colOff>155575</xdr:colOff>
      <xdr:row>36</xdr:row>
      <xdr:rowOff>135217</xdr:rowOff>
    </xdr:to>
    <xdr:sp macro="" textlink="">
      <xdr:nvSpPr>
        <xdr:cNvPr id="319" name="円/楕円 318"/>
        <xdr:cNvSpPr/>
      </xdr:nvSpPr>
      <xdr:spPr>
        <a:xfrm>
          <a:off x="6921500" y="62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126344</xdr:rowOff>
    </xdr:from>
    <xdr:ext cx="534377" cy="259045"/>
    <xdr:sp macro="" textlink="">
      <xdr:nvSpPr>
        <xdr:cNvPr id="320" name="テキスト ボックス 319"/>
        <xdr:cNvSpPr txBox="1"/>
      </xdr:nvSpPr>
      <xdr:spPr>
        <a:xfrm>
          <a:off x="6705111" y="62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75676</xdr:rowOff>
    </xdr:from>
    <xdr:to>
      <xdr:col>15</xdr:col>
      <xdr:colOff>180975</xdr:colOff>
      <xdr:row>57</xdr:row>
      <xdr:rowOff>13023</xdr:rowOff>
    </xdr:to>
    <xdr:cxnSp macro="">
      <xdr:nvCxnSpPr>
        <xdr:cNvPr id="352" name="直線コネクタ 351"/>
        <xdr:cNvCxnSpPr/>
      </xdr:nvCxnSpPr>
      <xdr:spPr>
        <a:xfrm flipV="1">
          <a:off x="9639300" y="9676876"/>
          <a:ext cx="8382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170087</xdr:rowOff>
    </xdr:from>
    <xdr:to>
      <xdr:col>14</xdr:col>
      <xdr:colOff>28575</xdr:colOff>
      <xdr:row>57</xdr:row>
      <xdr:rowOff>13023</xdr:rowOff>
    </xdr:to>
    <xdr:cxnSp macro="">
      <xdr:nvCxnSpPr>
        <xdr:cNvPr id="355" name="直線コネクタ 354"/>
        <xdr:cNvCxnSpPr/>
      </xdr:nvCxnSpPr>
      <xdr:spPr>
        <a:xfrm>
          <a:off x="8750300" y="9771287"/>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170087</xdr:rowOff>
    </xdr:from>
    <xdr:to>
      <xdr:col>12</xdr:col>
      <xdr:colOff>511175</xdr:colOff>
      <xdr:row>57</xdr:row>
      <xdr:rowOff>74843</xdr:rowOff>
    </xdr:to>
    <xdr:cxnSp macro="">
      <xdr:nvCxnSpPr>
        <xdr:cNvPr id="358" name="直線コネクタ 357"/>
        <xdr:cNvCxnSpPr/>
      </xdr:nvCxnSpPr>
      <xdr:spPr>
        <a:xfrm flipV="1">
          <a:off x="7861300" y="9771287"/>
          <a:ext cx="889000" cy="7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30903</xdr:rowOff>
    </xdr:from>
    <xdr:to>
      <xdr:col>11</xdr:col>
      <xdr:colOff>307975</xdr:colOff>
      <xdr:row>57</xdr:row>
      <xdr:rowOff>74843</xdr:rowOff>
    </xdr:to>
    <xdr:cxnSp macro="">
      <xdr:nvCxnSpPr>
        <xdr:cNvPr id="361" name="直線コネクタ 360"/>
        <xdr:cNvCxnSpPr/>
      </xdr:nvCxnSpPr>
      <xdr:spPr>
        <a:xfrm>
          <a:off x="6972300" y="9803553"/>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24876</xdr:rowOff>
    </xdr:from>
    <xdr:to>
      <xdr:col>15</xdr:col>
      <xdr:colOff>231775</xdr:colOff>
      <xdr:row>56</xdr:row>
      <xdr:rowOff>126476</xdr:rowOff>
    </xdr:to>
    <xdr:sp macro="" textlink="">
      <xdr:nvSpPr>
        <xdr:cNvPr id="371" name="円/楕円 370"/>
        <xdr:cNvSpPr/>
      </xdr:nvSpPr>
      <xdr:spPr>
        <a:xfrm>
          <a:off x="10426700" y="96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47753</xdr:rowOff>
    </xdr:from>
    <xdr:ext cx="534377" cy="259045"/>
    <xdr:sp macro="" textlink="">
      <xdr:nvSpPr>
        <xdr:cNvPr id="372" name="普通建設事業費該当値テキスト"/>
        <xdr:cNvSpPr txBox="1"/>
      </xdr:nvSpPr>
      <xdr:spPr>
        <a:xfrm>
          <a:off x="10528300" y="94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133673</xdr:rowOff>
    </xdr:from>
    <xdr:to>
      <xdr:col>14</xdr:col>
      <xdr:colOff>79375</xdr:colOff>
      <xdr:row>57</xdr:row>
      <xdr:rowOff>63823</xdr:rowOff>
    </xdr:to>
    <xdr:sp macro="" textlink="">
      <xdr:nvSpPr>
        <xdr:cNvPr id="373" name="円/楕円 372"/>
        <xdr:cNvSpPr/>
      </xdr:nvSpPr>
      <xdr:spPr>
        <a:xfrm>
          <a:off x="9588500" y="9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54950</xdr:rowOff>
    </xdr:from>
    <xdr:ext cx="534377" cy="259045"/>
    <xdr:sp macro="" textlink="">
      <xdr:nvSpPr>
        <xdr:cNvPr id="374" name="テキスト ボックス 373"/>
        <xdr:cNvSpPr txBox="1"/>
      </xdr:nvSpPr>
      <xdr:spPr>
        <a:xfrm>
          <a:off x="9372111" y="9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119287</xdr:rowOff>
    </xdr:from>
    <xdr:to>
      <xdr:col>12</xdr:col>
      <xdr:colOff>561975</xdr:colOff>
      <xdr:row>57</xdr:row>
      <xdr:rowOff>49437</xdr:rowOff>
    </xdr:to>
    <xdr:sp macro="" textlink="">
      <xdr:nvSpPr>
        <xdr:cNvPr id="375" name="円/楕円 374"/>
        <xdr:cNvSpPr/>
      </xdr:nvSpPr>
      <xdr:spPr>
        <a:xfrm>
          <a:off x="8699500" y="972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40564</xdr:rowOff>
    </xdr:from>
    <xdr:ext cx="534377" cy="259045"/>
    <xdr:sp macro="" textlink="">
      <xdr:nvSpPr>
        <xdr:cNvPr id="376" name="テキスト ボックス 375"/>
        <xdr:cNvSpPr txBox="1"/>
      </xdr:nvSpPr>
      <xdr:spPr>
        <a:xfrm>
          <a:off x="8483111" y="981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24043</xdr:rowOff>
    </xdr:from>
    <xdr:to>
      <xdr:col>11</xdr:col>
      <xdr:colOff>358775</xdr:colOff>
      <xdr:row>57</xdr:row>
      <xdr:rowOff>125643</xdr:rowOff>
    </xdr:to>
    <xdr:sp macro="" textlink="">
      <xdr:nvSpPr>
        <xdr:cNvPr id="377" name="円/楕円 376"/>
        <xdr:cNvSpPr/>
      </xdr:nvSpPr>
      <xdr:spPr>
        <a:xfrm>
          <a:off x="7810500" y="97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142170</xdr:rowOff>
    </xdr:from>
    <xdr:ext cx="534377" cy="259045"/>
    <xdr:sp macro="" textlink="">
      <xdr:nvSpPr>
        <xdr:cNvPr id="378" name="テキスト ボックス 377"/>
        <xdr:cNvSpPr txBox="1"/>
      </xdr:nvSpPr>
      <xdr:spPr>
        <a:xfrm>
          <a:off x="7594111" y="95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151553</xdr:rowOff>
    </xdr:from>
    <xdr:to>
      <xdr:col>10</xdr:col>
      <xdr:colOff>155575</xdr:colOff>
      <xdr:row>57</xdr:row>
      <xdr:rowOff>81703</xdr:rowOff>
    </xdr:to>
    <xdr:sp macro="" textlink="">
      <xdr:nvSpPr>
        <xdr:cNvPr id="379" name="円/楕円 378"/>
        <xdr:cNvSpPr/>
      </xdr:nvSpPr>
      <xdr:spPr>
        <a:xfrm>
          <a:off x="6921500" y="9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98230</xdr:rowOff>
    </xdr:from>
    <xdr:ext cx="534377" cy="259045"/>
    <xdr:sp macro="" textlink="">
      <xdr:nvSpPr>
        <xdr:cNvPr id="380" name="テキスト ボックス 379"/>
        <xdr:cNvSpPr txBox="1"/>
      </xdr:nvSpPr>
      <xdr:spPr>
        <a:xfrm>
          <a:off x="6705111" y="95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20893</xdr:rowOff>
    </xdr:from>
    <xdr:to>
      <xdr:col>15</xdr:col>
      <xdr:colOff>180975</xdr:colOff>
      <xdr:row>78</xdr:row>
      <xdr:rowOff>29417</xdr:rowOff>
    </xdr:to>
    <xdr:cxnSp macro="">
      <xdr:nvCxnSpPr>
        <xdr:cNvPr id="411" name="直線コネクタ 410"/>
        <xdr:cNvCxnSpPr/>
      </xdr:nvCxnSpPr>
      <xdr:spPr>
        <a:xfrm>
          <a:off x="9639300" y="13393993"/>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150067</xdr:rowOff>
    </xdr:from>
    <xdr:to>
      <xdr:col>15</xdr:col>
      <xdr:colOff>231775</xdr:colOff>
      <xdr:row>78</xdr:row>
      <xdr:rowOff>80217</xdr:rowOff>
    </xdr:to>
    <xdr:sp macro="" textlink="">
      <xdr:nvSpPr>
        <xdr:cNvPr id="421" name="円/楕円 420"/>
        <xdr:cNvSpPr/>
      </xdr:nvSpPr>
      <xdr:spPr>
        <a:xfrm>
          <a:off x="10426700" y="133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128494</xdr:rowOff>
    </xdr:from>
    <xdr:ext cx="534377" cy="259045"/>
    <xdr:sp macro="" textlink="">
      <xdr:nvSpPr>
        <xdr:cNvPr id="422" name="普通建設事業費 （ うち新規整備　）該当値テキスト"/>
        <xdr:cNvSpPr txBox="1"/>
      </xdr:nvSpPr>
      <xdr:spPr>
        <a:xfrm>
          <a:off x="10528300" y="133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141543</xdr:rowOff>
    </xdr:from>
    <xdr:to>
      <xdr:col>14</xdr:col>
      <xdr:colOff>79375</xdr:colOff>
      <xdr:row>78</xdr:row>
      <xdr:rowOff>71693</xdr:rowOff>
    </xdr:to>
    <xdr:sp macro="" textlink="">
      <xdr:nvSpPr>
        <xdr:cNvPr id="423" name="円/楕円 422"/>
        <xdr:cNvSpPr/>
      </xdr:nvSpPr>
      <xdr:spPr>
        <a:xfrm>
          <a:off x="9588500" y="133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62820</xdr:rowOff>
    </xdr:from>
    <xdr:ext cx="534377" cy="259045"/>
    <xdr:sp macro="" textlink="">
      <xdr:nvSpPr>
        <xdr:cNvPr id="424" name="テキスト ボックス 423"/>
        <xdr:cNvSpPr txBox="1"/>
      </xdr:nvSpPr>
      <xdr:spPr>
        <a:xfrm>
          <a:off x="9372111" y="134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57307</xdr:rowOff>
    </xdr:from>
    <xdr:to>
      <xdr:col>15</xdr:col>
      <xdr:colOff>180975</xdr:colOff>
      <xdr:row>95</xdr:row>
      <xdr:rowOff>85097</xdr:rowOff>
    </xdr:to>
    <xdr:cxnSp macro="">
      <xdr:nvCxnSpPr>
        <xdr:cNvPr id="455" name="直線コネクタ 454"/>
        <xdr:cNvCxnSpPr/>
      </xdr:nvCxnSpPr>
      <xdr:spPr>
        <a:xfrm flipV="1">
          <a:off x="9639300" y="16173607"/>
          <a:ext cx="838200" cy="19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6507</xdr:rowOff>
    </xdr:from>
    <xdr:to>
      <xdr:col>15</xdr:col>
      <xdr:colOff>231775</xdr:colOff>
      <xdr:row>94</xdr:row>
      <xdr:rowOff>108107</xdr:rowOff>
    </xdr:to>
    <xdr:sp macro="" textlink="">
      <xdr:nvSpPr>
        <xdr:cNvPr id="465" name="円/楕円 464"/>
        <xdr:cNvSpPr/>
      </xdr:nvSpPr>
      <xdr:spPr>
        <a:xfrm>
          <a:off x="10426700" y="16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29384</xdr:rowOff>
    </xdr:from>
    <xdr:ext cx="534377" cy="259045"/>
    <xdr:sp macro="" textlink="">
      <xdr:nvSpPr>
        <xdr:cNvPr id="466" name="普通建設事業費 （ うち更新整備　）該当値テキスト"/>
        <xdr:cNvSpPr txBox="1"/>
      </xdr:nvSpPr>
      <xdr:spPr>
        <a:xfrm>
          <a:off x="10528300" y="159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34297</xdr:rowOff>
    </xdr:from>
    <xdr:to>
      <xdr:col>14</xdr:col>
      <xdr:colOff>79375</xdr:colOff>
      <xdr:row>95</xdr:row>
      <xdr:rowOff>135897</xdr:rowOff>
    </xdr:to>
    <xdr:sp macro="" textlink="">
      <xdr:nvSpPr>
        <xdr:cNvPr id="467" name="円/楕円 466"/>
        <xdr:cNvSpPr/>
      </xdr:nvSpPr>
      <xdr:spPr>
        <a:xfrm>
          <a:off x="9588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127024</xdr:rowOff>
    </xdr:from>
    <xdr:ext cx="534377" cy="259045"/>
    <xdr:sp macro="" textlink="">
      <xdr:nvSpPr>
        <xdr:cNvPr id="468" name="テキスト ボックス 467"/>
        <xdr:cNvSpPr txBox="1"/>
      </xdr:nvSpPr>
      <xdr:spPr>
        <a:xfrm>
          <a:off x="9372111" y="164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12294</xdr:rowOff>
    </xdr:from>
    <xdr:to>
      <xdr:col>23</xdr:col>
      <xdr:colOff>517525</xdr:colOff>
      <xdr:row>39</xdr:row>
      <xdr:rowOff>19914</xdr:rowOff>
    </xdr:to>
    <xdr:cxnSp macro="">
      <xdr:nvCxnSpPr>
        <xdr:cNvPr id="497" name="直線コネクタ 496"/>
        <xdr:cNvCxnSpPr/>
      </xdr:nvCxnSpPr>
      <xdr:spPr>
        <a:xfrm flipV="1">
          <a:off x="15481300" y="66988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13056</xdr:rowOff>
    </xdr:from>
    <xdr:to>
      <xdr:col>22</xdr:col>
      <xdr:colOff>365125</xdr:colOff>
      <xdr:row>39</xdr:row>
      <xdr:rowOff>19914</xdr:rowOff>
    </xdr:to>
    <xdr:cxnSp macro="">
      <xdr:nvCxnSpPr>
        <xdr:cNvPr id="500" name="直線コネクタ 499"/>
        <xdr:cNvCxnSpPr/>
      </xdr:nvCxnSpPr>
      <xdr:spPr>
        <a:xfrm>
          <a:off x="14592300" y="66996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161607</xdr:rowOff>
    </xdr:from>
    <xdr:to>
      <xdr:col>21</xdr:col>
      <xdr:colOff>161925</xdr:colOff>
      <xdr:row>39</xdr:row>
      <xdr:rowOff>13056</xdr:rowOff>
    </xdr:to>
    <xdr:cxnSp macro="">
      <xdr:nvCxnSpPr>
        <xdr:cNvPr id="503" name="直線コネクタ 502"/>
        <xdr:cNvCxnSpPr/>
      </xdr:nvCxnSpPr>
      <xdr:spPr>
        <a:xfrm>
          <a:off x="13703300" y="6676707"/>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138557</xdr:rowOff>
    </xdr:from>
    <xdr:to>
      <xdr:col>19</xdr:col>
      <xdr:colOff>644525</xdr:colOff>
      <xdr:row>38</xdr:row>
      <xdr:rowOff>161607</xdr:rowOff>
    </xdr:to>
    <xdr:cxnSp macro="">
      <xdr:nvCxnSpPr>
        <xdr:cNvPr id="506" name="直線コネクタ 505"/>
        <xdr:cNvCxnSpPr/>
      </xdr:nvCxnSpPr>
      <xdr:spPr>
        <a:xfrm>
          <a:off x="12814300" y="6653657"/>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33837</xdr:rowOff>
    </xdr:from>
    <xdr:ext cx="469744" cy="259045"/>
    <xdr:sp macro="" textlink="">
      <xdr:nvSpPr>
        <xdr:cNvPr id="508" name="テキスト ボックス 507"/>
        <xdr:cNvSpPr txBox="1"/>
      </xdr:nvSpPr>
      <xdr:spPr>
        <a:xfrm>
          <a:off x="13468427"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35399</xdr:rowOff>
    </xdr:from>
    <xdr:ext cx="469744" cy="259045"/>
    <xdr:sp macro="" textlink="">
      <xdr:nvSpPr>
        <xdr:cNvPr id="510" name="テキスト ボックス 509"/>
        <xdr:cNvSpPr txBox="1"/>
      </xdr:nvSpPr>
      <xdr:spPr>
        <a:xfrm>
          <a:off x="12579427" y="67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132944</xdr:rowOff>
    </xdr:from>
    <xdr:to>
      <xdr:col>23</xdr:col>
      <xdr:colOff>568325</xdr:colOff>
      <xdr:row>39</xdr:row>
      <xdr:rowOff>63094</xdr:rowOff>
    </xdr:to>
    <xdr:sp macro="" textlink="">
      <xdr:nvSpPr>
        <xdr:cNvPr id="516" name="円/楕円 515"/>
        <xdr:cNvSpPr/>
      </xdr:nvSpPr>
      <xdr:spPr>
        <a:xfrm>
          <a:off x="162687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104361</xdr:rowOff>
    </xdr:from>
    <xdr:ext cx="378565" cy="259045"/>
    <xdr:sp macro="" textlink="">
      <xdr:nvSpPr>
        <xdr:cNvPr id="517" name="災害復旧事業費該当値テキスト"/>
        <xdr:cNvSpPr txBox="1"/>
      </xdr:nvSpPr>
      <xdr:spPr>
        <a:xfrm>
          <a:off x="16370300" y="661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140564</xdr:rowOff>
    </xdr:from>
    <xdr:to>
      <xdr:col>22</xdr:col>
      <xdr:colOff>415925</xdr:colOff>
      <xdr:row>39</xdr:row>
      <xdr:rowOff>70714</xdr:rowOff>
    </xdr:to>
    <xdr:sp macro="" textlink="">
      <xdr:nvSpPr>
        <xdr:cNvPr id="518" name="円/楕円 517"/>
        <xdr:cNvSpPr/>
      </xdr:nvSpPr>
      <xdr:spPr>
        <a:xfrm>
          <a:off x="15430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61841</xdr:rowOff>
    </xdr:from>
    <xdr:ext cx="378565" cy="259045"/>
    <xdr:sp macro="" textlink="">
      <xdr:nvSpPr>
        <xdr:cNvPr id="519" name="テキスト ボックス 518"/>
        <xdr:cNvSpPr txBox="1"/>
      </xdr:nvSpPr>
      <xdr:spPr>
        <a:xfrm>
          <a:off x="15292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133706</xdr:rowOff>
    </xdr:from>
    <xdr:to>
      <xdr:col>21</xdr:col>
      <xdr:colOff>212725</xdr:colOff>
      <xdr:row>39</xdr:row>
      <xdr:rowOff>63856</xdr:rowOff>
    </xdr:to>
    <xdr:sp macro="" textlink="">
      <xdr:nvSpPr>
        <xdr:cNvPr id="520" name="円/楕円 519"/>
        <xdr:cNvSpPr/>
      </xdr:nvSpPr>
      <xdr:spPr>
        <a:xfrm>
          <a:off x="14541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54983</xdr:rowOff>
    </xdr:from>
    <xdr:ext cx="378565" cy="259045"/>
    <xdr:sp macro="" textlink="">
      <xdr:nvSpPr>
        <xdr:cNvPr id="521" name="テキスト ボックス 520"/>
        <xdr:cNvSpPr txBox="1"/>
      </xdr:nvSpPr>
      <xdr:spPr>
        <a:xfrm>
          <a:off x="14403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110807</xdr:rowOff>
    </xdr:from>
    <xdr:to>
      <xdr:col>20</xdr:col>
      <xdr:colOff>9525</xdr:colOff>
      <xdr:row>39</xdr:row>
      <xdr:rowOff>40957</xdr:rowOff>
    </xdr:to>
    <xdr:sp macro="" textlink="">
      <xdr:nvSpPr>
        <xdr:cNvPr id="522" name="円/楕円 521"/>
        <xdr:cNvSpPr/>
      </xdr:nvSpPr>
      <xdr:spPr>
        <a:xfrm>
          <a:off x="13652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57485</xdr:rowOff>
    </xdr:from>
    <xdr:ext cx="469744" cy="259045"/>
    <xdr:sp macro="" textlink="">
      <xdr:nvSpPr>
        <xdr:cNvPr id="523" name="テキスト ボックス 522"/>
        <xdr:cNvSpPr txBox="1"/>
      </xdr:nvSpPr>
      <xdr:spPr>
        <a:xfrm>
          <a:off x="13468427" y="640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87757</xdr:rowOff>
    </xdr:from>
    <xdr:to>
      <xdr:col>18</xdr:col>
      <xdr:colOff>492125</xdr:colOff>
      <xdr:row>39</xdr:row>
      <xdr:rowOff>17907</xdr:rowOff>
    </xdr:to>
    <xdr:sp macro="" textlink="">
      <xdr:nvSpPr>
        <xdr:cNvPr id="524" name="円/楕円 523"/>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34434</xdr:rowOff>
    </xdr:from>
    <xdr:ext cx="469744" cy="259045"/>
    <xdr:sp macro="" textlink="">
      <xdr:nvSpPr>
        <xdr:cNvPr id="525" name="テキスト ボックス 524"/>
        <xdr:cNvSpPr txBox="1"/>
      </xdr:nvSpPr>
      <xdr:spPr>
        <a:xfrm>
          <a:off x="12579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71279</xdr:rowOff>
    </xdr:from>
    <xdr:to>
      <xdr:col>23</xdr:col>
      <xdr:colOff>517525</xdr:colOff>
      <xdr:row>77</xdr:row>
      <xdr:rowOff>109731</xdr:rowOff>
    </xdr:to>
    <xdr:cxnSp macro="">
      <xdr:nvCxnSpPr>
        <xdr:cNvPr id="602" name="直線コネクタ 601"/>
        <xdr:cNvCxnSpPr/>
      </xdr:nvCxnSpPr>
      <xdr:spPr>
        <a:xfrm>
          <a:off x="15481300" y="13272929"/>
          <a:ext cx="8382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26360</xdr:rowOff>
    </xdr:from>
    <xdr:to>
      <xdr:col>22</xdr:col>
      <xdr:colOff>365125</xdr:colOff>
      <xdr:row>77</xdr:row>
      <xdr:rowOff>71279</xdr:rowOff>
    </xdr:to>
    <xdr:cxnSp macro="">
      <xdr:nvCxnSpPr>
        <xdr:cNvPr id="605" name="直線コネクタ 604"/>
        <xdr:cNvCxnSpPr/>
      </xdr:nvCxnSpPr>
      <xdr:spPr>
        <a:xfrm>
          <a:off x="14592300" y="13228010"/>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15959</xdr:rowOff>
    </xdr:from>
    <xdr:to>
      <xdr:col>21</xdr:col>
      <xdr:colOff>161925</xdr:colOff>
      <xdr:row>77</xdr:row>
      <xdr:rowOff>26360</xdr:rowOff>
    </xdr:to>
    <xdr:cxnSp macro="">
      <xdr:nvCxnSpPr>
        <xdr:cNvPr id="608" name="直線コネクタ 607"/>
        <xdr:cNvCxnSpPr/>
      </xdr:nvCxnSpPr>
      <xdr:spPr>
        <a:xfrm>
          <a:off x="13703300" y="1321760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158674</xdr:rowOff>
    </xdr:from>
    <xdr:to>
      <xdr:col>19</xdr:col>
      <xdr:colOff>644525</xdr:colOff>
      <xdr:row>77</xdr:row>
      <xdr:rowOff>15959</xdr:rowOff>
    </xdr:to>
    <xdr:cxnSp macro="">
      <xdr:nvCxnSpPr>
        <xdr:cNvPr id="611" name="直線コネクタ 610"/>
        <xdr:cNvCxnSpPr/>
      </xdr:nvCxnSpPr>
      <xdr:spPr>
        <a:xfrm>
          <a:off x="12814300" y="13188874"/>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58931</xdr:rowOff>
    </xdr:from>
    <xdr:to>
      <xdr:col>23</xdr:col>
      <xdr:colOff>568325</xdr:colOff>
      <xdr:row>77</xdr:row>
      <xdr:rowOff>160531</xdr:rowOff>
    </xdr:to>
    <xdr:sp macro="" textlink="">
      <xdr:nvSpPr>
        <xdr:cNvPr id="621" name="円/楕円 620"/>
        <xdr:cNvSpPr/>
      </xdr:nvSpPr>
      <xdr:spPr>
        <a:xfrm>
          <a:off x="16268700" y="132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37358</xdr:rowOff>
    </xdr:from>
    <xdr:ext cx="534377" cy="259045"/>
    <xdr:sp macro="" textlink="">
      <xdr:nvSpPr>
        <xdr:cNvPr id="622" name="公債費該当値テキスト"/>
        <xdr:cNvSpPr txBox="1"/>
      </xdr:nvSpPr>
      <xdr:spPr>
        <a:xfrm>
          <a:off x="16370300" y="132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20479</xdr:rowOff>
    </xdr:from>
    <xdr:to>
      <xdr:col>22</xdr:col>
      <xdr:colOff>415925</xdr:colOff>
      <xdr:row>77</xdr:row>
      <xdr:rowOff>122079</xdr:rowOff>
    </xdr:to>
    <xdr:sp macro="" textlink="">
      <xdr:nvSpPr>
        <xdr:cNvPr id="623" name="円/楕円 622"/>
        <xdr:cNvSpPr/>
      </xdr:nvSpPr>
      <xdr:spPr>
        <a:xfrm>
          <a:off x="15430500" y="132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113206</xdr:rowOff>
    </xdr:from>
    <xdr:ext cx="534377" cy="259045"/>
    <xdr:sp macro="" textlink="">
      <xdr:nvSpPr>
        <xdr:cNvPr id="624" name="テキスト ボックス 623"/>
        <xdr:cNvSpPr txBox="1"/>
      </xdr:nvSpPr>
      <xdr:spPr>
        <a:xfrm>
          <a:off x="15214111" y="133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147010</xdr:rowOff>
    </xdr:from>
    <xdr:to>
      <xdr:col>21</xdr:col>
      <xdr:colOff>212725</xdr:colOff>
      <xdr:row>77</xdr:row>
      <xdr:rowOff>77160</xdr:rowOff>
    </xdr:to>
    <xdr:sp macro="" textlink="">
      <xdr:nvSpPr>
        <xdr:cNvPr id="625" name="円/楕円 624"/>
        <xdr:cNvSpPr/>
      </xdr:nvSpPr>
      <xdr:spPr>
        <a:xfrm>
          <a:off x="14541500" y="13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68287</xdr:rowOff>
    </xdr:from>
    <xdr:ext cx="534377" cy="259045"/>
    <xdr:sp macro="" textlink="">
      <xdr:nvSpPr>
        <xdr:cNvPr id="626" name="テキスト ボックス 625"/>
        <xdr:cNvSpPr txBox="1"/>
      </xdr:nvSpPr>
      <xdr:spPr>
        <a:xfrm>
          <a:off x="14325111" y="132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136609</xdr:rowOff>
    </xdr:from>
    <xdr:to>
      <xdr:col>20</xdr:col>
      <xdr:colOff>9525</xdr:colOff>
      <xdr:row>77</xdr:row>
      <xdr:rowOff>66759</xdr:rowOff>
    </xdr:to>
    <xdr:sp macro="" textlink="">
      <xdr:nvSpPr>
        <xdr:cNvPr id="627" name="円/楕円 626"/>
        <xdr:cNvSpPr/>
      </xdr:nvSpPr>
      <xdr:spPr>
        <a:xfrm>
          <a:off x="13652500" y="131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57886</xdr:rowOff>
    </xdr:from>
    <xdr:ext cx="534377" cy="259045"/>
    <xdr:sp macro="" textlink="">
      <xdr:nvSpPr>
        <xdr:cNvPr id="628" name="テキスト ボックス 627"/>
        <xdr:cNvSpPr txBox="1"/>
      </xdr:nvSpPr>
      <xdr:spPr>
        <a:xfrm>
          <a:off x="13436111" y="132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107874</xdr:rowOff>
    </xdr:from>
    <xdr:to>
      <xdr:col>18</xdr:col>
      <xdr:colOff>492125</xdr:colOff>
      <xdr:row>77</xdr:row>
      <xdr:rowOff>38024</xdr:rowOff>
    </xdr:to>
    <xdr:sp macro="" textlink="">
      <xdr:nvSpPr>
        <xdr:cNvPr id="629" name="円/楕円 628"/>
        <xdr:cNvSpPr/>
      </xdr:nvSpPr>
      <xdr:spPr>
        <a:xfrm>
          <a:off x="12763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29151</xdr:rowOff>
    </xdr:from>
    <xdr:ext cx="534377" cy="259045"/>
    <xdr:sp macro="" textlink="">
      <xdr:nvSpPr>
        <xdr:cNvPr id="630" name="テキスト ボックス 629"/>
        <xdr:cNvSpPr txBox="1"/>
      </xdr:nvSpPr>
      <xdr:spPr>
        <a:xfrm>
          <a:off x="12547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77521</xdr:rowOff>
    </xdr:from>
    <xdr:to>
      <xdr:col>23</xdr:col>
      <xdr:colOff>517525</xdr:colOff>
      <xdr:row>97</xdr:row>
      <xdr:rowOff>120269</xdr:rowOff>
    </xdr:to>
    <xdr:cxnSp macro="">
      <xdr:nvCxnSpPr>
        <xdr:cNvPr id="659" name="直線コネクタ 658"/>
        <xdr:cNvCxnSpPr/>
      </xdr:nvCxnSpPr>
      <xdr:spPr>
        <a:xfrm>
          <a:off x="15481300" y="16708171"/>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77521</xdr:rowOff>
    </xdr:from>
    <xdr:to>
      <xdr:col>22</xdr:col>
      <xdr:colOff>365125</xdr:colOff>
      <xdr:row>98</xdr:row>
      <xdr:rowOff>106781</xdr:rowOff>
    </xdr:to>
    <xdr:cxnSp macro="">
      <xdr:nvCxnSpPr>
        <xdr:cNvPr id="662" name="直線コネクタ 661"/>
        <xdr:cNvCxnSpPr/>
      </xdr:nvCxnSpPr>
      <xdr:spPr>
        <a:xfrm flipV="1">
          <a:off x="14592300" y="16708171"/>
          <a:ext cx="8890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106781</xdr:rowOff>
    </xdr:from>
    <xdr:to>
      <xdr:col>21</xdr:col>
      <xdr:colOff>161925</xdr:colOff>
      <xdr:row>98</xdr:row>
      <xdr:rowOff>164464</xdr:rowOff>
    </xdr:to>
    <xdr:cxnSp macro="">
      <xdr:nvCxnSpPr>
        <xdr:cNvPr id="665" name="直線コネクタ 664"/>
        <xdr:cNvCxnSpPr/>
      </xdr:nvCxnSpPr>
      <xdr:spPr>
        <a:xfrm flipV="1">
          <a:off x="13703300" y="16908881"/>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90932</xdr:rowOff>
    </xdr:from>
    <xdr:to>
      <xdr:col>19</xdr:col>
      <xdr:colOff>644525</xdr:colOff>
      <xdr:row>98</xdr:row>
      <xdr:rowOff>164464</xdr:rowOff>
    </xdr:to>
    <xdr:cxnSp macro="">
      <xdr:nvCxnSpPr>
        <xdr:cNvPr id="668" name="直線コネクタ 667"/>
        <xdr:cNvCxnSpPr/>
      </xdr:nvCxnSpPr>
      <xdr:spPr>
        <a:xfrm>
          <a:off x="12814300" y="16893032"/>
          <a:ext cx="889000" cy="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69469</xdr:rowOff>
    </xdr:from>
    <xdr:to>
      <xdr:col>23</xdr:col>
      <xdr:colOff>568325</xdr:colOff>
      <xdr:row>97</xdr:row>
      <xdr:rowOff>171069</xdr:rowOff>
    </xdr:to>
    <xdr:sp macro="" textlink="">
      <xdr:nvSpPr>
        <xdr:cNvPr id="678" name="円/楕円 677"/>
        <xdr:cNvSpPr/>
      </xdr:nvSpPr>
      <xdr:spPr>
        <a:xfrm>
          <a:off x="16268700" y="167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92346</xdr:rowOff>
    </xdr:from>
    <xdr:ext cx="469744" cy="259045"/>
    <xdr:sp macro="" textlink="">
      <xdr:nvSpPr>
        <xdr:cNvPr id="679" name="積立金該当値テキスト"/>
        <xdr:cNvSpPr txBox="1"/>
      </xdr:nvSpPr>
      <xdr:spPr>
        <a:xfrm>
          <a:off x="16370300" y="165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26721</xdr:rowOff>
    </xdr:from>
    <xdr:to>
      <xdr:col>22</xdr:col>
      <xdr:colOff>415925</xdr:colOff>
      <xdr:row>97</xdr:row>
      <xdr:rowOff>128321</xdr:rowOff>
    </xdr:to>
    <xdr:sp macro="" textlink="">
      <xdr:nvSpPr>
        <xdr:cNvPr id="680" name="円/楕円 679"/>
        <xdr:cNvSpPr/>
      </xdr:nvSpPr>
      <xdr:spPr>
        <a:xfrm>
          <a:off x="15430500" y="166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119448</xdr:rowOff>
    </xdr:from>
    <xdr:ext cx="469744" cy="259045"/>
    <xdr:sp macro="" textlink="">
      <xdr:nvSpPr>
        <xdr:cNvPr id="681" name="テキスト ボックス 680"/>
        <xdr:cNvSpPr txBox="1"/>
      </xdr:nvSpPr>
      <xdr:spPr>
        <a:xfrm>
          <a:off x="15246427" y="1675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55981</xdr:rowOff>
    </xdr:from>
    <xdr:to>
      <xdr:col>21</xdr:col>
      <xdr:colOff>212725</xdr:colOff>
      <xdr:row>98</xdr:row>
      <xdr:rowOff>157581</xdr:rowOff>
    </xdr:to>
    <xdr:sp macro="" textlink="">
      <xdr:nvSpPr>
        <xdr:cNvPr id="682" name="円/楕円 681"/>
        <xdr:cNvSpPr/>
      </xdr:nvSpPr>
      <xdr:spPr>
        <a:xfrm>
          <a:off x="14541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148708</xdr:rowOff>
    </xdr:from>
    <xdr:ext cx="469744" cy="259045"/>
    <xdr:sp macro="" textlink="">
      <xdr:nvSpPr>
        <xdr:cNvPr id="683" name="テキスト ボックス 682"/>
        <xdr:cNvSpPr txBox="1"/>
      </xdr:nvSpPr>
      <xdr:spPr>
        <a:xfrm>
          <a:off x="14357427" y="169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113664</xdr:rowOff>
    </xdr:from>
    <xdr:to>
      <xdr:col>20</xdr:col>
      <xdr:colOff>9525</xdr:colOff>
      <xdr:row>99</xdr:row>
      <xdr:rowOff>43814</xdr:rowOff>
    </xdr:to>
    <xdr:sp macro="" textlink="">
      <xdr:nvSpPr>
        <xdr:cNvPr id="684" name="円/楕円 683"/>
        <xdr:cNvSpPr/>
      </xdr:nvSpPr>
      <xdr:spPr>
        <a:xfrm>
          <a:off x="13652500" y="169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34941</xdr:rowOff>
    </xdr:from>
    <xdr:ext cx="469744" cy="259045"/>
    <xdr:sp macro="" textlink="">
      <xdr:nvSpPr>
        <xdr:cNvPr id="685" name="テキスト ボックス 684"/>
        <xdr:cNvSpPr txBox="1"/>
      </xdr:nvSpPr>
      <xdr:spPr>
        <a:xfrm>
          <a:off x="13468427" y="170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40132</xdr:rowOff>
    </xdr:from>
    <xdr:to>
      <xdr:col>18</xdr:col>
      <xdr:colOff>492125</xdr:colOff>
      <xdr:row>98</xdr:row>
      <xdr:rowOff>141732</xdr:rowOff>
    </xdr:to>
    <xdr:sp macro="" textlink="">
      <xdr:nvSpPr>
        <xdr:cNvPr id="686" name="円/楕円 685"/>
        <xdr:cNvSpPr/>
      </xdr:nvSpPr>
      <xdr:spPr>
        <a:xfrm>
          <a:off x="12763500" y="168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132859</xdr:rowOff>
    </xdr:from>
    <xdr:ext cx="469744" cy="259045"/>
    <xdr:sp macro="" textlink="">
      <xdr:nvSpPr>
        <xdr:cNvPr id="687" name="テキスト ボックス 686"/>
        <xdr:cNvSpPr txBox="1"/>
      </xdr:nvSpPr>
      <xdr:spPr>
        <a:xfrm>
          <a:off x="12579427" y="1693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152763</xdr:rowOff>
    </xdr:from>
    <xdr:to>
      <xdr:col>32</xdr:col>
      <xdr:colOff>187325</xdr:colOff>
      <xdr:row>38</xdr:row>
      <xdr:rowOff>52179</xdr:rowOff>
    </xdr:to>
    <xdr:cxnSp macro="">
      <xdr:nvCxnSpPr>
        <xdr:cNvPr id="718" name="直線コネクタ 717"/>
        <xdr:cNvCxnSpPr/>
      </xdr:nvCxnSpPr>
      <xdr:spPr>
        <a:xfrm flipV="1">
          <a:off x="21323300" y="6496413"/>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52179</xdr:rowOff>
    </xdr:from>
    <xdr:to>
      <xdr:col>31</xdr:col>
      <xdr:colOff>34925</xdr:colOff>
      <xdr:row>38</xdr:row>
      <xdr:rowOff>135128</xdr:rowOff>
    </xdr:to>
    <xdr:cxnSp macro="">
      <xdr:nvCxnSpPr>
        <xdr:cNvPr id="721" name="直線コネクタ 720"/>
        <xdr:cNvCxnSpPr/>
      </xdr:nvCxnSpPr>
      <xdr:spPr>
        <a:xfrm flipV="1">
          <a:off x="20434300" y="6567279"/>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40749</xdr:rowOff>
    </xdr:from>
    <xdr:to>
      <xdr:col>29</xdr:col>
      <xdr:colOff>517525</xdr:colOff>
      <xdr:row>38</xdr:row>
      <xdr:rowOff>135128</xdr:rowOff>
    </xdr:to>
    <xdr:cxnSp macro="">
      <xdr:nvCxnSpPr>
        <xdr:cNvPr id="724" name="直線コネクタ 723"/>
        <xdr:cNvCxnSpPr/>
      </xdr:nvCxnSpPr>
      <xdr:spPr>
        <a:xfrm>
          <a:off x="19545300" y="6555849"/>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75039</xdr:rowOff>
    </xdr:from>
    <xdr:to>
      <xdr:col>28</xdr:col>
      <xdr:colOff>314325</xdr:colOff>
      <xdr:row>38</xdr:row>
      <xdr:rowOff>40749</xdr:rowOff>
    </xdr:to>
    <xdr:cxnSp macro="">
      <xdr:nvCxnSpPr>
        <xdr:cNvPr id="727" name="直線コネクタ 726"/>
        <xdr:cNvCxnSpPr/>
      </xdr:nvCxnSpPr>
      <xdr:spPr>
        <a:xfrm>
          <a:off x="18656300" y="641868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101963</xdr:rowOff>
    </xdr:from>
    <xdr:to>
      <xdr:col>32</xdr:col>
      <xdr:colOff>238125</xdr:colOff>
      <xdr:row>38</xdr:row>
      <xdr:rowOff>32113</xdr:rowOff>
    </xdr:to>
    <xdr:sp macro="" textlink="">
      <xdr:nvSpPr>
        <xdr:cNvPr id="737" name="円/楕円 736"/>
        <xdr:cNvSpPr/>
      </xdr:nvSpPr>
      <xdr:spPr>
        <a:xfrm>
          <a:off x="22110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80390</xdr:rowOff>
    </xdr:from>
    <xdr:ext cx="469744" cy="259045"/>
    <xdr:sp macro="" textlink="">
      <xdr:nvSpPr>
        <xdr:cNvPr id="738" name="投資及び出資金該当値テキスト"/>
        <xdr:cNvSpPr txBox="1"/>
      </xdr:nvSpPr>
      <xdr:spPr>
        <a:xfrm>
          <a:off x="22212300"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1379</xdr:rowOff>
    </xdr:from>
    <xdr:to>
      <xdr:col>31</xdr:col>
      <xdr:colOff>85725</xdr:colOff>
      <xdr:row>38</xdr:row>
      <xdr:rowOff>102979</xdr:rowOff>
    </xdr:to>
    <xdr:sp macro="" textlink="">
      <xdr:nvSpPr>
        <xdr:cNvPr id="739" name="円/楕円 738"/>
        <xdr:cNvSpPr/>
      </xdr:nvSpPr>
      <xdr:spPr>
        <a:xfrm>
          <a:off x="21272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94106</xdr:rowOff>
    </xdr:from>
    <xdr:ext cx="469744" cy="259045"/>
    <xdr:sp macro="" textlink="">
      <xdr:nvSpPr>
        <xdr:cNvPr id="740" name="テキスト ボックス 739"/>
        <xdr:cNvSpPr txBox="1"/>
      </xdr:nvSpPr>
      <xdr:spPr>
        <a:xfrm>
          <a:off x="21088427"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84328</xdr:rowOff>
    </xdr:from>
    <xdr:to>
      <xdr:col>29</xdr:col>
      <xdr:colOff>568325</xdr:colOff>
      <xdr:row>39</xdr:row>
      <xdr:rowOff>14478</xdr:rowOff>
    </xdr:to>
    <xdr:sp macro="" textlink="">
      <xdr:nvSpPr>
        <xdr:cNvPr id="741" name="円/楕円 740"/>
        <xdr:cNvSpPr/>
      </xdr:nvSpPr>
      <xdr:spPr>
        <a:xfrm>
          <a:off x="2038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5605</xdr:rowOff>
    </xdr:from>
    <xdr:ext cx="378565" cy="259045"/>
    <xdr:sp macro="" textlink="">
      <xdr:nvSpPr>
        <xdr:cNvPr id="742" name="テキスト ボックス 741"/>
        <xdr:cNvSpPr txBox="1"/>
      </xdr:nvSpPr>
      <xdr:spPr>
        <a:xfrm>
          <a:off x="20245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161399</xdr:rowOff>
    </xdr:from>
    <xdr:to>
      <xdr:col>28</xdr:col>
      <xdr:colOff>365125</xdr:colOff>
      <xdr:row>38</xdr:row>
      <xdr:rowOff>91549</xdr:rowOff>
    </xdr:to>
    <xdr:sp macro="" textlink="">
      <xdr:nvSpPr>
        <xdr:cNvPr id="743" name="円/楕円 742"/>
        <xdr:cNvSpPr/>
      </xdr:nvSpPr>
      <xdr:spPr>
        <a:xfrm>
          <a:off x="19494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82676</xdr:rowOff>
    </xdr:from>
    <xdr:ext cx="469744" cy="259045"/>
    <xdr:sp macro="" textlink="">
      <xdr:nvSpPr>
        <xdr:cNvPr id="744" name="テキスト ボックス 743"/>
        <xdr:cNvSpPr txBox="1"/>
      </xdr:nvSpPr>
      <xdr:spPr>
        <a:xfrm>
          <a:off x="19310427" y="65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24239</xdr:rowOff>
    </xdr:from>
    <xdr:to>
      <xdr:col>27</xdr:col>
      <xdr:colOff>161925</xdr:colOff>
      <xdr:row>37</xdr:row>
      <xdr:rowOff>125839</xdr:rowOff>
    </xdr:to>
    <xdr:sp macro="" textlink="">
      <xdr:nvSpPr>
        <xdr:cNvPr id="745" name="円/楕円 744"/>
        <xdr:cNvSpPr/>
      </xdr:nvSpPr>
      <xdr:spPr>
        <a:xfrm>
          <a:off x="18605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142366</xdr:rowOff>
    </xdr:from>
    <xdr:ext cx="469744" cy="259045"/>
    <xdr:sp macro="" textlink="">
      <xdr:nvSpPr>
        <xdr:cNvPr id="746" name="テキスト ボックス 745"/>
        <xdr:cNvSpPr txBox="1"/>
      </xdr:nvSpPr>
      <xdr:spPr>
        <a:xfrm>
          <a:off x="18421427" y="61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80104</xdr:rowOff>
    </xdr:from>
    <xdr:to>
      <xdr:col>32</xdr:col>
      <xdr:colOff>187325</xdr:colOff>
      <xdr:row>54</xdr:row>
      <xdr:rowOff>1443</xdr:rowOff>
    </xdr:to>
    <xdr:cxnSp macro="">
      <xdr:nvCxnSpPr>
        <xdr:cNvPr id="773" name="直線コネクタ 772"/>
        <xdr:cNvCxnSpPr/>
      </xdr:nvCxnSpPr>
      <xdr:spPr>
        <a:xfrm>
          <a:off x="21323300" y="9166954"/>
          <a:ext cx="8382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4"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80104</xdr:rowOff>
    </xdr:from>
    <xdr:to>
      <xdr:col>31</xdr:col>
      <xdr:colOff>34925</xdr:colOff>
      <xdr:row>53</xdr:row>
      <xdr:rowOff>103810</xdr:rowOff>
    </xdr:to>
    <xdr:cxnSp macro="">
      <xdr:nvCxnSpPr>
        <xdr:cNvPr id="776" name="直線コネクタ 775"/>
        <xdr:cNvCxnSpPr/>
      </xdr:nvCxnSpPr>
      <xdr:spPr>
        <a:xfrm flipV="1">
          <a:off x="20434300" y="9166954"/>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8" name="テキスト ボックス 777"/>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103810</xdr:rowOff>
    </xdr:from>
    <xdr:to>
      <xdr:col>29</xdr:col>
      <xdr:colOff>517525</xdr:colOff>
      <xdr:row>53</xdr:row>
      <xdr:rowOff>128019</xdr:rowOff>
    </xdr:to>
    <xdr:cxnSp macro="">
      <xdr:nvCxnSpPr>
        <xdr:cNvPr id="779" name="直線コネクタ 778"/>
        <xdr:cNvCxnSpPr/>
      </xdr:nvCxnSpPr>
      <xdr:spPr>
        <a:xfrm flipV="1">
          <a:off x="19545300" y="9190660"/>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1" name="テキスト ボックス 780"/>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64970</xdr:rowOff>
    </xdr:from>
    <xdr:to>
      <xdr:col>28</xdr:col>
      <xdr:colOff>314325</xdr:colOff>
      <xdr:row>53</xdr:row>
      <xdr:rowOff>128019</xdr:rowOff>
    </xdr:to>
    <xdr:cxnSp macro="">
      <xdr:nvCxnSpPr>
        <xdr:cNvPr id="782" name="直線コネクタ 781"/>
        <xdr:cNvCxnSpPr/>
      </xdr:nvCxnSpPr>
      <xdr:spPr>
        <a:xfrm>
          <a:off x="18656300" y="9151820"/>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4" name="テキスト ボックス 783"/>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6" name="テキスト ボックス 785"/>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122093</xdr:rowOff>
    </xdr:from>
    <xdr:to>
      <xdr:col>32</xdr:col>
      <xdr:colOff>238125</xdr:colOff>
      <xdr:row>54</xdr:row>
      <xdr:rowOff>52243</xdr:rowOff>
    </xdr:to>
    <xdr:sp macro="" textlink="">
      <xdr:nvSpPr>
        <xdr:cNvPr id="792" name="円/楕円 791"/>
        <xdr:cNvSpPr/>
      </xdr:nvSpPr>
      <xdr:spPr>
        <a:xfrm>
          <a:off x="22110700" y="92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144970</xdr:rowOff>
    </xdr:from>
    <xdr:ext cx="534377" cy="259045"/>
    <xdr:sp macro="" textlink="">
      <xdr:nvSpPr>
        <xdr:cNvPr id="793" name="貸付金該当値テキスト"/>
        <xdr:cNvSpPr txBox="1"/>
      </xdr:nvSpPr>
      <xdr:spPr>
        <a:xfrm>
          <a:off x="22212300" y="90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29304</xdr:rowOff>
    </xdr:from>
    <xdr:to>
      <xdr:col>31</xdr:col>
      <xdr:colOff>85725</xdr:colOff>
      <xdr:row>53</xdr:row>
      <xdr:rowOff>130904</xdr:rowOff>
    </xdr:to>
    <xdr:sp macro="" textlink="">
      <xdr:nvSpPr>
        <xdr:cNvPr id="794" name="円/楕円 793"/>
        <xdr:cNvSpPr/>
      </xdr:nvSpPr>
      <xdr:spPr>
        <a:xfrm>
          <a:off x="21272500" y="91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147431</xdr:rowOff>
    </xdr:from>
    <xdr:ext cx="534377" cy="259045"/>
    <xdr:sp macro="" textlink="">
      <xdr:nvSpPr>
        <xdr:cNvPr id="795" name="テキスト ボックス 794"/>
        <xdr:cNvSpPr txBox="1"/>
      </xdr:nvSpPr>
      <xdr:spPr>
        <a:xfrm>
          <a:off x="21056111" y="88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40,107</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53010</xdr:rowOff>
    </xdr:from>
    <xdr:to>
      <xdr:col>29</xdr:col>
      <xdr:colOff>568325</xdr:colOff>
      <xdr:row>53</xdr:row>
      <xdr:rowOff>154610</xdr:rowOff>
    </xdr:to>
    <xdr:sp macro="" textlink="">
      <xdr:nvSpPr>
        <xdr:cNvPr id="796" name="円/楕円 795"/>
        <xdr:cNvSpPr/>
      </xdr:nvSpPr>
      <xdr:spPr>
        <a:xfrm>
          <a:off x="20383500" y="91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171137</xdr:rowOff>
    </xdr:from>
    <xdr:ext cx="534377" cy="259045"/>
    <xdr:sp macro="" textlink="">
      <xdr:nvSpPr>
        <xdr:cNvPr id="797" name="テキスト ボックス 796"/>
        <xdr:cNvSpPr txBox="1"/>
      </xdr:nvSpPr>
      <xdr:spPr>
        <a:xfrm>
          <a:off x="20167111" y="89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77219</xdr:rowOff>
    </xdr:from>
    <xdr:to>
      <xdr:col>28</xdr:col>
      <xdr:colOff>365125</xdr:colOff>
      <xdr:row>54</xdr:row>
      <xdr:rowOff>7369</xdr:rowOff>
    </xdr:to>
    <xdr:sp macro="" textlink="">
      <xdr:nvSpPr>
        <xdr:cNvPr id="798" name="円/楕円 797"/>
        <xdr:cNvSpPr/>
      </xdr:nvSpPr>
      <xdr:spPr>
        <a:xfrm>
          <a:off x="19494500" y="91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23896</xdr:rowOff>
    </xdr:from>
    <xdr:ext cx="534377" cy="259045"/>
    <xdr:sp macro="" textlink="">
      <xdr:nvSpPr>
        <xdr:cNvPr id="799" name="テキスト ボックス 798"/>
        <xdr:cNvSpPr txBox="1"/>
      </xdr:nvSpPr>
      <xdr:spPr>
        <a:xfrm>
          <a:off x="19278111" y="89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14170</xdr:rowOff>
    </xdr:from>
    <xdr:to>
      <xdr:col>27</xdr:col>
      <xdr:colOff>161925</xdr:colOff>
      <xdr:row>53</xdr:row>
      <xdr:rowOff>115770</xdr:rowOff>
    </xdr:to>
    <xdr:sp macro="" textlink="">
      <xdr:nvSpPr>
        <xdr:cNvPr id="800" name="円/楕円 799"/>
        <xdr:cNvSpPr/>
      </xdr:nvSpPr>
      <xdr:spPr>
        <a:xfrm>
          <a:off x="18605500" y="91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132297</xdr:rowOff>
    </xdr:from>
    <xdr:ext cx="534377" cy="259045"/>
    <xdr:sp macro="" textlink="">
      <xdr:nvSpPr>
        <xdr:cNvPr id="801" name="テキスト ボックス 800"/>
        <xdr:cNvSpPr txBox="1"/>
      </xdr:nvSpPr>
      <xdr:spPr>
        <a:xfrm>
          <a:off x="18389111" y="88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150864</xdr:rowOff>
    </xdr:from>
    <xdr:to>
      <xdr:col>32</xdr:col>
      <xdr:colOff>187325</xdr:colOff>
      <xdr:row>78</xdr:row>
      <xdr:rowOff>37134</xdr:rowOff>
    </xdr:to>
    <xdr:cxnSp macro="">
      <xdr:nvCxnSpPr>
        <xdr:cNvPr id="831" name="直線コネクタ 830"/>
        <xdr:cNvCxnSpPr/>
      </xdr:nvCxnSpPr>
      <xdr:spPr>
        <a:xfrm flipV="1">
          <a:off x="21323300" y="13352514"/>
          <a:ext cx="8382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37134</xdr:rowOff>
    </xdr:from>
    <xdr:to>
      <xdr:col>31</xdr:col>
      <xdr:colOff>34925</xdr:colOff>
      <xdr:row>78</xdr:row>
      <xdr:rowOff>71120</xdr:rowOff>
    </xdr:to>
    <xdr:cxnSp macro="">
      <xdr:nvCxnSpPr>
        <xdr:cNvPr id="834" name="直線コネクタ 833"/>
        <xdr:cNvCxnSpPr/>
      </xdr:nvCxnSpPr>
      <xdr:spPr>
        <a:xfrm flipV="1">
          <a:off x="20434300" y="1341023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71120</xdr:rowOff>
    </xdr:from>
    <xdr:to>
      <xdr:col>29</xdr:col>
      <xdr:colOff>517525</xdr:colOff>
      <xdr:row>78</xdr:row>
      <xdr:rowOff>83159</xdr:rowOff>
    </xdr:to>
    <xdr:cxnSp macro="">
      <xdr:nvCxnSpPr>
        <xdr:cNvPr id="837" name="直線コネクタ 836"/>
        <xdr:cNvCxnSpPr/>
      </xdr:nvCxnSpPr>
      <xdr:spPr>
        <a:xfrm flipV="1">
          <a:off x="19545300" y="1344422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64909</xdr:rowOff>
    </xdr:from>
    <xdr:to>
      <xdr:col>28</xdr:col>
      <xdr:colOff>314325</xdr:colOff>
      <xdr:row>78</xdr:row>
      <xdr:rowOff>83159</xdr:rowOff>
    </xdr:to>
    <xdr:cxnSp macro="">
      <xdr:nvCxnSpPr>
        <xdr:cNvPr id="840" name="直線コネクタ 839"/>
        <xdr:cNvCxnSpPr/>
      </xdr:nvCxnSpPr>
      <xdr:spPr>
        <a:xfrm>
          <a:off x="18656300" y="1343800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100064</xdr:rowOff>
    </xdr:from>
    <xdr:to>
      <xdr:col>32</xdr:col>
      <xdr:colOff>238125</xdr:colOff>
      <xdr:row>78</xdr:row>
      <xdr:rowOff>30214</xdr:rowOff>
    </xdr:to>
    <xdr:sp macro="" textlink="">
      <xdr:nvSpPr>
        <xdr:cNvPr id="850" name="円/楕円 849"/>
        <xdr:cNvSpPr/>
      </xdr:nvSpPr>
      <xdr:spPr>
        <a:xfrm>
          <a:off x="22110700" y="133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14991</xdr:rowOff>
    </xdr:from>
    <xdr:ext cx="534377" cy="259045"/>
    <xdr:sp macro="" textlink="">
      <xdr:nvSpPr>
        <xdr:cNvPr id="851" name="繰出金該当値テキスト"/>
        <xdr:cNvSpPr txBox="1"/>
      </xdr:nvSpPr>
      <xdr:spPr>
        <a:xfrm>
          <a:off x="22212300" y="132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157784</xdr:rowOff>
    </xdr:from>
    <xdr:to>
      <xdr:col>31</xdr:col>
      <xdr:colOff>85725</xdr:colOff>
      <xdr:row>78</xdr:row>
      <xdr:rowOff>87934</xdr:rowOff>
    </xdr:to>
    <xdr:sp macro="" textlink="">
      <xdr:nvSpPr>
        <xdr:cNvPr id="852" name="円/楕円 851"/>
        <xdr:cNvSpPr/>
      </xdr:nvSpPr>
      <xdr:spPr>
        <a:xfrm>
          <a:off x="21272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79061</xdr:rowOff>
    </xdr:from>
    <xdr:ext cx="534377" cy="259045"/>
    <xdr:sp macro="" textlink="">
      <xdr:nvSpPr>
        <xdr:cNvPr id="853" name="テキスト ボックス 852"/>
        <xdr:cNvSpPr txBox="1"/>
      </xdr:nvSpPr>
      <xdr:spPr>
        <a:xfrm>
          <a:off x="21056111" y="134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20320</xdr:rowOff>
    </xdr:from>
    <xdr:to>
      <xdr:col>29</xdr:col>
      <xdr:colOff>568325</xdr:colOff>
      <xdr:row>78</xdr:row>
      <xdr:rowOff>121920</xdr:rowOff>
    </xdr:to>
    <xdr:sp macro="" textlink="">
      <xdr:nvSpPr>
        <xdr:cNvPr id="854" name="円/楕円 853"/>
        <xdr:cNvSpPr/>
      </xdr:nvSpPr>
      <xdr:spPr>
        <a:xfrm>
          <a:off x="20383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113047</xdr:rowOff>
    </xdr:from>
    <xdr:ext cx="534377" cy="259045"/>
    <xdr:sp macro="" textlink="">
      <xdr:nvSpPr>
        <xdr:cNvPr id="855" name="テキスト ボックス 854"/>
        <xdr:cNvSpPr txBox="1"/>
      </xdr:nvSpPr>
      <xdr:spPr>
        <a:xfrm>
          <a:off x="20167111" y="134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32359</xdr:rowOff>
    </xdr:from>
    <xdr:to>
      <xdr:col>28</xdr:col>
      <xdr:colOff>365125</xdr:colOff>
      <xdr:row>78</xdr:row>
      <xdr:rowOff>133959</xdr:rowOff>
    </xdr:to>
    <xdr:sp macro="" textlink="">
      <xdr:nvSpPr>
        <xdr:cNvPr id="856" name="円/楕円 855"/>
        <xdr:cNvSpPr/>
      </xdr:nvSpPr>
      <xdr:spPr>
        <a:xfrm>
          <a:off x="19494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125086</xdr:rowOff>
    </xdr:from>
    <xdr:ext cx="534377" cy="259045"/>
    <xdr:sp macro="" textlink="">
      <xdr:nvSpPr>
        <xdr:cNvPr id="857" name="テキスト ボックス 856"/>
        <xdr:cNvSpPr txBox="1"/>
      </xdr:nvSpPr>
      <xdr:spPr>
        <a:xfrm>
          <a:off x="19278111" y="134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14109</xdr:rowOff>
    </xdr:from>
    <xdr:to>
      <xdr:col>27</xdr:col>
      <xdr:colOff>161925</xdr:colOff>
      <xdr:row>78</xdr:row>
      <xdr:rowOff>115709</xdr:rowOff>
    </xdr:to>
    <xdr:sp macro="" textlink="">
      <xdr:nvSpPr>
        <xdr:cNvPr id="858" name="円/楕円 857"/>
        <xdr:cNvSpPr/>
      </xdr:nvSpPr>
      <xdr:spPr>
        <a:xfrm>
          <a:off x="18605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106836</xdr:rowOff>
    </xdr:from>
    <xdr:ext cx="534377" cy="259045"/>
    <xdr:sp macro="" textlink="">
      <xdr:nvSpPr>
        <xdr:cNvPr id="859" name="テキスト ボックス 858"/>
        <xdr:cNvSpPr txBox="1"/>
      </xdr:nvSpPr>
      <xdr:spPr>
        <a:xfrm>
          <a:off x="18389111" y="134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・歳出決算総額は，住民一人当たり</a:t>
          </a:r>
          <a:r>
            <a:rPr kumimoji="1" lang="en-US" altLang="ja-JP" sz="1200">
              <a:latin typeface="ＭＳ Ｐゴシック"/>
            </a:rPr>
            <a:t>377,209</a:t>
          </a:r>
          <a:r>
            <a:rPr kumimoji="1" lang="ja-JP" altLang="en-US" sz="1200">
              <a:latin typeface="ＭＳ Ｐゴシック"/>
            </a:rPr>
            <a:t>円となっている。</a:t>
          </a:r>
        </a:p>
        <a:p>
          <a:r>
            <a:rPr kumimoji="1" lang="ja-JP" altLang="en-US" sz="1200">
              <a:latin typeface="ＭＳ Ｐゴシック"/>
            </a:rPr>
            <a:t>・主な構成項目である人件費は住民一人当たり</a:t>
          </a:r>
          <a:r>
            <a:rPr kumimoji="1" lang="en-US" altLang="ja-JP" sz="1200">
              <a:latin typeface="ＭＳ Ｐゴシック"/>
            </a:rPr>
            <a:t>58,398</a:t>
          </a:r>
          <a:r>
            <a:rPr kumimoji="1" lang="ja-JP" altLang="en-US" sz="1200">
              <a:latin typeface="ＭＳ Ｐゴシック"/>
            </a:rPr>
            <a:t>円となっている。これは，職員数が減少したものの退職者の増に伴う退職手当の増加などに伴うものである。類似団体と比較して一人当たりコストが高い状況となってることから，組織機構のスリム化，定員の適正化などにより業務の効率化に取り組んでいく。</a:t>
          </a:r>
        </a:p>
        <a:p>
          <a:r>
            <a:rPr kumimoji="1" lang="ja-JP" altLang="en-US" sz="1200">
              <a:latin typeface="ＭＳ Ｐゴシック"/>
            </a:rPr>
            <a:t>・扶助費は住民一人当たり</a:t>
          </a:r>
          <a:r>
            <a:rPr kumimoji="1" lang="en-US" altLang="ja-JP" sz="1200">
              <a:latin typeface="ＭＳ Ｐゴシック"/>
            </a:rPr>
            <a:t>94,479</a:t>
          </a:r>
          <a:r>
            <a:rPr kumimoji="1" lang="ja-JP" altLang="en-US" sz="1200">
              <a:latin typeface="ＭＳ Ｐゴシック"/>
            </a:rPr>
            <a:t>円となっており，類似団体と比較して一人当たりコストが低い水準にあることから引き続き，生活保護費等における就労支援の取組などを実施し，社会保障関係経費の抑制に努めていく。</a:t>
          </a:r>
        </a:p>
        <a:p>
          <a:r>
            <a:rPr kumimoji="1" lang="ja-JP" altLang="en-US" sz="1200">
              <a:latin typeface="ＭＳ Ｐゴシック"/>
            </a:rPr>
            <a:t>・普通建設事業費は住民一人当たり</a:t>
          </a:r>
          <a:r>
            <a:rPr kumimoji="1" lang="en-US" altLang="ja-JP" sz="1200">
              <a:latin typeface="ＭＳ Ｐゴシック"/>
            </a:rPr>
            <a:t>52,921</a:t>
          </a:r>
          <a:r>
            <a:rPr kumimoji="1" lang="ja-JP" altLang="en-US" sz="1200">
              <a:latin typeface="ＭＳ Ｐゴシック"/>
            </a:rPr>
            <a:t>円となっており，類似団体と比較して一人当たりコストが高い状況となっている。これは，一条中学校移転改築事業や消防緊急通信指令システム更新事業等によるものであり，前年度決算と比較すると</a:t>
          </a:r>
          <a:r>
            <a:rPr kumimoji="1" lang="en-US" altLang="ja-JP" sz="1200">
              <a:latin typeface="ＭＳ Ｐゴシック"/>
            </a:rPr>
            <a:t>14.7</a:t>
          </a:r>
          <a:r>
            <a:rPr kumimoji="1" lang="ja-JP" altLang="en-US" sz="1200">
              <a:latin typeface="ＭＳ Ｐゴシック"/>
            </a:rPr>
            <a:t>％増となっている。</a:t>
          </a:r>
        </a:p>
        <a:p>
          <a:r>
            <a:rPr kumimoji="1" lang="ja-JP" altLang="en-US" sz="1200">
              <a:latin typeface="ＭＳ Ｐゴシック"/>
            </a:rPr>
            <a:t>今後は，平成２８年度策定宇都宮市公共施設等総合管理計画に基づき，公共施設等の長寿命化や再配置・統合・複合化など，限られた資産を最大限有効に活用することにより，サービス・機能の充実を図り，効果的・効率的なサービス提供ができるよう，これからの時代に合った公共施設のマネジメント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521,820
513,723
416.85
200,993,477
196,835,085
2,275,920
101,471,178
118,048,040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20501</xdr:rowOff>
    </xdr:from>
    <xdr:to>
      <xdr:col>6</xdr:col>
      <xdr:colOff>511175</xdr:colOff>
      <xdr:row>35</xdr:row>
      <xdr:rowOff>115207</xdr:rowOff>
    </xdr:to>
    <xdr:cxnSp macro="">
      <xdr:nvCxnSpPr>
        <xdr:cNvPr id="63" name="直線コネクタ 62"/>
        <xdr:cNvCxnSpPr/>
      </xdr:nvCxnSpPr>
      <xdr:spPr>
        <a:xfrm flipV="1">
          <a:off x="3797300" y="602125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86904</xdr:rowOff>
    </xdr:from>
    <xdr:to>
      <xdr:col>5</xdr:col>
      <xdr:colOff>358775</xdr:colOff>
      <xdr:row>35</xdr:row>
      <xdr:rowOff>115207</xdr:rowOff>
    </xdr:to>
    <xdr:cxnSp macro="">
      <xdr:nvCxnSpPr>
        <xdr:cNvPr id="66" name="直線コネクタ 65"/>
        <xdr:cNvCxnSpPr/>
      </xdr:nvCxnSpPr>
      <xdr:spPr>
        <a:xfrm>
          <a:off x="2908300" y="6087654"/>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36830</xdr:rowOff>
    </xdr:from>
    <xdr:to>
      <xdr:col>4</xdr:col>
      <xdr:colOff>155575</xdr:colOff>
      <xdr:row>35</xdr:row>
      <xdr:rowOff>86904</xdr:rowOff>
    </xdr:to>
    <xdr:cxnSp macro="">
      <xdr:nvCxnSpPr>
        <xdr:cNvPr id="69" name="直線コネクタ 68"/>
        <xdr:cNvCxnSpPr/>
      </xdr:nvCxnSpPr>
      <xdr:spPr>
        <a:xfrm>
          <a:off x="2019300" y="603758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141333</xdr:rowOff>
    </xdr:from>
    <xdr:to>
      <xdr:col>2</xdr:col>
      <xdr:colOff>638175</xdr:colOff>
      <xdr:row>35</xdr:row>
      <xdr:rowOff>36830</xdr:rowOff>
    </xdr:to>
    <xdr:cxnSp macro="">
      <xdr:nvCxnSpPr>
        <xdr:cNvPr id="72" name="直線コネクタ 71"/>
        <xdr:cNvCxnSpPr/>
      </xdr:nvCxnSpPr>
      <xdr:spPr>
        <a:xfrm>
          <a:off x="1130300" y="579918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82" name="円/楕円 81"/>
        <xdr:cNvSpPr/>
      </xdr:nvSpPr>
      <xdr:spPr>
        <a:xfrm>
          <a:off x="45847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119578</xdr:rowOff>
    </xdr:from>
    <xdr:ext cx="469744" cy="259045"/>
    <xdr:sp macro="" textlink="">
      <xdr:nvSpPr>
        <xdr:cNvPr id="83" name="議会費該当値テキスト"/>
        <xdr:cNvSpPr txBox="1"/>
      </xdr:nvSpPr>
      <xdr:spPr>
        <a:xfrm>
          <a:off x="4686300" y="59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64407</xdr:rowOff>
    </xdr:from>
    <xdr:to>
      <xdr:col>5</xdr:col>
      <xdr:colOff>409575</xdr:colOff>
      <xdr:row>35</xdr:row>
      <xdr:rowOff>166007</xdr:rowOff>
    </xdr:to>
    <xdr:sp macro="" textlink="">
      <xdr:nvSpPr>
        <xdr:cNvPr id="84" name="円/楕円 83"/>
        <xdr:cNvSpPr/>
      </xdr:nvSpPr>
      <xdr:spPr>
        <a:xfrm>
          <a:off x="3746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157134</xdr:rowOff>
    </xdr:from>
    <xdr:ext cx="469744" cy="259045"/>
    <xdr:sp macro="" textlink="">
      <xdr:nvSpPr>
        <xdr:cNvPr id="85" name="テキスト ボックス 84"/>
        <xdr:cNvSpPr txBox="1"/>
      </xdr:nvSpPr>
      <xdr:spPr>
        <a:xfrm>
          <a:off x="3562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36104</xdr:rowOff>
    </xdr:from>
    <xdr:to>
      <xdr:col>4</xdr:col>
      <xdr:colOff>206375</xdr:colOff>
      <xdr:row>35</xdr:row>
      <xdr:rowOff>137704</xdr:rowOff>
    </xdr:to>
    <xdr:sp macro="" textlink="">
      <xdr:nvSpPr>
        <xdr:cNvPr id="86" name="円/楕円 85"/>
        <xdr:cNvSpPr/>
      </xdr:nvSpPr>
      <xdr:spPr>
        <a:xfrm>
          <a:off x="2857500" y="60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128831</xdr:rowOff>
    </xdr:from>
    <xdr:ext cx="469744" cy="259045"/>
    <xdr:sp macro="" textlink="">
      <xdr:nvSpPr>
        <xdr:cNvPr id="87" name="テキスト ボックス 86"/>
        <xdr:cNvSpPr txBox="1"/>
      </xdr:nvSpPr>
      <xdr:spPr>
        <a:xfrm>
          <a:off x="2673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157480</xdr:rowOff>
    </xdr:from>
    <xdr:to>
      <xdr:col>3</xdr:col>
      <xdr:colOff>3175</xdr:colOff>
      <xdr:row>35</xdr:row>
      <xdr:rowOff>87630</xdr:rowOff>
    </xdr:to>
    <xdr:sp macro="" textlink="">
      <xdr:nvSpPr>
        <xdr:cNvPr id="88" name="円/楕円 87"/>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78757</xdr:rowOff>
    </xdr:from>
    <xdr:ext cx="469744" cy="259045"/>
    <xdr:sp macro="" textlink="">
      <xdr:nvSpPr>
        <xdr:cNvPr id="89" name="テキスト ボックス 88"/>
        <xdr:cNvSpPr txBox="1"/>
      </xdr:nvSpPr>
      <xdr:spPr>
        <a:xfrm>
          <a:off x="1784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90533</xdr:rowOff>
    </xdr:from>
    <xdr:to>
      <xdr:col>1</xdr:col>
      <xdr:colOff>485775</xdr:colOff>
      <xdr:row>34</xdr:row>
      <xdr:rowOff>20683</xdr:rowOff>
    </xdr:to>
    <xdr:sp macro="" textlink="">
      <xdr:nvSpPr>
        <xdr:cNvPr id="90" name="円/楕円 89"/>
        <xdr:cNvSpPr/>
      </xdr:nvSpPr>
      <xdr:spPr>
        <a:xfrm>
          <a:off x="1079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11810</xdr:rowOff>
    </xdr:from>
    <xdr:ext cx="469744" cy="259045"/>
    <xdr:sp macro="" textlink="">
      <xdr:nvSpPr>
        <xdr:cNvPr id="91" name="テキスト ボックス 90"/>
        <xdr:cNvSpPr txBox="1"/>
      </xdr:nvSpPr>
      <xdr:spPr>
        <a:xfrm>
          <a:off x="895427" y="5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155794</xdr:rowOff>
    </xdr:from>
    <xdr:to>
      <xdr:col>6</xdr:col>
      <xdr:colOff>511175</xdr:colOff>
      <xdr:row>56</xdr:row>
      <xdr:rowOff>53175</xdr:rowOff>
    </xdr:to>
    <xdr:cxnSp macro="">
      <xdr:nvCxnSpPr>
        <xdr:cNvPr id="119" name="直線コネクタ 118"/>
        <xdr:cNvCxnSpPr/>
      </xdr:nvCxnSpPr>
      <xdr:spPr>
        <a:xfrm flipV="1">
          <a:off x="3797300" y="9585544"/>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53175</xdr:rowOff>
    </xdr:from>
    <xdr:to>
      <xdr:col>5</xdr:col>
      <xdr:colOff>358775</xdr:colOff>
      <xdr:row>57</xdr:row>
      <xdr:rowOff>1717</xdr:rowOff>
    </xdr:to>
    <xdr:cxnSp macro="">
      <xdr:nvCxnSpPr>
        <xdr:cNvPr id="122" name="直線コネクタ 121"/>
        <xdr:cNvCxnSpPr/>
      </xdr:nvCxnSpPr>
      <xdr:spPr>
        <a:xfrm flipV="1">
          <a:off x="2908300" y="9654375"/>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1717</xdr:rowOff>
    </xdr:from>
    <xdr:to>
      <xdr:col>4</xdr:col>
      <xdr:colOff>155575</xdr:colOff>
      <xdr:row>57</xdr:row>
      <xdr:rowOff>20668</xdr:rowOff>
    </xdr:to>
    <xdr:cxnSp macro="">
      <xdr:nvCxnSpPr>
        <xdr:cNvPr id="125" name="直線コネクタ 124"/>
        <xdr:cNvCxnSpPr/>
      </xdr:nvCxnSpPr>
      <xdr:spPr>
        <a:xfrm flipV="1">
          <a:off x="2019300" y="9774367"/>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107079</xdr:rowOff>
    </xdr:from>
    <xdr:to>
      <xdr:col>2</xdr:col>
      <xdr:colOff>638175</xdr:colOff>
      <xdr:row>57</xdr:row>
      <xdr:rowOff>20668</xdr:rowOff>
    </xdr:to>
    <xdr:cxnSp macro="">
      <xdr:nvCxnSpPr>
        <xdr:cNvPr id="128" name="直線コネクタ 127"/>
        <xdr:cNvCxnSpPr/>
      </xdr:nvCxnSpPr>
      <xdr:spPr>
        <a:xfrm>
          <a:off x="1130300" y="9708279"/>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104994</xdr:rowOff>
    </xdr:from>
    <xdr:to>
      <xdr:col>6</xdr:col>
      <xdr:colOff>561975</xdr:colOff>
      <xdr:row>56</xdr:row>
      <xdr:rowOff>35144</xdr:rowOff>
    </xdr:to>
    <xdr:sp macro="" textlink="">
      <xdr:nvSpPr>
        <xdr:cNvPr id="138" name="円/楕円 137"/>
        <xdr:cNvSpPr/>
      </xdr:nvSpPr>
      <xdr:spPr>
        <a:xfrm>
          <a:off x="4584700" y="95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127871</xdr:rowOff>
    </xdr:from>
    <xdr:ext cx="534377" cy="259045"/>
    <xdr:sp macro="" textlink="">
      <xdr:nvSpPr>
        <xdr:cNvPr id="139" name="総務費該当値テキスト"/>
        <xdr:cNvSpPr txBox="1"/>
      </xdr:nvSpPr>
      <xdr:spPr>
        <a:xfrm>
          <a:off x="4686300" y="938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2375</xdr:rowOff>
    </xdr:from>
    <xdr:to>
      <xdr:col>5</xdr:col>
      <xdr:colOff>409575</xdr:colOff>
      <xdr:row>56</xdr:row>
      <xdr:rowOff>103975</xdr:rowOff>
    </xdr:to>
    <xdr:sp macro="" textlink="">
      <xdr:nvSpPr>
        <xdr:cNvPr id="140" name="円/楕円 139"/>
        <xdr:cNvSpPr/>
      </xdr:nvSpPr>
      <xdr:spPr>
        <a:xfrm>
          <a:off x="3746500" y="96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120502</xdr:rowOff>
    </xdr:from>
    <xdr:ext cx="534377" cy="259045"/>
    <xdr:sp macro="" textlink="">
      <xdr:nvSpPr>
        <xdr:cNvPr id="141" name="テキスト ボックス 140"/>
        <xdr:cNvSpPr txBox="1"/>
      </xdr:nvSpPr>
      <xdr:spPr>
        <a:xfrm>
          <a:off x="3530111" y="93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122367</xdr:rowOff>
    </xdr:from>
    <xdr:to>
      <xdr:col>4</xdr:col>
      <xdr:colOff>206375</xdr:colOff>
      <xdr:row>57</xdr:row>
      <xdr:rowOff>52517</xdr:rowOff>
    </xdr:to>
    <xdr:sp macro="" textlink="">
      <xdr:nvSpPr>
        <xdr:cNvPr id="142" name="円/楕円 141"/>
        <xdr:cNvSpPr/>
      </xdr:nvSpPr>
      <xdr:spPr>
        <a:xfrm>
          <a:off x="2857500" y="97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43644</xdr:rowOff>
    </xdr:from>
    <xdr:ext cx="534377" cy="259045"/>
    <xdr:sp macro="" textlink="">
      <xdr:nvSpPr>
        <xdr:cNvPr id="143" name="テキスト ボックス 142"/>
        <xdr:cNvSpPr txBox="1"/>
      </xdr:nvSpPr>
      <xdr:spPr>
        <a:xfrm>
          <a:off x="2641111" y="98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141318</xdr:rowOff>
    </xdr:from>
    <xdr:to>
      <xdr:col>3</xdr:col>
      <xdr:colOff>3175</xdr:colOff>
      <xdr:row>57</xdr:row>
      <xdr:rowOff>71468</xdr:rowOff>
    </xdr:to>
    <xdr:sp macro="" textlink="">
      <xdr:nvSpPr>
        <xdr:cNvPr id="144" name="円/楕円 143"/>
        <xdr:cNvSpPr/>
      </xdr:nvSpPr>
      <xdr:spPr>
        <a:xfrm>
          <a:off x="1968500" y="97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62595</xdr:rowOff>
    </xdr:from>
    <xdr:ext cx="534377" cy="259045"/>
    <xdr:sp macro="" textlink="">
      <xdr:nvSpPr>
        <xdr:cNvPr id="145" name="テキスト ボックス 144"/>
        <xdr:cNvSpPr txBox="1"/>
      </xdr:nvSpPr>
      <xdr:spPr>
        <a:xfrm>
          <a:off x="1752111" y="98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56279</xdr:rowOff>
    </xdr:from>
    <xdr:to>
      <xdr:col>1</xdr:col>
      <xdr:colOff>485775</xdr:colOff>
      <xdr:row>56</xdr:row>
      <xdr:rowOff>157879</xdr:rowOff>
    </xdr:to>
    <xdr:sp macro="" textlink="">
      <xdr:nvSpPr>
        <xdr:cNvPr id="146" name="円/楕円 145"/>
        <xdr:cNvSpPr/>
      </xdr:nvSpPr>
      <xdr:spPr>
        <a:xfrm>
          <a:off x="1079500" y="96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149006</xdr:rowOff>
    </xdr:from>
    <xdr:ext cx="534377" cy="259045"/>
    <xdr:sp macro="" textlink="">
      <xdr:nvSpPr>
        <xdr:cNvPr id="147" name="テキスト ボックス 146"/>
        <xdr:cNvSpPr txBox="1"/>
      </xdr:nvSpPr>
      <xdr:spPr>
        <a:xfrm>
          <a:off x="863111" y="975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118441</xdr:rowOff>
    </xdr:from>
    <xdr:to>
      <xdr:col>6</xdr:col>
      <xdr:colOff>511175</xdr:colOff>
      <xdr:row>77</xdr:row>
      <xdr:rowOff>4804</xdr:rowOff>
    </xdr:to>
    <xdr:cxnSp macro="">
      <xdr:nvCxnSpPr>
        <xdr:cNvPr id="179" name="直線コネクタ 178"/>
        <xdr:cNvCxnSpPr/>
      </xdr:nvCxnSpPr>
      <xdr:spPr>
        <a:xfrm flipV="1">
          <a:off x="3797300" y="13148641"/>
          <a:ext cx="8382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4804</xdr:rowOff>
    </xdr:from>
    <xdr:to>
      <xdr:col>5</xdr:col>
      <xdr:colOff>358775</xdr:colOff>
      <xdr:row>77</xdr:row>
      <xdr:rowOff>75856</xdr:rowOff>
    </xdr:to>
    <xdr:cxnSp macro="">
      <xdr:nvCxnSpPr>
        <xdr:cNvPr id="182" name="直線コネクタ 181"/>
        <xdr:cNvCxnSpPr/>
      </xdr:nvCxnSpPr>
      <xdr:spPr>
        <a:xfrm flipV="1">
          <a:off x="2908300" y="13206454"/>
          <a:ext cx="889000" cy="7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75856</xdr:rowOff>
    </xdr:from>
    <xdr:to>
      <xdr:col>4</xdr:col>
      <xdr:colOff>155575</xdr:colOff>
      <xdr:row>77</xdr:row>
      <xdr:rowOff>112094</xdr:rowOff>
    </xdr:to>
    <xdr:cxnSp macro="">
      <xdr:nvCxnSpPr>
        <xdr:cNvPr id="185" name="直線コネクタ 184"/>
        <xdr:cNvCxnSpPr/>
      </xdr:nvCxnSpPr>
      <xdr:spPr>
        <a:xfrm flipV="1">
          <a:off x="2019300" y="13277506"/>
          <a:ext cx="889000" cy="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90410</xdr:rowOff>
    </xdr:from>
    <xdr:to>
      <xdr:col>2</xdr:col>
      <xdr:colOff>638175</xdr:colOff>
      <xdr:row>77</xdr:row>
      <xdr:rowOff>112094</xdr:rowOff>
    </xdr:to>
    <xdr:cxnSp macro="">
      <xdr:nvCxnSpPr>
        <xdr:cNvPr id="188" name="直線コネクタ 187"/>
        <xdr:cNvCxnSpPr/>
      </xdr:nvCxnSpPr>
      <xdr:spPr>
        <a:xfrm>
          <a:off x="1130300" y="13292060"/>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67641</xdr:rowOff>
    </xdr:from>
    <xdr:to>
      <xdr:col>6</xdr:col>
      <xdr:colOff>561975</xdr:colOff>
      <xdr:row>76</xdr:row>
      <xdr:rowOff>169241</xdr:rowOff>
    </xdr:to>
    <xdr:sp macro="" textlink="">
      <xdr:nvSpPr>
        <xdr:cNvPr id="198" name="円/楕円 197"/>
        <xdr:cNvSpPr/>
      </xdr:nvSpPr>
      <xdr:spPr>
        <a:xfrm>
          <a:off x="4584700" y="13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46068</xdr:rowOff>
    </xdr:from>
    <xdr:ext cx="599010" cy="259045"/>
    <xdr:sp macro="" textlink="">
      <xdr:nvSpPr>
        <xdr:cNvPr id="199" name="民生費該当値テキスト"/>
        <xdr:cNvSpPr txBox="1"/>
      </xdr:nvSpPr>
      <xdr:spPr>
        <a:xfrm>
          <a:off x="4686300" y="1307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125454</xdr:rowOff>
    </xdr:from>
    <xdr:to>
      <xdr:col>5</xdr:col>
      <xdr:colOff>409575</xdr:colOff>
      <xdr:row>77</xdr:row>
      <xdr:rowOff>55604</xdr:rowOff>
    </xdr:to>
    <xdr:sp macro="" textlink="">
      <xdr:nvSpPr>
        <xdr:cNvPr id="200" name="円/楕円 199"/>
        <xdr:cNvSpPr/>
      </xdr:nvSpPr>
      <xdr:spPr>
        <a:xfrm>
          <a:off x="3746500" y="131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46731</xdr:rowOff>
    </xdr:from>
    <xdr:ext cx="599010" cy="259045"/>
    <xdr:sp macro="" textlink="">
      <xdr:nvSpPr>
        <xdr:cNvPr id="201" name="テキスト ボックス 200"/>
        <xdr:cNvSpPr txBox="1"/>
      </xdr:nvSpPr>
      <xdr:spPr>
        <a:xfrm>
          <a:off x="3497794" y="132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25056</xdr:rowOff>
    </xdr:from>
    <xdr:to>
      <xdr:col>4</xdr:col>
      <xdr:colOff>206375</xdr:colOff>
      <xdr:row>77</xdr:row>
      <xdr:rowOff>126656</xdr:rowOff>
    </xdr:to>
    <xdr:sp macro="" textlink="">
      <xdr:nvSpPr>
        <xdr:cNvPr id="202" name="円/楕円 201"/>
        <xdr:cNvSpPr/>
      </xdr:nvSpPr>
      <xdr:spPr>
        <a:xfrm>
          <a:off x="2857500" y="132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117783</xdr:rowOff>
    </xdr:from>
    <xdr:ext cx="599010" cy="259045"/>
    <xdr:sp macro="" textlink="">
      <xdr:nvSpPr>
        <xdr:cNvPr id="203" name="テキスト ボックス 202"/>
        <xdr:cNvSpPr txBox="1"/>
      </xdr:nvSpPr>
      <xdr:spPr>
        <a:xfrm>
          <a:off x="2608794" y="1331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61294</xdr:rowOff>
    </xdr:from>
    <xdr:to>
      <xdr:col>3</xdr:col>
      <xdr:colOff>3175</xdr:colOff>
      <xdr:row>77</xdr:row>
      <xdr:rowOff>162894</xdr:rowOff>
    </xdr:to>
    <xdr:sp macro="" textlink="">
      <xdr:nvSpPr>
        <xdr:cNvPr id="204" name="円/楕円 203"/>
        <xdr:cNvSpPr/>
      </xdr:nvSpPr>
      <xdr:spPr>
        <a:xfrm>
          <a:off x="1968500" y="132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154021</xdr:rowOff>
    </xdr:from>
    <xdr:ext cx="599010" cy="259045"/>
    <xdr:sp macro="" textlink="">
      <xdr:nvSpPr>
        <xdr:cNvPr id="205" name="テキスト ボックス 204"/>
        <xdr:cNvSpPr txBox="1"/>
      </xdr:nvSpPr>
      <xdr:spPr>
        <a:xfrm>
          <a:off x="1719794" y="1335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39610</xdr:rowOff>
    </xdr:from>
    <xdr:to>
      <xdr:col>1</xdr:col>
      <xdr:colOff>485775</xdr:colOff>
      <xdr:row>77</xdr:row>
      <xdr:rowOff>141210</xdr:rowOff>
    </xdr:to>
    <xdr:sp macro="" textlink="">
      <xdr:nvSpPr>
        <xdr:cNvPr id="206" name="円/楕円 205"/>
        <xdr:cNvSpPr/>
      </xdr:nvSpPr>
      <xdr:spPr>
        <a:xfrm>
          <a:off x="1079500" y="132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132337</xdr:rowOff>
    </xdr:from>
    <xdr:ext cx="599010" cy="259045"/>
    <xdr:sp macro="" textlink="">
      <xdr:nvSpPr>
        <xdr:cNvPr id="207" name="テキスト ボックス 206"/>
        <xdr:cNvSpPr txBox="1"/>
      </xdr:nvSpPr>
      <xdr:spPr>
        <a:xfrm>
          <a:off x="830794" y="1333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100000</xdr:rowOff>
    </xdr:from>
    <xdr:to>
      <xdr:col>6</xdr:col>
      <xdr:colOff>511175</xdr:colOff>
      <xdr:row>98</xdr:row>
      <xdr:rowOff>107638</xdr:rowOff>
    </xdr:to>
    <xdr:cxnSp macro="">
      <xdr:nvCxnSpPr>
        <xdr:cNvPr id="237" name="直線コネクタ 236"/>
        <xdr:cNvCxnSpPr/>
      </xdr:nvCxnSpPr>
      <xdr:spPr>
        <a:xfrm flipV="1">
          <a:off x="3797300" y="16902100"/>
          <a:ext cx="8382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107638</xdr:rowOff>
    </xdr:from>
    <xdr:to>
      <xdr:col>5</xdr:col>
      <xdr:colOff>358775</xdr:colOff>
      <xdr:row>98</xdr:row>
      <xdr:rowOff>130327</xdr:rowOff>
    </xdr:to>
    <xdr:cxnSp macro="">
      <xdr:nvCxnSpPr>
        <xdr:cNvPr id="240" name="直線コネクタ 239"/>
        <xdr:cNvCxnSpPr/>
      </xdr:nvCxnSpPr>
      <xdr:spPr>
        <a:xfrm flipV="1">
          <a:off x="2908300" y="16909738"/>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127603</xdr:rowOff>
    </xdr:from>
    <xdr:to>
      <xdr:col>4</xdr:col>
      <xdr:colOff>155575</xdr:colOff>
      <xdr:row>98</xdr:row>
      <xdr:rowOff>130327</xdr:rowOff>
    </xdr:to>
    <xdr:cxnSp macro="">
      <xdr:nvCxnSpPr>
        <xdr:cNvPr id="243" name="直線コネクタ 242"/>
        <xdr:cNvCxnSpPr/>
      </xdr:nvCxnSpPr>
      <xdr:spPr>
        <a:xfrm>
          <a:off x="2019300" y="1692970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66109</xdr:rowOff>
    </xdr:from>
    <xdr:to>
      <xdr:col>2</xdr:col>
      <xdr:colOff>638175</xdr:colOff>
      <xdr:row>98</xdr:row>
      <xdr:rowOff>127603</xdr:rowOff>
    </xdr:to>
    <xdr:cxnSp macro="">
      <xdr:nvCxnSpPr>
        <xdr:cNvPr id="246" name="直線コネクタ 245"/>
        <xdr:cNvCxnSpPr/>
      </xdr:nvCxnSpPr>
      <xdr:spPr>
        <a:xfrm>
          <a:off x="1130300" y="16868209"/>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49200</xdr:rowOff>
    </xdr:from>
    <xdr:to>
      <xdr:col>6</xdr:col>
      <xdr:colOff>561975</xdr:colOff>
      <xdr:row>98</xdr:row>
      <xdr:rowOff>150800</xdr:rowOff>
    </xdr:to>
    <xdr:sp macro="" textlink="">
      <xdr:nvSpPr>
        <xdr:cNvPr id="256" name="円/楕円 255"/>
        <xdr:cNvSpPr/>
      </xdr:nvSpPr>
      <xdr:spPr>
        <a:xfrm>
          <a:off x="4584700" y="168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135577</xdr:rowOff>
    </xdr:from>
    <xdr:ext cx="534377" cy="259045"/>
    <xdr:sp macro="" textlink="">
      <xdr:nvSpPr>
        <xdr:cNvPr id="257" name="衛生費該当値テキスト"/>
        <xdr:cNvSpPr txBox="1"/>
      </xdr:nvSpPr>
      <xdr:spPr>
        <a:xfrm>
          <a:off x="4686300" y="167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56838</xdr:rowOff>
    </xdr:from>
    <xdr:to>
      <xdr:col>5</xdr:col>
      <xdr:colOff>409575</xdr:colOff>
      <xdr:row>98</xdr:row>
      <xdr:rowOff>158438</xdr:rowOff>
    </xdr:to>
    <xdr:sp macro="" textlink="">
      <xdr:nvSpPr>
        <xdr:cNvPr id="258" name="円/楕円 257"/>
        <xdr:cNvSpPr/>
      </xdr:nvSpPr>
      <xdr:spPr>
        <a:xfrm>
          <a:off x="3746500" y="168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149565</xdr:rowOff>
    </xdr:from>
    <xdr:ext cx="534377" cy="259045"/>
    <xdr:sp macro="" textlink="">
      <xdr:nvSpPr>
        <xdr:cNvPr id="259" name="テキスト ボックス 258"/>
        <xdr:cNvSpPr txBox="1"/>
      </xdr:nvSpPr>
      <xdr:spPr>
        <a:xfrm>
          <a:off x="3530111" y="169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79527</xdr:rowOff>
    </xdr:from>
    <xdr:to>
      <xdr:col>4</xdr:col>
      <xdr:colOff>206375</xdr:colOff>
      <xdr:row>99</xdr:row>
      <xdr:rowOff>9677</xdr:rowOff>
    </xdr:to>
    <xdr:sp macro="" textlink="">
      <xdr:nvSpPr>
        <xdr:cNvPr id="260" name="円/楕円 259"/>
        <xdr:cNvSpPr/>
      </xdr:nvSpPr>
      <xdr:spPr>
        <a:xfrm>
          <a:off x="2857500" y="168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804</xdr:rowOff>
    </xdr:from>
    <xdr:ext cx="534377" cy="259045"/>
    <xdr:sp macro="" textlink="">
      <xdr:nvSpPr>
        <xdr:cNvPr id="261" name="テキスト ボックス 260"/>
        <xdr:cNvSpPr txBox="1"/>
      </xdr:nvSpPr>
      <xdr:spPr>
        <a:xfrm>
          <a:off x="2641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76803</xdr:rowOff>
    </xdr:from>
    <xdr:to>
      <xdr:col>3</xdr:col>
      <xdr:colOff>3175</xdr:colOff>
      <xdr:row>99</xdr:row>
      <xdr:rowOff>6953</xdr:rowOff>
    </xdr:to>
    <xdr:sp macro="" textlink="">
      <xdr:nvSpPr>
        <xdr:cNvPr id="262" name="円/楕円 261"/>
        <xdr:cNvSpPr/>
      </xdr:nvSpPr>
      <xdr:spPr>
        <a:xfrm>
          <a:off x="1968500" y="168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169530</xdr:rowOff>
    </xdr:from>
    <xdr:ext cx="534377" cy="259045"/>
    <xdr:sp macro="" textlink="">
      <xdr:nvSpPr>
        <xdr:cNvPr id="263" name="テキスト ボックス 262"/>
        <xdr:cNvSpPr txBox="1"/>
      </xdr:nvSpPr>
      <xdr:spPr>
        <a:xfrm>
          <a:off x="1752111" y="1697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15309</xdr:rowOff>
    </xdr:from>
    <xdr:to>
      <xdr:col>1</xdr:col>
      <xdr:colOff>485775</xdr:colOff>
      <xdr:row>98</xdr:row>
      <xdr:rowOff>116909</xdr:rowOff>
    </xdr:to>
    <xdr:sp macro="" textlink="">
      <xdr:nvSpPr>
        <xdr:cNvPr id="264" name="円/楕円 263"/>
        <xdr:cNvSpPr/>
      </xdr:nvSpPr>
      <xdr:spPr>
        <a:xfrm>
          <a:off x="1079500" y="168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108036</xdr:rowOff>
    </xdr:from>
    <xdr:ext cx="534377" cy="259045"/>
    <xdr:sp macro="" textlink="">
      <xdr:nvSpPr>
        <xdr:cNvPr id="265" name="テキスト ボックス 264"/>
        <xdr:cNvSpPr txBox="1"/>
      </xdr:nvSpPr>
      <xdr:spPr>
        <a:xfrm>
          <a:off x="863111" y="169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68072</xdr:rowOff>
    </xdr:from>
    <xdr:to>
      <xdr:col>15</xdr:col>
      <xdr:colOff>180975</xdr:colOff>
      <xdr:row>38</xdr:row>
      <xdr:rowOff>86741</xdr:rowOff>
    </xdr:to>
    <xdr:cxnSp macro="">
      <xdr:nvCxnSpPr>
        <xdr:cNvPr id="294" name="直線コネクタ 293"/>
        <xdr:cNvCxnSpPr/>
      </xdr:nvCxnSpPr>
      <xdr:spPr>
        <a:xfrm>
          <a:off x="9639300" y="6583172"/>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143510</xdr:rowOff>
    </xdr:from>
    <xdr:to>
      <xdr:col>14</xdr:col>
      <xdr:colOff>28575</xdr:colOff>
      <xdr:row>38</xdr:row>
      <xdr:rowOff>68072</xdr:rowOff>
    </xdr:to>
    <xdr:cxnSp macro="">
      <xdr:nvCxnSpPr>
        <xdr:cNvPr id="297" name="直線コネクタ 296"/>
        <xdr:cNvCxnSpPr/>
      </xdr:nvCxnSpPr>
      <xdr:spPr>
        <a:xfrm>
          <a:off x="8750300" y="64871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91694</xdr:rowOff>
    </xdr:from>
    <xdr:to>
      <xdr:col>12</xdr:col>
      <xdr:colOff>511175</xdr:colOff>
      <xdr:row>37</xdr:row>
      <xdr:rowOff>143510</xdr:rowOff>
    </xdr:to>
    <xdr:cxnSp macro="">
      <xdr:nvCxnSpPr>
        <xdr:cNvPr id="300" name="直線コネクタ 299"/>
        <xdr:cNvCxnSpPr/>
      </xdr:nvCxnSpPr>
      <xdr:spPr>
        <a:xfrm>
          <a:off x="7861300" y="6263894"/>
          <a:ext cx="8890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23495</xdr:rowOff>
    </xdr:from>
    <xdr:to>
      <xdr:col>11</xdr:col>
      <xdr:colOff>307975</xdr:colOff>
      <xdr:row>36</xdr:row>
      <xdr:rowOff>91694</xdr:rowOff>
    </xdr:to>
    <xdr:cxnSp macro="">
      <xdr:nvCxnSpPr>
        <xdr:cNvPr id="303" name="直線コネクタ 302"/>
        <xdr:cNvCxnSpPr/>
      </xdr:nvCxnSpPr>
      <xdr:spPr>
        <a:xfrm>
          <a:off x="6972300" y="5852795"/>
          <a:ext cx="889000" cy="4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35941</xdr:rowOff>
    </xdr:from>
    <xdr:to>
      <xdr:col>15</xdr:col>
      <xdr:colOff>231775</xdr:colOff>
      <xdr:row>38</xdr:row>
      <xdr:rowOff>137541</xdr:rowOff>
    </xdr:to>
    <xdr:sp macro="" textlink="">
      <xdr:nvSpPr>
        <xdr:cNvPr id="313" name="円/楕円 312"/>
        <xdr:cNvSpPr/>
      </xdr:nvSpPr>
      <xdr:spPr>
        <a:xfrm>
          <a:off x="104267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122318</xdr:rowOff>
    </xdr:from>
    <xdr:ext cx="378565" cy="259045"/>
    <xdr:sp macro="" textlink="">
      <xdr:nvSpPr>
        <xdr:cNvPr id="314" name="労働費該当値テキスト"/>
        <xdr:cNvSpPr txBox="1"/>
      </xdr:nvSpPr>
      <xdr:spPr>
        <a:xfrm>
          <a:off x="10528300" y="64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17272</xdr:rowOff>
    </xdr:from>
    <xdr:to>
      <xdr:col>14</xdr:col>
      <xdr:colOff>79375</xdr:colOff>
      <xdr:row>38</xdr:row>
      <xdr:rowOff>118872</xdr:rowOff>
    </xdr:to>
    <xdr:sp macro="" textlink="">
      <xdr:nvSpPr>
        <xdr:cNvPr id="315" name="円/楕円 314"/>
        <xdr:cNvSpPr/>
      </xdr:nvSpPr>
      <xdr:spPr>
        <a:xfrm>
          <a:off x="9588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109999</xdr:rowOff>
    </xdr:from>
    <xdr:ext cx="378565" cy="259045"/>
    <xdr:sp macro="" textlink="">
      <xdr:nvSpPr>
        <xdr:cNvPr id="316" name="テキスト ボックス 315"/>
        <xdr:cNvSpPr txBox="1"/>
      </xdr:nvSpPr>
      <xdr:spPr>
        <a:xfrm>
          <a:off x="9450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92710</xdr:rowOff>
    </xdr:from>
    <xdr:to>
      <xdr:col>12</xdr:col>
      <xdr:colOff>561975</xdr:colOff>
      <xdr:row>38</xdr:row>
      <xdr:rowOff>22860</xdr:rowOff>
    </xdr:to>
    <xdr:sp macro="" textlink="">
      <xdr:nvSpPr>
        <xdr:cNvPr id="317" name="円/楕円 316"/>
        <xdr:cNvSpPr/>
      </xdr:nvSpPr>
      <xdr:spPr>
        <a:xfrm>
          <a:off x="8699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13987</xdr:rowOff>
    </xdr:from>
    <xdr:ext cx="378565" cy="259045"/>
    <xdr:sp macro="" textlink="">
      <xdr:nvSpPr>
        <xdr:cNvPr id="318" name="テキスト ボックス 317"/>
        <xdr:cNvSpPr txBox="1"/>
      </xdr:nvSpPr>
      <xdr:spPr>
        <a:xfrm>
          <a:off x="8561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40894</xdr:rowOff>
    </xdr:from>
    <xdr:to>
      <xdr:col>11</xdr:col>
      <xdr:colOff>358775</xdr:colOff>
      <xdr:row>36</xdr:row>
      <xdr:rowOff>142494</xdr:rowOff>
    </xdr:to>
    <xdr:sp macro="" textlink="">
      <xdr:nvSpPr>
        <xdr:cNvPr id="319" name="円/楕円 318"/>
        <xdr:cNvSpPr/>
      </xdr:nvSpPr>
      <xdr:spPr>
        <a:xfrm>
          <a:off x="7810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133621</xdr:rowOff>
    </xdr:from>
    <xdr:ext cx="469744" cy="259045"/>
    <xdr:sp macro="" textlink="">
      <xdr:nvSpPr>
        <xdr:cNvPr id="320" name="テキスト ボックス 319"/>
        <xdr:cNvSpPr txBox="1"/>
      </xdr:nvSpPr>
      <xdr:spPr>
        <a:xfrm>
          <a:off x="7626427"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144145</xdr:rowOff>
    </xdr:from>
    <xdr:to>
      <xdr:col>10</xdr:col>
      <xdr:colOff>155575</xdr:colOff>
      <xdr:row>34</xdr:row>
      <xdr:rowOff>74295</xdr:rowOff>
    </xdr:to>
    <xdr:sp macro="" textlink="">
      <xdr:nvSpPr>
        <xdr:cNvPr id="321" name="円/楕円 320"/>
        <xdr:cNvSpPr/>
      </xdr:nvSpPr>
      <xdr:spPr>
        <a:xfrm>
          <a:off x="6921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90822</xdr:rowOff>
    </xdr:from>
    <xdr:ext cx="469744" cy="259045"/>
    <xdr:sp macro="" textlink="">
      <xdr:nvSpPr>
        <xdr:cNvPr id="322" name="テキスト ボックス 321"/>
        <xdr:cNvSpPr txBox="1"/>
      </xdr:nvSpPr>
      <xdr:spPr>
        <a:xfrm>
          <a:off x="6737427"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163703</xdr:rowOff>
    </xdr:from>
    <xdr:to>
      <xdr:col>15</xdr:col>
      <xdr:colOff>180975</xdr:colOff>
      <xdr:row>57</xdr:row>
      <xdr:rowOff>21286</xdr:rowOff>
    </xdr:to>
    <xdr:cxnSp macro="">
      <xdr:nvCxnSpPr>
        <xdr:cNvPr id="351" name="直線コネクタ 350"/>
        <xdr:cNvCxnSpPr/>
      </xdr:nvCxnSpPr>
      <xdr:spPr>
        <a:xfrm flipV="1">
          <a:off x="9639300" y="9764903"/>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21286</xdr:rowOff>
    </xdr:from>
    <xdr:to>
      <xdr:col>14</xdr:col>
      <xdr:colOff>28575</xdr:colOff>
      <xdr:row>57</xdr:row>
      <xdr:rowOff>60071</xdr:rowOff>
    </xdr:to>
    <xdr:cxnSp macro="">
      <xdr:nvCxnSpPr>
        <xdr:cNvPr id="354" name="直線コネクタ 353"/>
        <xdr:cNvCxnSpPr/>
      </xdr:nvCxnSpPr>
      <xdr:spPr>
        <a:xfrm flipV="1">
          <a:off x="8750300" y="979393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30811</xdr:rowOff>
    </xdr:from>
    <xdr:to>
      <xdr:col>12</xdr:col>
      <xdr:colOff>511175</xdr:colOff>
      <xdr:row>57</xdr:row>
      <xdr:rowOff>60071</xdr:rowOff>
    </xdr:to>
    <xdr:cxnSp macro="">
      <xdr:nvCxnSpPr>
        <xdr:cNvPr id="357" name="直線コネクタ 356"/>
        <xdr:cNvCxnSpPr/>
      </xdr:nvCxnSpPr>
      <xdr:spPr>
        <a:xfrm>
          <a:off x="7861300" y="9803461"/>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30811</xdr:rowOff>
    </xdr:from>
    <xdr:to>
      <xdr:col>11</xdr:col>
      <xdr:colOff>307975</xdr:colOff>
      <xdr:row>57</xdr:row>
      <xdr:rowOff>43764</xdr:rowOff>
    </xdr:to>
    <xdr:cxnSp macro="">
      <xdr:nvCxnSpPr>
        <xdr:cNvPr id="360" name="直線コネクタ 359"/>
        <xdr:cNvCxnSpPr/>
      </xdr:nvCxnSpPr>
      <xdr:spPr>
        <a:xfrm flipV="1">
          <a:off x="6972300" y="9803461"/>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112903</xdr:rowOff>
    </xdr:from>
    <xdr:to>
      <xdr:col>15</xdr:col>
      <xdr:colOff>231775</xdr:colOff>
      <xdr:row>57</xdr:row>
      <xdr:rowOff>43053</xdr:rowOff>
    </xdr:to>
    <xdr:sp macro="" textlink="">
      <xdr:nvSpPr>
        <xdr:cNvPr id="370" name="円/楕円 369"/>
        <xdr:cNvSpPr/>
      </xdr:nvSpPr>
      <xdr:spPr>
        <a:xfrm>
          <a:off x="10426700" y="97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135780</xdr:rowOff>
    </xdr:from>
    <xdr:ext cx="469744" cy="259045"/>
    <xdr:sp macro="" textlink="">
      <xdr:nvSpPr>
        <xdr:cNvPr id="371" name="農林水産業費該当値テキスト"/>
        <xdr:cNvSpPr txBox="1"/>
      </xdr:nvSpPr>
      <xdr:spPr>
        <a:xfrm>
          <a:off x="10528300" y="95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141936</xdr:rowOff>
    </xdr:from>
    <xdr:to>
      <xdr:col>14</xdr:col>
      <xdr:colOff>79375</xdr:colOff>
      <xdr:row>57</xdr:row>
      <xdr:rowOff>72086</xdr:rowOff>
    </xdr:to>
    <xdr:sp macro="" textlink="">
      <xdr:nvSpPr>
        <xdr:cNvPr id="372" name="円/楕円 371"/>
        <xdr:cNvSpPr/>
      </xdr:nvSpPr>
      <xdr:spPr>
        <a:xfrm>
          <a:off x="95885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63213</xdr:rowOff>
    </xdr:from>
    <xdr:ext cx="469744" cy="259045"/>
    <xdr:sp macro="" textlink="">
      <xdr:nvSpPr>
        <xdr:cNvPr id="373" name="テキスト ボックス 372"/>
        <xdr:cNvSpPr txBox="1"/>
      </xdr:nvSpPr>
      <xdr:spPr>
        <a:xfrm>
          <a:off x="9404427" y="98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9271</xdr:rowOff>
    </xdr:from>
    <xdr:to>
      <xdr:col>12</xdr:col>
      <xdr:colOff>561975</xdr:colOff>
      <xdr:row>57</xdr:row>
      <xdr:rowOff>110871</xdr:rowOff>
    </xdr:to>
    <xdr:sp macro="" textlink="">
      <xdr:nvSpPr>
        <xdr:cNvPr id="374" name="円/楕円 373"/>
        <xdr:cNvSpPr/>
      </xdr:nvSpPr>
      <xdr:spPr>
        <a:xfrm>
          <a:off x="8699500" y="97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101998</xdr:rowOff>
    </xdr:from>
    <xdr:ext cx="469744" cy="259045"/>
    <xdr:sp macro="" textlink="">
      <xdr:nvSpPr>
        <xdr:cNvPr id="375" name="テキスト ボックス 374"/>
        <xdr:cNvSpPr txBox="1"/>
      </xdr:nvSpPr>
      <xdr:spPr>
        <a:xfrm>
          <a:off x="8515427" y="9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151461</xdr:rowOff>
    </xdr:from>
    <xdr:to>
      <xdr:col>11</xdr:col>
      <xdr:colOff>358775</xdr:colOff>
      <xdr:row>57</xdr:row>
      <xdr:rowOff>81611</xdr:rowOff>
    </xdr:to>
    <xdr:sp macro="" textlink="">
      <xdr:nvSpPr>
        <xdr:cNvPr id="376" name="円/楕円 375"/>
        <xdr:cNvSpPr/>
      </xdr:nvSpPr>
      <xdr:spPr>
        <a:xfrm>
          <a:off x="7810500" y="97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98138</xdr:rowOff>
    </xdr:from>
    <xdr:ext cx="469744" cy="259045"/>
    <xdr:sp macro="" textlink="">
      <xdr:nvSpPr>
        <xdr:cNvPr id="377" name="テキスト ボックス 376"/>
        <xdr:cNvSpPr txBox="1"/>
      </xdr:nvSpPr>
      <xdr:spPr>
        <a:xfrm>
          <a:off x="7626427" y="952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164414</xdr:rowOff>
    </xdr:from>
    <xdr:to>
      <xdr:col>10</xdr:col>
      <xdr:colOff>155575</xdr:colOff>
      <xdr:row>57</xdr:row>
      <xdr:rowOff>94564</xdr:rowOff>
    </xdr:to>
    <xdr:sp macro="" textlink="">
      <xdr:nvSpPr>
        <xdr:cNvPr id="378" name="円/楕円 377"/>
        <xdr:cNvSpPr/>
      </xdr:nvSpPr>
      <xdr:spPr>
        <a:xfrm>
          <a:off x="6921500" y="97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85691</xdr:rowOff>
    </xdr:from>
    <xdr:ext cx="469744" cy="259045"/>
    <xdr:sp macro="" textlink="">
      <xdr:nvSpPr>
        <xdr:cNvPr id="379" name="テキスト ボックス 378"/>
        <xdr:cNvSpPr txBox="1"/>
      </xdr:nvSpPr>
      <xdr:spPr>
        <a:xfrm>
          <a:off x="6737427" y="985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47711</xdr:rowOff>
    </xdr:from>
    <xdr:to>
      <xdr:col>15</xdr:col>
      <xdr:colOff>180975</xdr:colOff>
      <xdr:row>73</xdr:row>
      <xdr:rowOff>121915</xdr:rowOff>
    </xdr:to>
    <xdr:cxnSp macro="">
      <xdr:nvCxnSpPr>
        <xdr:cNvPr id="406" name="直線コネクタ 405"/>
        <xdr:cNvCxnSpPr/>
      </xdr:nvCxnSpPr>
      <xdr:spPr>
        <a:xfrm>
          <a:off x="9639300" y="12563561"/>
          <a:ext cx="8382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47711</xdr:rowOff>
    </xdr:from>
    <xdr:to>
      <xdr:col>14</xdr:col>
      <xdr:colOff>28575</xdr:colOff>
      <xdr:row>73</xdr:row>
      <xdr:rowOff>95786</xdr:rowOff>
    </xdr:to>
    <xdr:cxnSp macro="">
      <xdr:nvCxnSpPr>
        <xdr:cNvPr id="409" name="直線コネクタ 408"/>
        <xdr:cNvCxnSpPr/>
      </xdr:nvCxnSpPr>
      <xdr:spPr>
        <a:xfrm flipV="1">
          <a:off x="8750300" y="12563561"/>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95786</xdr:rowOff>
    </xdr:from>
    <xdr:to>
      <xdr:col>12</xdr:col>
      <xdr:colOff>511175</xdr:colOff>
      <xdr:row>73</xdr:row>
      <xdr:rowOff>121207</xdr:rowOff>
    </xdr:to>
    <xdr:cxnSp macro="">
      <xdr:nvCxnSpPr>
        <xdr:cNvPr id="412" name="直線コネクタ 411"/>
        <xdr:cNvCxnSpPr/>
      </xdr:nvCxnSpPr>
      <xdr:spPr>
        <a:xfrm flipV="1">
          <a:off x="7861300" y="12611636"/>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41219</xdr:rowOff>
    </xdr:from>
    <xdr:to>
      <xdr:col>11</xdr:col>
      <xdr:colOff>307975</xdr:colOff>
      <xdr:row>73</xdr:row>
      <xdr:rowOff>121207</xdr:rowOff>
    </xdr:to>
    <xdr:cxnSp macro="">
      <xdr:nvCxnSpPr>
        <xdr:cNvPr id="415" name="直線コネクタ 414"/>
        <xdr:cNvCxnSpPr/>
      </xdr:nvCxnSpPr>
      <xdr:spPr>
        <a:xfrm>
          <a:off x="6972300" y="12557069"/>
          <a:ext cx="889000" cy="7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71115</xdr:rowOff>
    </xdr:from>
    <xdr:to>
      <xdr:col>15</xdr:col>
      <xdr:colOff>231775</xdr:colOff>
      <xdr:row>74</xdr:row>
      <xdr:rowOff>1265</xdr:rowOff>
    </xdr:to>
    <xdr:sp macro="" textlink="">
      <xdr:nvSpPr>
        <xdr:cNvPr id="425" name="円/楕円 424"/>
        <xdr:cNvSpPr/>
      </xdr:nvSpPr>
      <xdr:spPr>
        <a:xfrm>
          <a:off x="10426700" y="125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93992</xdr:rowOff>
    </xdr:from>
    <xdr:ext cx="534377" cy="259045"/>
    <xdr:sp macro="" textlink="">
      <xdr:nvSpPr>
        <xdr:cNvPr id="426" name="商工費該当値テキスト"/>
        <xdr:cNvSpPr txBox="1"/>
      </xdr:nvSpPr>
      <xdr:spPr>
        <a:xfrm>
          <a:off x="10528300" y="1243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168361</xdr:rowOff>
    </xdr:from>
    <xdr:to>
      <xdr:col>14</xdr:col>
      <xdr:colOff>79375</xdr:colOff>
      <xdr:row>73</xdr:row>
      <xdr:rowOff>98511</xdr:rowOff>
    </xdr:to>
    <xdr:sp macro="" textlink="">
      <xdr:nvSpPr>
        <xdr:cNvPr id="427" name="円/楕円 426"/>
        <xdr:cNvSpPr/>
      </xdr:nvSpPr>
      <xdr:spPr>
        <a:xfrm>
          <a:off x="9588500" y="125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115038</xdr:rowOff>
    </xdr:from>
    <xdr:ext cx="534377" cy="259045"/>
    <xdr:sp macro="" textlink="">
      <xdr:nvSpPr>
        <xdr:cNvPr id="428" name="テキスト ボックス 427"/>
        <xdr:cNvSpPr txBox="1"/>
      </xdr:nvSpPr>
      <xdr:spPr>
        <a:xfrm>
          <a:off x="9372111" y="122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44986</xdr:rowOff>
    </xdr:from>
    <xdr:to>
      <xdr:col>12</xdr:col>
      <xdr:colOff>561975</xdr:colOff>
      <xdr:row>73</xdr:row>
      <xdr:rowOff>146586</xdr:rowOff>
    </xdr:to>
    <xdr:sp macro="" textlink="">
      <xdr:nvSpPr>
        <xdr:cNvPr id="429" name="円/楕円 428"/>
        <xdr:cNvSpPr/>
      </xdr:nvSpPr>
      <xdr:spPr>
        <a:xfrm>
          <a:off x="8699500" y="125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163113</xdr:rowOff>
    </xdr:from>
    <xdr:ext cx="534377" cy="259045"/>
    <xdr:sp macro="" textlink="">
      <xdr:nvSpPr>
        <xdr:cNvPr id="430" name="テキスト ボックス 429"/>
        <xdr:cNvSpPr txBox="1"/>
      </xdr:nvSpPr>
      <xdr:spPr>
        <a:xfrm>
          <a:off x="8483111" y="123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70407</xdr:rowOff>
    </xdr:from>
    <xdr:to>
      <xdr:col>11</xdr:col>
      <xdr:colOff>358775</xdr:colOff>
      <xdr:row>74</xdr:row>
      <xdr:rowOff>557</xdr:rowOff>
    </xdr:to>
    <xdr:sp macro="" textlink="">
      <xdr:nvSpPr>
        <xdr:cNvPr id="431" name="円/楕円 430"/>
        <xdr:cNvSpPr/>
      </xdr:nvSpPr>
      <xdr:spPr>
        <a:xfrm>
          <a:off x="7810500" y="125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17084</xdr:rowOff>
    </xdr:from>
    <xdr:ext cx="534377" cy="259045"/>
    <xdr:sp macro="" textlink="">
      <xdr:nvSpPr>
        <xdr:cNvPr id="432" name="テキスト ボックス 431"/>
        <xdr:cNvSpPr txBox="1"/>
      </xdr:nvSpPr>
      <xdr:spPr>
        <a:xfrm>
          <a:off x="7594111" y="123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38,309</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161869</xdr:rowOff>
    </xdr:from>
    <xdr:to>
      <xdr:col>10</xdr:col>
      <xdr:colOff>155575</xdr:colOff>
      <xdr:row>73</xdr:row>
      <xdr:rowOff>92019</xdr:rowOff>
    </xdr:to>
    <xdr:sp macro="" textlink="">
      <xdr:nvSpPr>
        <xdr:cNvPr id="433" name="円/楕円 432"/>
        <xdr:cNvSpPr/>
      </xdr:nvSpPr>
      <xdr:spPr>
        <a:xfrm>
          <a:off x="6921500" y="125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108546</xdr:rowOff>
    </xdr:from>
    <xdr:ext cx="534377" cy="259045"/>
    <xdr:sp macro="" textlink="">
      <xdr:nvSpPr>
        <xdr:cNvPr id="434" name="テキスト ボックス 433"/>
        <xdr:cNvSpPr txBox="1"/>
      </xdr:nvSpPr>
      <xdr:spPr>
        <a:xfrm>
          <a:off x="6705111" y="122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22003</xdr:rowOff>
    </xdr:from>
    <xdr:to>
      <xdr:col>15</xdr:col>
      <xdr:colOff>180975</xdr:colOff>
      <xdr:row>97</xdr:row>
      <xdr:rowOff>32339</xdr:rowOff>
    </xdr:to>
    <xdr:cxnSp macro="">
      <xdr:nvCxnSpPr>
        <xdr:cNvPr id="466" name="直線コネクタ 465"/>
        <xdr:cNvCxnSpPr/>
      </xdr:nvCxnSpPr>
      <xdr:spPr>
        <a:xfrm flipV="1">
          <a:off x="9639300" y="16652653"/>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156322</xdr:rowOff>
    </xdr:from>
    <xdr:to>
      <xdr:col>14</xdr:col>
      <xdr:colOff>28575</xdr:colOff>
      <xdr:row>97</xdr:row>
      <xdr:rowOff>32339</xdr:rowOff>
    </xdr:to>
    <xdr:cxnSp macro="">
      <xdr:nvCxnSpPr>
        <xdr:cNvPr id="469" name="直線コネクタ 468"/>
        <xdr:cNvCxnSpPr/>
      </xdr:nvCxnSpPr>
      <xdr:spPr>
        <a:xfrm>
          <a:off x="8750300" y="16615522"/>
          <a:ext cx="889000" cy="4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143897</xdr:rowOff>
    </xdr:from>
    <xdr:to>
      <xdr:col>12</xdr:col>
      <xdr:colOff>511175</xdr:colOff>
      <xdr:row>96</xdr:row>
      <xdr:rowOff>156322</xdr:rowOff>
    </xdr:to>
    <xdr:cxnSp macro="">
      <xdr:nvCxnSpPr>
        <xdr:cNvPr id="472" name="直線コネクタ 471"/>
        <xdr:cNvCxnSpPr/>
      </xdr:nvCxnSpPr>
      <xdr:spPr>
        <a:xfrm>
          <a:off x="7861300" y="16603097"/>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97850</xdr:rowOff>
    </xdr:from>
    <xdr:to>
      <xdr:col>11</xdr:col>
      <xdr:colOff>307975</xdr:colOff>
      <xdr:row>96</xdr:row>
      <xdr:rowOff>143897</xdr:rowOff>
    </xdr:to>
    <xdr:cxnSp macro="">
      <xdr:nvCxnSpPr>
        <xdr:cNvPr id="475" name="直線コネクタ 474"/>
        <xdr:cNvCxnSpPr/>
      </xdr:nvCxnSpPr>
      <xdr:spPr>
        <a:xfrm>
          <a:off x="6972300" y="16557050"/>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142653</xdr:rowOff>
    </xdr:from>
    <xdr:to>
      <xdr:col>15</xdr:col>
      <xdr:colOff>231775</xdr:colOff>
      <xdr:row>97</xdr:row>
      <xdr:rowOff>72803</xdr:rowOff>
    </xdr:to>
    <xdr:sp macro="" textlink="">
      <xdr:nvSpPr>
        <xdr:cNvPr id="485" name="円/楕円 484"/>
        <xdr:cNvSpPr/>
      </xdr:nvSpPr>
      <xdr:spPr>
        <a:xfrm>
          <a:off x="10426700" y="166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165530</xdr:rowOff>
    </xdr:from>
    <xdr:ext cx="534377" cy="259045"/>
    <xdr:sp macro="" textlink="">
      <xdr:nvSpPr>
        <xdr:cNvPr id="486" name="土木費該当値テキスト"/>
        <xdr:cNvSpPr txBox="1"/>
      </xdr:nvSpPr>
      <xdr:spPr>
        <a:xfrm>
          <a:off x="10528300" y="164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152989</xdr:rowOff>
    </xdr:from>
    <xdr:to>
      <xdr:col>14</xdr:col>
      <xdr:colOff>79375</xdr:colOff>
      <xdr:row>97</xdr:row>
      <xdr:rowOff>83139</xdr:rowOff>
    </xdr:to>
    <xdr:sp macro="" textlink="">
      <xdr:nvSpPr>
        <xdr:cNvPr id="487" name="円/楕円 486"/>
        <xdr:cNvSpPr/>
      </xdr:nvSpPr>
      <xdr:spPr>
        <a:xfrm>
          <a:off x="9588500" y="166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74266</xdr:rowOff>
    </xdr:from>
    <xdr:ext cx="534377" cy="259045"/>
    <xdr:sp macro="" textlink="">
      <xdr:nvSpPr>
        <xdr:cNvPr id="488" name="テキスト ボックス 487"/>
        <xdr:cNvSpPr txBox="1"/>
      </xdr:nvSpPr>
      <xdr:spPr>
        <a:xfrm>
          <a:off x="9372111" y="167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105522</xdr:rowOff>
    </xdr:from>
    <xdr:to>
      <xdr:col>12</xdr:col>
      <xdr:colOff>561975</xdr:colOff>
      <xdr:row>97</xdr:row>
      <xdr:rowOff>35672</xdr:rowOff>
    </xdr:to>
    <xdr:sp macro="" textlink="">
      <xdr:nvSpPr>
        <xdr:cNvPr id="489" name="円/楕円 488"/>
        <xdr:cNvSpPr/>
      </xdr:nvSpPr>
      <xdr:spPr>
        <a:xfrm>
          <a:off x="8699500" y="165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52199</xdr:rowOff>
    </xdr:from>
    <xdr:ext cx="534377" cy="259045"/>
    <xdr:sp macro="" textlink="">
      <xdr:nvSpPr>
        <xdr:cNvPr id="490" name="テキスト ボックス 489"/>
        <xdr:cNvSpPr txBox="1"/>
      </xdr:nvSpPr>
      <xdr:spPr>
        <a:xfrm>
          <a:off x="8483111" y="1633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93097</xdr:rowOff>
    </xdr:from>
    <xdr:to>
      <xdr:col>11</xdr:col>
      <xdr:colOff>358775</xdr:colOff>
      <xdr:row>97</xdr:row>
      <xdr:rowOff>23247</xdr:rowOff>
    </xdr:to>
    <xdr:sp macro="" textlink="">
      <xdr:nvSpPr>
        <xdr:cNvPr id="491" name="円/楕円 490"/>
        <xdr:cNvSpPr/>
      </xdr:nvSpPr>
      <xdr:spPr>
        <a:xfrm>
          <a:off x="7810500" y="165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39774</xdr:rowOff>
    </xdr:from>
    <xdr:ext cx="534377" cy="259045"/>
    <xdr:sp macro="" textlink="">
      <xdr:nvSpPr>
        <xdr:cNvPr id="492" name="テキスト ボックス 491"/>
        <xdr:cNvSpPr txBox="1"/>
      </xdr:nvSpPr>
      <xdr:spPr>
        <a:xfrm>
          <a:off x="7594111" y="163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47050</xdr:rowOff>
    </xdr:from>
    <xdr:to>
      <xdr:col>10</xdr:col>
      <xdr:colOff>155575</xdr:colOff>
      <xdr:row>96</xdr:row>
      <xdr:rowOff>148650</xdr:rowOff>
    </xdr:to>
    <xdr:sp macro="" textlink="">
      <xdr:nvSpPr>
        <xdr:cNvPr id="493" name="円/楕円 492"/>
        <xdr:cNvSpPr/>
      </xdr:nvSpPr>
      <xdr:spPr>
        <a:xfrm>
          <a:off x="6921500" y="16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165177</xdr:rowOff>
    </xdr:from>
    <xdr:ext cx="534377" cy="259045"/>
    <xdr:sp macro="" textlink="">
      <xdr:nvSpPr>
        <xdr:cNvPr id="494" name="テキスト ボックス 493"/>
        <xdr:cNvSpPr txBox="1"/>
      </xdr:nvSpPr>
      <xdr:spPr>
        <a:xfrm>
          <a:off x="6705111" y="162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160274</xdr:rowOff>
    </xdr:from>
    <xdr:to>
      <xdr:col>23</xdr:col>
      <xdr:colOff>517525</xdr:colOff>
      <xdr:row>37</xdr:row>
      <xdr:rowOff>3531</xdr:rowOff>
    </xdr:to>
    <xdr:cxnSp macro="">
      <xdr:nvCxnSpPr>
        <xdr:cNvPr id="524" name="直線コネクタ 523"/>
        <xdr:cNvCxnSpPr/>
      </xdr:nvCxnSpPr>
      <xdr:spPr>
        <a:xfrm flipV="1">
          <a:off x="15481300" y="6161024"/>
          <a:ext cx="8382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3531</xdr:rowOff>
    </xdr:from>
    <xdr:to>
      <xdr:col>22</xdr:col>
      <xdr:colOff>365125</xdr:colOff>
      <xdr:row>37</xdr:row>
      <xdr:rowOff>8103</xdr:rowOff>
    </xdr:to>
    <xdr:cxnSp macro="">
      <xdr:nvCxnSpPr>
        <xdr:cNvPr id="527" name="直線コネクタ 526"/>
        <xdr:cNvCxnSpPr/>
      </xdr:nvCxnSpPr>
      <xdr:spPr>
        <a:xfrm flipV="1">
          <a:off x="14592300" y="63471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8103</xdr:rowOff>
    </xdr:from>
    <xdr:to>
      <xdr:col>21</xdr:col>
      <xdr:colOff>161925</xdr:colOff>
      <xdr:row>37</xdr:row>
      <xdr:rowOff>14122</xdr:rowOff>
    </xdr:to>
    <xdr:cxnSp macro="">
      <xdr:nvCxnSpPr>
        <xdr:cNvPr id="530" name="直線コネクタ 529"/>
        <xdr:cNvCxnSpPr/>
      </xdr:nvCxnSpPr>
      <xdr:spPr>
        <a:xfrm flipV="1">
          <a:off x="13703300" y="6351753"/>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147549</xdr:rowOff>
    </xdr:from>
    <xdr:to>
      <xdr:col>19</xdr:col>
      <xdr:colOff>644525</xdr:colOff>
      <xdr:row>37</xdr:row>
      <xdr:rowOff>14122</xdr:rowOff>
    </xdr:to>
    <xdr:cxnSp macro="">
      <xdr:nvCxnSpPr>
        <xdr:cNvPr id="533" name="直線コネクタ 532"/>
        <xdr:cNvCxnSpPr/>
      </xdr:nvCxnSpPr>
      <xdr:spPr>
        <a:xfrm>
          <a:off x="12814300" y="6319749"/>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109474</xdr:rowOff>
    </xdr:from>
    <xdr:to>
      <xdr:col>23</xdr:col>
      <xdr:colOff>568325</xdr:colOff>
      <xdr:row>36</xdr:row>
      <xdr:rowOff>39624</xdr:rowOff>
    </xdr:to>
    <xdr:sp macro="" textlink="">
      <xdr:nvSpPr>
        <xdr:cNvPr id="543" name="円/楕円 542"/>
        <xdr:cNvSpPr/>
      </xdr:nvSpPr>
      <xdr:spPr>
        <a:xfrm>
          <a:off x="16268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132351</xdr:rowOff>
    </xdr:from>
    <xdr:ext cx="534377" cy="259045"/>
    <xdr:sp macro="" textlink="">
      <xdr:nvSpPr>
        <xdr:cNvPr id="544" name="消防費該当値テキスト"/>
        <xdr:cNvSpPr txBox="1"/>
      </xdr:nvSpPr>
      <xdr:spPr>
        <a:xfrm>
          <a:off x="16370300" y="59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124181</xdr:rowOff>
    </xdr:from>
    <xdr:to>
      <xdr:col>22</xdr:col>
      <xdr:colOff>415925</xdr:colOff>
      <xdr:row>37</xdr:row>
      <xdr:rowOff>54331</xdr:rowOff>
    </xdr:to>
    <xdr:sp macro="" textlink="">
      <xdr:nvSpPr>
        <xdr:cNvPr id="545" name="円/楕円 544"/>
        <xdr:cNvSpPr/>
      </xdr:nvSpPr>
      <xdr:spPr>
        <a:xfrm>
          <a:off x="15430500" y="62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45458</xdr:rowOff>
    </xdr:from>
    <xdr:ext cx="534377" cy="259045"/>
    <xdr:sp macro="" textlink="">
      <xdr:nvSpPr>
        <xdr:cNvPr id="546" name="テキスト ボックス 545"/>
        <xdr:cNvSpPr txBox="1"/>
      </xdr:nvSpPr>
      <xdr:spPr>
        <a:xfrm>
          <a:off x="15214111" y="63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128753</xdr:rowOff>
    </xdr:from>
    <xdr:to>
      <xdr:col>21</xdr:col>
      <xdr:colOff>212725</xdr:colOff>
      <xdr:row>37</xdr:row>
      <xdr:rowOff>58903</xdr:rowOff>
    </xdr:to>
    <xdr:sp macro="" textlink="">
      <xdr:nvSpPr>
        <xdr:cNvPr id="547" name="円/楕円 546"/>
        <xdr:cNvSpPr/>
      </xdr:nvSpPr>
      <xdr:spPr>
        <a:xfrm>
          <a:off x="14541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50030</xdr:rowOff>
    </xdr:from>
    <xdr:ext cx="469744" cy="259045"/>
    <xdr:sp macro="" textlink="">
      <xdr:nvSpPr>
        <xdr:cNvPr id="548" name="テキスト ボックス 547"/>
        <xdr:cNvSpPr txBox="1"/>
      </xdr:nvSpPr>
      <xdr:spPr>
        <a:xfrm>
          <a:off x="14357427" y="63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134772</xdr:rowOff>
    </xdr:from>
    <xdr:to>
      <xdr:col>20</xdr:col>
      <xdr:colOff>9525</xdr:colOff>
      <xdr:row>37</xdr:row>
      <xdr:rowOff>64922</xdr:rowOff>
    </xdr:to>
    <xdr:sp macro="" textlink="">
      <xdr:nvSpPr>
        <xdr:cNvPr id="549" name="円/楕円 548"/>
        <xdr:cNvSpPr/>
      </xdr:nvSpPr>
      <xdr:spPr>
        <a:xfrm>
          <a:off x="13652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56049</xdr:rowOff>
    </xdr:from>
    <xdr:ext cx="469744" cy="259045"/>
    <xdr:sp macro="" textlink="">
      <xdr:nvSpPr>
        <xdr:cNvPr id="550" name="テキスト ボックス 549"/>
        <xdr:cNvSpPr txBox="1"/>
      </xdr:nvSpPr>
      <xdr:spPr>
        <a:xfrm>
          <a:off x="13468427" y="63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96749</xdr:rowOff>
    </xdr:from>
    <xdr:to>
      <xdr:col>18</xdr:col>
      <xdr:colOff>492125</xdr:colOff>
      <xdr:row>37</xdr:row>
      <xdr:rowOff>26899</xdr:rowOff>
    </xdr:to>
    <xdr:sp macro="" textlink="">
      <xdr:nvSpPr>
        <xdr:cNvPr id="551" name="円/楕円 550"/>
        <xdr:cNvSpPr/>
      </xdr:nvSpPr>
      <xdr:spPr>
        <a:xfrm>
          <a:off x="12763500" y="62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18026</xdr:rowOff>
    </xdr:from>
    <xdr:ext cx="534377" cy="259045"/>
    <xdr:sp macro="" textlink="">
      <xdr:nvSpPr>
        <xdr:cNvPr id="552" name="テキスト ボックス 551"/>
        <xdr:cNvSpPr txBox="1"/>
      </xdr:nvSpPr>
      <xdr:spPr>
        <a:xfrm>
          <a:off x="12547111" y="63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120073</xdr:rowOff>
    </xdr:from>
    <xdr:to>
      <xdr:col>23</xdr:col>
      <xdr:colOff>517525</xdr:colOff>
      <xdr:row>55</xdr:row>
      <xdr:rowOff>120759</xdr:rowOff>
    </xdr:to>
    <xdr:cxnSp macro="">
      <xdr:nvCxnSpPr>
        <xdr:cNvPr id="584" name="直線コネクタ 583"/>
        <xdr:cNvCxnSpPr/>
      </xdr:nvCxnSpPr>
      <xdr:spPr>
        <a:xfrm>
          <a:off x="15481300" y="954982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120073</xdr:rowOff>
    </xdr:from>
    <xdr:to>
      <xdr:col>22</xdr:col>
      <xdr:colOff>365125</xdr:colOff>
      <xdr:row>56</xdr:row>
      <xdr:rowOff>18183</xdr:rowOff>
    </xdr:to>
    <xdr:cxnSp macro="">
      <xdr:nvCxnSpPr>
        <xdr:cNvPr id="587" name="直線コネクタ 586"/>
        <xdr:cNvCxnSpPr/>
      </xdr:nvCxnSpPr>
      <xdr:spPr>
        <a:xfrm flipV="1">
          <a:off x="14592300" y="9549823"/>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18183</xdr:rowOff>
    </xdr:from>
    <xdr:to>
      <xdr:col>21</xdr:col>
      <xdr:colOff>161925</xdr:colOff>
      <xdr:row>56</xdr:row>
      <xdr:rowOff>58318</xdr:rowOff>
    </xdr:to>
    <xdr:cxnSp macro="">
      <xdr:nvCxnSpPr>
        <xdr:cNvPr id="590" name="直線コネクタ 589"/>
        <xdr:cNvCxnSpPr/>
      </xdr:nvCxnSpPr>
      <xdr:spPr>
        <a:xfrm flipV="1">
          <a:off x="13703300" y="9619383"/>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58318</xdr:rowOff>
    </xdr:from>
    <xdr:to>
      <xdr:col>19</xdr:col>
      <xdr:colOff>644525</xdr:colOff>
      <xdr:row>57</xdr:row>
      <xdr:rowOff>31507</xdr:rowOff>
    </xdr:to>
    <xdr:cxnSp macro="">
      <xdr:nvCxnSpPr>
        <xdr:cNvPr id="593" name="直線コネクタ 592"/>
        <xdr:cNvCxnSpPr/>
      </xdr:nvCxnSpPr>
      <xdr:spPr>
        <a:xfrm flipV="1">
          <a:off x="12814300" y="9659518"/>
          <a:ext cx="889000" cy="1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69959</xdr:rowOff>
    </xdr:from>
    <xdr:to>
      <xdr:col>23</xdr:col>
      <xdr:colOff>568325</xdr:colOff>
      <xdr:row>56</xdr:row>
      <xdr:rowOff>109</xdr:rowOff>
    </xdr:to>
    <xdr:sp macro="" textlink="">
      <xdr:nvSpPr>
        <xdr:cNvPr id="603" name="円/楕円 602"/>
        <xdr:cNvSpPr/>
      </xdr:nvSpPr>
      <xdr:spPr>
        <a:xfrm>
          <a:off x="16268700" y="9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48386</xdr:rowOff>
    </xdr:from>
    <xdr:ext cx="534377" cy="259045"/>
    <xdr:sp macro="" textlink="">
      <xdr:nvSpPr>
        <xdr:cNvPr id="604" name="教育費該当値テキスト"/>
        <xdr:cNvSpPr txBox="1"/>
      </xdr:nvSpPr>
      <xdr:spPr>
        <a:xfrm>
          <a:off x="16370300" y="94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69273</xdr:rowOff>
    </xdr:from>
    <xdr:to>
      <xdr:col>22</xdr:col>
      <xdr:colOff>415925</xdr:colOff>
      <xdr:row>55</xdr:row>
      <xdr:rowOff>170873</xdr:rowOff>
    </xdr:to>
    <xdr:sp macro="" textlink="">
      <xdr:nvSpPr>
        <xdr:cNvPr id="605" name="円/楕円 604"/>
        <xdr:cNvSpPr/>
      </xdr:nvSpPr>
      <xdr:spPr>
        <a:xfrm>
          <a:off x="15430500" y="9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162000</xdr:rowOff>
    </xdr:from>
    <xdr:ext cx="534377" cy="259045"/>
    <xdr:sp macro="" textlink="">
      <xdr:nvSpPr>
        <xdr:cNvPr id="606" name="テキスト ボックス 605"/>
        <xdr:cNvSpPr txBox="1"/>
      </xdr:nvSpPr>
      <xdr:spPr>
        <a:xfrm>
          <a:off x="15214111" y="95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138833</xdr:rowOff>
    </xdr:from>
    <xdr:to>
      <xdr:col>21</xdr:col>
      <xdr:colOff>212725</xdr:colOff>
      <xdr:row>56</xdr:row>
      <xdr:rowOff>68983</xdr:rowOff>
    </xdr:to>
    <xdr:sp macro="" textlink="">
      <xdr:nvSpPr>
        <xdr:cNvPr id="607" name="円/楕円 606"/>
        <xdr:cNvSpPr/>
      </xdr:nvSpPr>
      <xdr:spPr>
        <a:xfrm>
          <a:off x="14541500" y="95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60110</xdr:rowOff>
    </xdr:from>
    <xdr:ext cx="534377" cy="259045"/>
    <xdr:sp macro="" textlink="">
      <xdr:nvSpPr>
        <xdr:cNvPr id="608" name="テキスト ボックス 607"/>
        <xdr:cNvSpPr txBox="1"/>
      </xdr:nvSpPr>
      <xdr:spPr>
        <a:xfrm>
          <a:off x="14325111" y="96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7518</xdr:rowOff>
    </xdr:from>
    <xdr:to>
      <xdr:col>20</xdr:col>
      <xdr:colOff>9525</xdr:colOff>
      <xdr:row>56</xdr:row>
      <xdr:rowOff>109118</xdr:rowOff>
    </xdr:to>
    <xdr:sp macro="" textlink="">
      <xdr:nvSpPr>
        <xdr:cNvPr id="609" name="円/楕円 608"/>
        <xdr:cNvSpPr/>
      </xdr:nvSpPr>
      <xdr:spPr>
        <a:xfrm>
          <a:off x="136525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125645</xdr:rowOff>
    </xdr:from>
    <xdr:ext cx="534377" cy="259045"/>
    <xdr:sp macro="" textlink="">
      <xdr:nvSpPr>
        <xdr:cNvPr id="610" name="テキスト ボックス 609"/>
        <xdr:cNvSpPr txBox="1"/>
      </xdr:nvSpPr>
      <xdr:spPr>
        <a:xfrm>
          <a:off x="13436111" y="93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152157</xdr:rowOff>
    </xdr:from>
    <xdr:to>
      <xdr:col>18</xdr:col>
      <xdr:colOff>492125</xdr:colOff>
      <xdr:row>57</xdr:row>
      <xdr:rowOff>82307</xdr:rowOff>
    </xdr:to>
    <xdr:sp macro="" textlink="">
      <xdr:nvSpPr>
        <xdr:cNvPr id="611" name="円/楕円 610"/>
        <xdr:cNvSpPr/>
      </xdr:nvSpPr>
      <xdr:spPr>
        <a:xfrm>
          <a:off x="12763500" y="97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73434</xdr:rowOff>
    </xdr:from>
    <xdr:ext cx="534377" cy="259045"/>
    <xdr:sp macro="" textlink="">
      <xdr:nvSpPr>
        <xdr:cNvPr id="612" name="テキスト ボックス 611"/>
        <xdr:cNvSpPr txBox="1"/>
      </xdr:nvSpPr>
      <xdr:spPr>
        <a:xfrm>
          <a:off x="12547111" y="98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12294</xdr:rowOff>
    </xdr:from>
    <xdr:to>
      <xdr:col>23</xdr:col>
      <xdr:colOff>517525</xdr:colOff>
      <xdr:row>79</xdr:row>
      <xdr:rowOff>19914</xdr:rowOff>
    </xdr:to>
    <xdr:cxnSp macro="">
      <xdr:nvCxnSpPr>
        <xdr:cNvPr id="641" name="直線コネクタ 640"/>
        <xdr:cNvCxnSpPr/>
      </xdr:nvCxnSpPr>
      <xdr:spPr>
        <a:xfrm flipV="1">
          <a:off x="15481300" y="135568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12979</xdr:rowOff>
    </xdr:from>
    <xdr:to>
      <xdr:col>22</xdr:col>
      <xdr:colOff>365125</xdr:colOff>
      <xdr:row>79</xdr:row>
      <xdr:rowOff>19914</xdr:rowOff>
    </xdr:to>
    <xdr:cxnSp macro="">
      <xdr:nvCxnSpPr>
        <xdr:cNvPr id="644" name="直線コネクタ 643"/>
        <xdr:cNvCxnSpPr/>
      </xdr:nvCxnSpPr>
      <xdr:spPr>
        <a:xfrm>
          <a:off x="14592300" y="1355752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161341</xdr:rowOff>
    </xdr:from>
    <xdr:to>
      <xdr:col>21</xdr:col>
      <xdr:colOff>161925</xdr:colOff>
      <xdr:row>79</xdr:row>
      <xdr:rowOff>12979</xdr:rowOff>
    </xdr:to>
    <xdr:cxnSp macro="">
      <xdr:nvCxnSpPr>
        <xdr:cNvPr id="647" name="直線コネクタ 646"/>
        <xdr:cNvCxnSpPr/>
      </xdr:nvCxnSpPr>
      <xdr:spPr>
        <a:xfrm>
          <a:off x="13703300" y="13534441"/>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138557</xdr:rowOff>
    </xdr:from>
    <xdr:to>
      <xdr:col>19</xdr:col>
      <xdr:colOff>644525</xdr:colOff>
      <xdr:row>78</xdr:row>
      <xdr:rowOff>161341</xdr:rowOff>
    </xdr:to>
    <xdr:cxnSp macro="">
      <xdr:nvCxnSpPr>
        <xdr:cNvPr id="650" name="直線コネクタ 649"/>
        <xdr:cNvCxnSpPr/>
      </xdr:nvCxnSpPr>
      <xdr:spPr>
        <a:xfrm>
          <a:off x="12814300" y="13511657"/>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33838</xdr:rowOff>
    </xdr:from>
    <xdr:ext cx="469744" cy="259045"/>
    <xdr:sp macro="" textlink="">
      <xdr:nvSpPr>
        <xdr:cNvPr id="652" name="テキスト ボックス 651"/>
        <xdr:cNvSpPr txBox="1"/>
      </xdr:nvSpPr>
      <xdr:spPr>
        <a:xfrm>
          <a:off x="13468427"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35399</xdr:rowOff>
    </xdr:from>
    <xdr:ext cx="469744" cy="259045"/>
    <xdr:sp macro="" textlink="">
      <xdr:nvSpPr>
        <xdr:cNvPr id="654" name="テキスト ボックス 653"/>
        <xdr:cNvSpPr txBox="1"/>
      </xdr:nvSpPr>
      <xdr:spPr>
        <a:xfrm>
          <a:off x="12579427"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132944</xdr:rowOff>
    </xdr:from>
    <xdr:to>
      <xdr:col>23</xdr:col>
      <xdr:colOff>568325</xdr:colOff>
      <xdr:row>79</xdr:row>
      <xdr:rowOff>63094</xdr:rowOff>
    </xdr:to>
    <xdr:sp macro="" textlink="">
      <xdr:nvSpPr>
        <xdr:cNvPr id="660" name="円/楕円 659"/>
        <xdr:cNvSpPr/>
      </xdr:nvSpPr>
      <xdr:spPr>
        <a:xfrm>
          <a:off x="162687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78565" cy="259045"/>
    <xdr:sp macro="" textlink="">
      <xdr:nvSpPr>
        <xdr:cNvPr id="661" name="災害復旧費該当値テキスト"/>
        <xdr:cNvSpPr txBox="1"/>
      </xdr:nvSpPr>
      <xdr:spPr>
        <a:xfrm>
          <a:off x="16370300" y="1347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140564</xdr:rowOff>
    </xdr:from>
    <xdr:to>
      <xdr:col>22</xdr:col>
      <xdr:colOff>415925</xdr:colOff>
      <xdr:row>79</xdr:row>
      <xdr:rowOff>70714</xdr:rowOff>
    </xdr:to>
    <xdr:sp macro="" textlink="">
      <xdr:nvSpPr>
        <xdr:cNvPr id="662" name="円/楕円 661"/>
        <xdr:cNvSpPr/>
      </xdr:nvSpPr>
      <xdr:spPr>
        <a:xfrm>
          <a:off x="15430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61841</xdr:rowOff>
    </xdr:from>
    <xdr:ext cx="378565" cy="259045"/>
    <xdr:sp macro="" textlink="">
      <xdr:nvSpPr>
        <xdr:cNvPr id="663" name="テキスト ボックス 662"/>
        <xdr:cNvSpPr txBox="1"/>
      </xdr:nvSpPr>
      <xdr:spPr>
        <a:xfrm>
          <a:off x="15292017" y="1360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133629</xdr:rowOff>
    </xdr:from>
    <xdr:to>
      <xdr:col>21</xdr:col>
      <xdr:colOff>212725</xdr:colOff>
      <xdr:row>79</xdr:row>
      <xdr:rowOff>63779</xdr:rowOff>
    </xdr:to>
    <xdr:sp macro="" textlink="">
      <xdr:nvSpPr>
        <xdr:cNvPr id="664" name="円/楕円 663"/>
        <xdr:cNvSpPr/>
      </xdr:nvSpPr>
      <xdr:spPr>
        <a:xfrm>
          <a:off x="14541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54906</xdr:rowOff>
    </xdr:from>
    <xdr:ext cx="378565" cy="259045"/>
    <xdr:sp macro="" textlink="">
      <xdr:nvSpPr>
        <xdr:cNvPr id="665" name="テキスト ボックス 664"/>
        <xdr:cNvSpPr txBox="1"/>
      </xdr:nvSpPr>
      <xdr:spPr>
        <a:xfrm>
          <a:off x="14403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110541</xdr:rowOff>
    </xdr:from>
    <xdr:to>
      <xdr:col>20</xdr:col>
      <xdr:colOff>9525</xdr:colOff>
      <xdr:row>79</xdr:row>
      <xdr:rowOff>40691</xdr:rowOff>
    </xdr:to>
    <xdr:sp macro="" textlink="">
      <xdr:nvSpPr>
        <xdr:cNvPr id="666" name="円/楕円 665"/>
        <xdr:cNvSpPr/>
      </xdr:nvSpPr>
      <xdr:spPr>
        <a:xfrm>
          <a:off x="13652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57218</xdr:rowOff>
    </xdr:from>
    <xdr:ext cx="469744" cy="259045"/>
    <xdr:sp macro="" textlink="">
      <xdr:nvSpPr>
        <xdr:cNvPr id="667" name="テキスト ボックス 666"/>
        <xdr:cNvSpPr txBox="1"/>
      </xdr:nvSpPr>
      <xdr:spPr>
        <a:xfrm>
          <a:off x="13468427" y="132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87757</xdr:rowOff>
    </xdr:from>
    <xdr:to>
      <xdr:col>18</xdr:col>
      <xdr:colOff>492125</xdr:colOff>
      <xdr:row>79</xdr:row>
      <xdr:rowOff>17907</xdr:rowOff>
    </xdr:to>
    <xdr:sp macro="" textlink="">
      <xdr:nvSpPr>
        <xdr:cNvPr id="668" name="円/楕円 667"/>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34434</xdr:rowOff>
    </xdr:from>
    <xdr:ext cx="469744" cy="259045"/>
    <xdr:sp macro="" textlink="">
      <xdr:nvSpPr>
        <xdr:cNvPr id="669" name="テキスト ボックス 668"/>
        <xdr:cNvSpPr txBox="1"/>
      </xdr:nvSpPr>
      <xdr:spPr>
        <a:xfrm>
          <a:off x="12579427" y="132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71279</xdr:rowOff>
    </xdr:from>
    <xdr:to>
      <xdr:col>23</xdr:col>
      <xdr:colOff>517525</xdr:colOff>
      <xdr:row>97</xdr:row>
      <xdr:rowOff>109731</xdr:rowOff>
    </xdr:to>
    <xdr:cxnSp macro="">
      <xdr:nvCxnSpPr>
        <xdr:cNvPr id="697" name="直線コネクタ 696"/>
        <xdr:cNvCxnSpPr/>
      </xdr:nvCxnSpPr>
      <xdr:spPr>
        <a:xfrm>
          <a:off x="15481300" y="16701929"/>
          <a:ext cx="8382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26360</xdr:rowOff>
    </xdr:from>
    <xdr:to>
      <xdr:col>22</xdr:col>
      <xdr:colOff>365125</xdr:colOff>
      <xdr:row>97</xdr:row>
      <xdr:rowOff>71279</xdr:rowOff>
    </xdr:to>
    <xdr:cxnSp macro="">
      <xdr:nvCxnSpPr>
        <xdr:cNvPr id="700" name="直線コネクタ 699"/>
        <xdr:cNvCxnSpPr/>
      </xdr:nvCxnSpPr>
      <xdr:spPr>
        <a:xfrm>
          <a:off x="14592300" y="16657010"/>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15959</xdr:rowOff>
    </xdr:from>
    <xdr:to>
      <xdr:col>21</xdr:col>
      <xdr:colOff>161925</xdr:colOff>
      <xdr:row>97</xdr:row>
      <xdr:rowOff>26360</xdr:rowOff>
    </xdr:to>
    <xdr:cxnSp macro="">
      <xdr:nvCxnSpPr>
        <xdr:cNvPr id="703" name="直線コネクタ 702"/>
        <xdr:cNvCxnSpPr/>
      </xdr:nvCxnSpPr>
      <xdr:spPr>
        <a:xfrm>
          <a:off x="13703300" y="1664660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158674</xdr:rowOff>
    </xdr:from>
    <xdr:to>
      <xdr:col>19</xdr:col>
      <xdr:colOff>644525</xdr:colOff>
      <xdr:row>97</xdr:row>
      <xdr:rowOff>15959</xdr:rowOff>
    </xdr:to>
    <xdr:cxnSp macro="">
      <xdr:nvCxnSpPr>
        <xdr:cNvPr id="706" name="直線コネクタ 705"/>
        <xdr:cNvCxnSpPr/>
      </xdr:nvCxnSpPr>
      <xdr:spPr>
        <a:xfrm>
          <a:off x="12814300" y="16617874"/>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58931</xdr:rowOff>
    </xdr:from>
    <xdr:to>
      <xdr:col>23</xdr:col>
      <xdr:colOff>568325</xdr:colOff>
      <xdr:row>97</xdr:row>
      <xdr:rowOff>160531</xdr:rowOff>
    </xdr:to>
    <xdr:sp macro="" textlink="">
      <xdr:nvSpPr>
        <xdr:cNvPr id="716" name="円/楕円 715"/>
        <xdr:cNvSpPr/>
      </xdr:nvSpPr>
      <xdr:spPr>
        <a:xfrm>
          <a:off x="16268700" y="166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37358</xdr:rowOff>
    </xdr:from>
    <xdr:ext cx="534377" cy="259045"/>
    <xdr:sp macro="" textlink="">
      <xdr:nvSpPr>
        <xdr:cNvPr id="717" name="公債費該当値テキスト"/>
        <xdr:cNvSpPr txBox="1"/>
      </xdr:nvSpPr>
      <xdr:spPr>
        <a:xfrm>
          <a:off x="16370300" y="166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20479</xdr:rowOff>
    </xdr:from>
    <xdr:to>
      <xdr:col>22</xdr:col>
      <xdr:colOff>415925</xdr:colOff>
      <xdr:row>97</xdr:row>
      <xdr:rowOff>122079</xdr:rowOff>
    </xdr:to>
    <xdr:sp macro="" textlink="">
      <xdr:nvSpPr>
        <xdr:cNvPr id="718" name="円/楕円 717"/>
        <xdr:cNvSpPr/>
      </xdr:nvSpPr>
      <xdr:spPr>
        <a:xfrm>
          <a:off x="15430500" y="166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113206</xdr:rowOff>
    </xdr:from>
    <xdr:ext cx="534377" cy="259045"/>
    <xdr:sp macro="" textlink="">
      <xdr:nvSpPr>
        <xdr:cNvPr id="719" name="テキスト ボックス 718"/>
        <xdr:cNvSpPr txBox="1"/>
      </xdr:nvSpPr>
      <xdr:spPr>
        <a:xfrm>
          <a:off x="15214111" y="167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147010</xdr:rowOff>
    </xdr:from>
    <xdr:to>
      <xdr:col>21</xdr:col>
      <xdr:colOff>212725</xdr:colOff>
      <xdr:row>97</xdr:row>
      <xdr:rowOff>77160</xdr:rowOff>
    </xdr:to>
    <xdr:sp macro="" textlink="">
      <xdr:nvSpPr>
        <xdr:cNvPr id="720" name="円/楕円 719"/>
        <xdr:cNvSpPr/>
      </xdr:nvSpPr>
      <xdr:spPr>
        <a:xfrm>
          <a:off x="14541500" y="1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68287</xdr:rowOff>
    </xdr:from>
    <xdr:ext cx="534377" cy="259045"/>
    <xdr:sp macro="" textlink="">
      <xdr:nvSpPr>
        <xdr:cNvPr id="721" name="テキスト ボックス 720"/>
        <xdr:cNvSpPr txBox="1"/>
      </xdr:nvSpPr>
      <xdr:spPr>
        <a:xfrm>
          <a:off x="14325111" y="166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136609</xdr:rowOff>
    </xdr:from>
    <xdr:to>
      <xdr:col>20</xdr:col>
      <xdr:colOff>9525</xdr:colOff>
      <xdr:row>97</xdr:row>
      <xdr:rowOff>66759</xdr:rowOff>
    </xdr:to>
    <xdr:sp macro="" textlink="">
      <xdr:nvSpPr>
        <xdr:cNvPr id="722" name="円/楕円 721"/>
        <xdr:cNvSpPr/>
      </xdr:nvSpPr>
      <xdr:spPr>
        <a:xfrm>
          <a:off x="13652500" y="165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57886</xdr:rowOff>
    </xdr:from>
    <xdr:ext cx="534377" cy="259045"/>
    <xdr:sp macro="" textlink="">
      <xdr:nvSpPr>
        <xdr:cNvPr id="723" name="テキスト ボックス 722"/>
        <xdr:cNvSpPr txBox="1"/>
      </xdr:nvSpPr>
      <xdr:spPr>
        <a:xfrm>
          <a:off x="13436111" y="166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107874</xdr:rowOff>
    </xdr:from>
    <xdr:to>
      <xdr:col>18</xdr:col>
      <xdr:colOff>492125</xdr:colOff>
      <xdr:row>97</xdr:row>
      <xdr:rowOff>38024</xdr:rowOff>
    </xdr:to>
    <xdr:sp macro="" textlink="">
      <xdr:nvSpPr>
        <xdr:cNvPr id="724" name="円/楕円 723"/>
        <xdr:cNvSpPr/>
      </xdr:nvSpPr>
      <xdr:spPr>
        <a:xfrm>
          <a:off x="12763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29151</xdr:rowOff>
    </xdr:from>
    <xdr:ext cx="534377" cy="259045"/>
    <xdr:sp macro="" textlink="">
      <xdr:nvSpPr>
        <xdr:cNvPr id="725" name="テキスト ボックス 724"/>
        <xdr:cNvSpPr txBox="1"/>
      </xdr:nvSpPr>
      <xdr:spPr>
        <a:xfrm>
          <a:off x="12547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135,453</a:t>
          </a:r>
          <a:r>
            <a:rPr kumimoji="1" lang="ja-JP" altLang="en-US" sz="1300">
              <a:latin typeface="ＭＳ Ｐゴシック"/>
            </a:rPr>
            <a:t>円となっており，前年度決算から比較すると</a:t>
          </a:r>
          <a:r>
            <a:rPr kumimoji="1" lang="en-US" altLang="ja-JP" sz="1300">
              <a:latin typeface="ＭＳ Ｐゴシック"/>
            </a:rPr>
            <a:t>4.4</a:t>
          </a:r>
          <a:r>
            <a:rPr kumimoji="1" lang="ja-JP" altLang="en-US" sz="1300">
              <a:latin typeface="ＭＳ Ｐゴシック"/>
            </a:rPr>
            <a:t>％増加している。これは，生活保護世帯数の増や，子ども・子育て支援新制度の施行による教育・保育施設等への給付費の増が主な要因である。</a:t>
          </a:r>
        </a:p>
        <a:p>
          <a:r>
            <a:rPr kumimoji="1" lang="ja-JP" altLang="en-US" sz="1300">
              <a:latin typeface="ＭＳ Ｐゴシック"/>
            </a:rPr>
            <a:t>類似団体と比較して一人当たりコストが低い状況であることから，引き続き，生活保護費等における就労支援の取組などを実施し，社会保障関係経費の抑制に努めていく。</a:t>
          </a:r>
        </a:p>
        <a:p>
          <a:r>
            <a:rPr kumimoji="1" lang="ja-JP" altLang="en-US" sz="1300">
              <a:latin typeface="ＭＳ Ｐゴシック"/>
            </a:rPr>
            <a:t>・土木費は，住民一人当たり</a:t>
          </a:r>
          <a:r>
            <a:rPr kumimoji="1" lang="en-US" altLang="ja-JP" sz="1300">
              <a:latin typeface="ＭＳ Ｐゴシック"/>
            </a:rPr>
            <a:t>45,708</a:t>
          </a:r>
          <a:r>
            <a:rPr kumimoji="1" lang="ja-JP" altLang="en-US" sz="1300">
              <a:latin typeface="ＭＳ Ｐゴシック"/>
            </a:rPr>
            <a:t>円となっており，類似団体と比較して一人当たりコストが高い状況となっている。これは，大手地区市街地再開発事業費補助金の増加等によるものである。</a:t>
          </a:r>
        </a:p>
        <a:p>
          <a:r>
            <a:rPr kumimoji="1" lang="ja-JP" altLang="en-US" sz="1300">
              <a:latin typeface="ＭＳ Ｐゴシック"/>
            </a:rPr>
            <a:t>・公債費は，住民一人当たり</a:t>
          </a:r>
          <a:r>
            <a:rPr kumimoji="1" lang="en-US" altLang="ja-JP" sz="1300">
              <a:latin typeface="ＭＳ Ｐゴシック"/>
            </a:rPr>
            <a:t>28,811</a:t>
          </a:r>
          <a:r>
            <a:rPr kumimoji="1" lang="ja-JP" altLang="en-US" sz="1300">
              <a:latin typeface="ＭＳ Ｐゴシック"/>
            </a:rPr>
            <a:t>円となっており，類似団体と比較して一人当たりコストが低い状況で推移していることから，引き続き元金償還額以内での市債の活用に努めていく。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年度以降は，市税の増収などに伴い，基金の涵養に努めてきたことから増加している。</a:t>
          </a:r>
          <a:endParaRPr lang="ja-JP" altLang="ja-JP" sz="1400">
            <a:effectLst/>
          </a:endParaRPr>
        </a:p>
        <a:p>
          <a:r>
            <a:rPr kumimoji="1" lang="ja-JP" altLang="ja-JP" sz="1100">
              <a:solidFill>
                <a:schemeClr val="dk1"/>
              </a:solidFill>
              <a:effectLst/>
              <a:latin typeface="+mn-lt"/>
              <a:ea typeface="+mn-ea"/>
              <a:cs typeface="+mn-cs"/>
            </a:rPr>
            <a:t>　実質収支は，</a:t>
          </a:r>
          <a:r>
            <a:rPr kumimoji="1" lang="ja-JP" altLang="en-US" sz="1100">
              <a:solidFill>
                <a:schemeClr val="dk1"/>
              </a:solidFill>
              <a:effectLst/>
              <a:latin typeface="+mn-lt"/>
              <a:ea typeface="+mn-ea"/>
              <a:cs typeface="+mn-cs"/>
            </a:rPr>
            <a:t>黒字を確保しており</a:t>
          </a:r>
          <a:r>
            <a:rPr kumimoji="1" lang="ja-JP" altLang="ja-JP" sz="1100">
              <a:solidFill>
                <a:schemeClr val="dk1"/>
              </a:solidFill>
              <a:effectLst/>
              <a:latin typeface="+mn-lt"/>
              <a:ea typeface="+mn-ea"/>
              <a:cs typeface="+mn-cs"/>
            </a:rPr>
            <a:t>，引き続き収支のバランスが取れている状況である。</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財政調整基金を予算よりも繰入なかったことなどにより減少している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今後も，分析結果を踏まえ，歳入の確保と経費の抑制に努め，財政の健全化に取り組んでいく。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一般会計をはじめ，公営企業を含む特別会計すべてが黒字または収支均衡となっている。</a:t>
          </a:r>
        </a:p>
        <a:p>
          <a:r>
            <a:rPr kumimoji="1" lang="ja-JP" altLang="en-US" sz="1400">
              <a:latin typeface="ＭＳ ゴシック" pitchFamily="49" charset="-128"/>
              <a:ea typeface="ＭＳ ゴシック" pitchFamily="49" charset="-128"/>
            </a:rPr>
            <a:t>　水道事業会計及び下水道事業会計において，企業債の元利償還金の減少などにより流動資産が増加したことなどから，黒字額が増加した。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200993477</v>
      </c>
      <c r="BO4" s="379"/>
      <c r="BP4" s="379"/>
      <c r="BQ4" s="379"/>
      <c r="BR4" s="379"/>
      <c r="BS4" s="379"/>
      <c r="BT4" s="379"/>
      <c r="BU4" s="380"/>
      <c r="BV4" s="378">
        <v>198696454</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196835085</v>
      </c>
      <c r="BO5" s="416"/>
      <c r="BP5" s="416"/>
      <c r="BQ5" s="416"/>
      <c r="BR5" s="416"/>
      <c r="BS5" s="416"/>
      <c r="BT5" s="416"/>
      <c r="BU5" s="417"/>
      <c r="BV5" s="415">
        <v>192436840</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90.4</v>
      </c>
      <c r="DC5" s="413"/>
      <c r="DD5" s="413"/>
      <c r="DE5" s="413"/>
      <c r="DF5" s="413"/>
      <c r="DG5" s="413"/>
      <c r="DH5" s="413"/>
      <c r="DI5" s="414"/>
      <c r="DJ5" s="137"/>
      <c r="DK5" s="137"/>
      <c r="DL5" s="137"/>
      <c r="DM5" s="137"/>
      <c r="DN5" s="137"/>
      <c r="DO5" s="137"/>
    </row>
    <row r="6" spans="1:119" ht="18.75" customHeight="1" x14ac:dyDescent="0.15">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4158392</v>
      </c>
      <c r="BO6" s="416"/>
      <c r="BP6" s="416"/>
      <c r="BQ6" s="416"/>
      <c r="BR6" s="416"/>
      <c r="BS6" s="416"/>
      <c r="BT6" s="416"/>
      <c r="BU6" s="417"/>
      <c r="BV6" s="415">
        <v>6259614</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92.4</v>
      </c>
      <c r="CU6" s="453"/>
      <c r="CV6" s="453"/>
      <c r="CW6" s="453"/>
      <c r="CX6" s="453"/>
      <c r="CY6" s="453"/>
      <c r="CZ6" s="453"/>
      <c r="DA6" s="454"/>
      <c r="DB6" s="452">
        <v>94.7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1882472</v>
      </c>
      <c r="BO7" s="416"/>
      <c r="BP7" s="416"/>
      <c r="BQ7" s="416"/>
      <c r="BR7" s="416"/>
      <c r="BS7" s="416"/>
      <c r="BT7" s="416"/>
      <c r="BU7" s="417"/>
      <c r="BV7" s="415">
        <v>1763861</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101471178</v>
      </c>
      <c r="CU7" s="416"/>
      <c r="CV7" s="416"/>
      <c r="CW7" s="416"/>
      <c r="CX7" s="416"/>
      <c r="CY7" s="416"/>
      <c r="CZ7" s="416"/>
      <c r="DA7" s="417"/>
      <c r="DB7" s="415">
        <v>102512050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2275920</v>
      </c>
      <c r="BO8" s="416"/>
      <c r="BP8" s="416"/>
      <c r="BQ8" s="416"/>
      <c r="BR8" s="416"/>
      <c r="BS8" s="416"/>
      <c r="BT8" s="416"/>
      <c r="BU8" s="417"/>
      <c r="BV8" s="415">
        <v>4495753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0.96</v>
      </c>
      <c r="CU8" s="456"/>
      <c r="CV8" s="456"/>
      <c r="CW8" s="456"/>
      <c r="CX8" s="456"/>
      <c r="CY8" s="456"/>
      <c r="CZ8" s="456"/>
      <c r="DA8" s="457"/>
      <c r="DB8" s="455">
        <v>0.95</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518594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-2219833</v>
      </c>
      <c r="BO9" s="416"/>
      <c r="BP9" s="416"/>
      <c r="BQ9" s="416"/>
      <c r="BR9" s="416"/>
      <c r="BS9" s="416"/>
      <c r="BT9" s="416"/>
      <c r="BU9" s="417"/>
      <c r="BV9" s="415">
        <v>-631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12.4</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511739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22008</v>
      </c>
      <c r="BO10" s="416"/>
      <c r="BP10" s="416"/>
      <c r="BQ10" s="416"/>
      <c r="BR10" s="416"/>
      <c r="BS10" s="416"/>
      <c r="BT10" s="416"/>
      <c r="BU10" s="417"/>
      <c r="BV10" s="415">
        <v>26309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521820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3000000</v>
      </c>
      <c r="BO12" s="416"/>
      <c r="BP12" s="416"/>
      <c r="BQ12" s="416"/>
      <c r="BR12" s="416"/>
      <c r="BS12" s="416"/>
      <c r="BT12" s="416"/>
      <c r="BU12" s="417"/>
      <c r="BV12" s="415">
        <v>3000000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513723</v>
      </c>
      <c r="S13" s="497"/>
      <c r="T13" s="497"/>
      <c r="U13" s="497"/>
      <c r="V13" s="498"/>
      <c r="W13" s="431" t="s">
        <v>120</v>
      </c>
      <c r="X13" s="432"/>
      <c r="Y13" s="432"/>
      <c r="Z13" s="432"/>
      <c r="AA13" s="432"/>
      <c r="AB13" s="422"/>
      <c r="AC13" s="466">
        <v>5534</v>
      </c>
      <c r="AD13" s="467"/>
      <c r="AE13" s="467"/>
      <c r="AF13" s="467"/>
      <c r="AG13" s="506"/>
      <c r="AH13" s="466">
        <v>7320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-5197825</v>
      </c>
      <c r="BO13" s="416"/>
      <c r="BP13" s="416"/>
      <c r="BQ13" s="416"/>
      <c r="BR13" s="416"/>
      <c r="BS13" s="416"/>
      <c r="BT13" s="416"/>
      <c r="BU13" s="417"/>
      <c r="BV13" s="415">
        <v>-2974322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4.7</v>
      </c>
      <c r="CU13" s="413"/>
      <c r="CV13" s="413"/>
      <c r="CW13" s="413"/>
      <c r="CX13" s="413"/>
      <c r="CY13" s="413"/>
      <c r="CZ13" s="413"/>
      <c r="DA13" s="414"/>
      <c r="DB13" s="412">
        <v>5.6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520462</v>
      </c>
      <c r="S14" s="497"/>
      <c r="T14" s="497"/>
      <c r="U14" s="497"/>
      <c r="V14" s="498"/>
      <c r="W14" s="405"/>
      <c r="X14" s="406"/>
      <c r="Y14" s="406"/>
      <c r="Z14" s="406"/>
      <c r="AA14" s="406"/>
      <c r="AB14" s="395"/>
      <c r="AC14" s="499">
        <v>2.5</v>
      </c>
      <c r="AD14" s="500"/>
      <c r="AE14" s="500"/>
      <c r="AF14" s="500"/>
      <c r="AG14" s="501"/>
      <c r="AH14" s="499">
        <v>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2.9</v>
      </c>
      <c r="CU14" s="511"/>
      <c r="CV14" s="511"/>
      <c r="CW14" s="511"/>
      <c r="CX14" s="511"/>
      <c r="CY14" s="511"/>
      <c r="CZ14" s="511"/>
      <c r="DA14" s="512"/>
      <c r="DB14" s="510">
        <v>4.5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512963</v>
      </c>
      <c r="S15" s="497"/>
      <c r="T15" s="497"/>
      <c r="U15" s="497"/>
      <c r="V15" s="498"/>
      <c r="W15" s="431" t="s">
        <v>127</v>
      </c>
      <c r="X15" s="432"/>
      <c r="Y15" s="432"/>
      <c r="Z15" s="432"/>
      <c r="AA15" s="432"/>
      <c r="AB15" s="422"/>
      <c r="AC15" s="466">
        <v>58661</v>
      </c>
      <c r="AD15" s="467"/>
      <c r="AE15" s="467"/>
      <c r="AF15" s="467"/>
      <c r="AG15" s="506"/>
      <c r="AH15" s="466">
        <v>63626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74833774</v>
      </c>
      <c r="BO15" s="379"/>
      <c r="BP15" s="379"/>
      <c r="BQ15" s="379"/>
      <c r="BR15" s="379"/>
      <c r="BS15" s="379"/>
      <c r="BT15" s="379"/>
      <c r="BU15" s="380"/>
      <c r="BV15" s="378">
        <v>71450167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26.1</v>
      </c>
      <c r="AD16" s="500"/>
      <c r="AE16" s="500"/>
      <c r="AF16" s="500"/>
      <c r="AG16" s="501"/>
      <c r="AH16" s="499">
        <v>26.1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76327233</v>
      </c>
      <c r="BO16" s="416"/>
      <c r="BP16" s="416"/>
      <c r="BQ16" s="416"/>
      <c r="BR16" s="416"/>
      <c r="BS16" s="416"/>
      <c r="BT16" s="416"/>
      <c r="BU16" s="417"/>
      <c r="BV16" s="415">
        <v>74582966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160370</v>
      </c>
      <c r="AD17" s="467"/>
      <c r="AE17" s="467"/>
      <c r="AF17" s="467"/>
      <c r="AG17" s="506"/>
      <c r="AH17" s="466">
        <v>168620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96712907</v>
      </c>
      <c r="BO17" s="416"/>
      <c r="BP17" s="416"/>
      <c r="BQ17" s="416"/>
      <c r="BR17" s="416"/>
      <c r="BS17" s="416"/>
      <c r="BT17" s="416"/>
      <c r="BU17" s="417"/>
      <c r="BV17" s="415">
        <v>93079813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416.85</v>
      </c>
      <c r="M18" s="528"/>
      <c r="N18" s="528"/>
      <c r="O18" s="528"/>
      <c r="P18" s="528"/>
      <c r="Q18" s="528"/>
      <c r="R18" s="529"/>
      <c r="S18" s="529"/>
      <c r="T18" s="529"/>
      <c r="U18" s="529"/>
      <c r="V18" s="530"/>
      <c r="W18" s="433"/>
      <c r="X18" s="434"/>
      <c r="Y18" s="434"/>
      <c r="Z18" s="434"/>
      <c r="AA18" s="434"/>
      <c r="AB18" s="425"/>
      <c r="AC18" s="531">
        <v>71.400000000000006</v>
      </c>
      <c r="AD18" s="532"/>
      <c r="AE18" s="532"/>
      <c r="AF18" s="532"/>
      <c r="AG18" s="533"/>
      <c r="AH18" s="531">
        <v>69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95661279</v>
      </c>
      <c r="BO18" s="416"/>
      <c r="BP18" s="416"/>
      <c r="BQ18" s="416"/>
      <c r="BR18" s="416"/>
      <c r="BS18" s="416"/>
      <c r="BT18" s="416"/>
      <c r="BU18" s="417"/>
      <c r="BV18" s="415">
        <v>96815429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1244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118380265</v>
      </c>
      <c r="BO19" s="416"/>
      <c r="BP19" s="416"/>
      <c r="BQ19" s="416"/>
      <c r="BR19" s="416"/>
      <c r="BS19" s="416"/>
      <c r="BT19" s="416"/>
      <c r="BU19" s="417"/>
      <c r="BV19" s="415">
        <v>121345070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217419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118048040</v>
      </c>
      <c r="BO23" s="416"/>
      <c r="BP23" s="416"/>
      <c r="BQ23" s="416"/>
      <c r="BR23" s="416"/>
      <c r="BS23" s="416"/>
      <c r="BT23" s="416"/>
      <c r="BU23" s="417"/>
      <c r="BV23" s="415">
        <v>120966596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11092</v>
      </c>
      <c r="R24" s="467"/>
      <c r="S24" s="467"/>
      <c r="T24" s="467"/>
      <c r="U24" s="467"/>
      <c r="V24" s="506"/>
      <c r="W24" s="561"/>
      <c r="X24" s="549"/>
      <c r="Y24" s="550"/>
      <c r="Z24" s="465" t="s">
        <v>151</v>
      </c>
      <c r="AA24" s="445"/>
      <c r="AB24" s="445"/>
      <c r="AC24" s="445"/>
      <c r="AD24" s="445"/>
      <c r="AE24" s="445"/>
      <c r="AF24" s="445"/>
      <c r="AG24" s="446"/>
      <c r="AH24" s="466">
        <v>2884</v>
      </c>
      <c r="AI24" s="467"/>
      <c r="AJ24" s="467"/>
      <c r="AK24" s="467"/>
      <c r="AL24" s="506"/>
      <c r="AM24" s="466">
        <v>9528736</v>
      </c>
      <c r="AN24" s="467"/>
      <c r="AO24" s="467"/>
      <c r="AP24" s="467"/>
      <c r="AQ24" s="467"/>
      <c r="AR24" s="506"/>
      <c r="AS24" s="466">
        <v>3304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68121512</v>
      </c>
      <c r="BO24" s="416"/>
      <c r="BP24" s="416"/>
      <c r="BQ24" s="416"/>
      <c r="BR24" s="416"/>
      <c r="BS24" s="416"/>
      <c r="BT24" s="416"/>
      <c r="BU24" s="417"/>
      <c r="BV24" s="415">
        <v>72943113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9024</v>
      </c>
      <c r="R25" s="467"/>
      <c r="S25" s="467"/>
      <c r="T25" s="467"/>
      <c r="U25" s="467"/>
      <c r="V25" s="506"/>
      <c r="W25" s="561"/>
      <c r="X25" s="549"/>
      <c r="Y25" s="550"/>
      <c r="Z25" s="465" t="s">
        <v>154</v>
      </c>
      <c r="AA25" s="445"/>
      <c r="AB25" s="445"/>
      <c r="AC25" s="445"/>
      <c r="AD25" s="445"/>
      <c r="AE25" s="445"/>
      <c r="AF25" s="445"/>
      <c r="AG25" s="446"/>
      <c r="AH25" s="466">
        <v>451</v>
      </c>
      <c r="AI25" s="467"/>
      <c r="AJ25" s="467"/>
      <c r="AK25" s="467"/>
      <c r="AL25" s="506"/>
      <c r="AM25" s="466">
        <v>1536557</v>
      </c>
      <c r="AN25" s="467"/>
      <c r="AO25" s="467"/>
      <c r="AP25" s="467"/>
      <c r="AQ25" s="467"/>
      <c r="AR25" s="506"/>
      <c r="AS25" s="466">
        <v>3407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25179255</v>
      </c>
      <c r="BO25" s="379"/>
      <c r="BP25" s="379"/>
      <c r="BQ25" s="379"/>
      <c r="BR25" s="379"/>
      <c r="BS25" s="379"/>
      <c r="BT25" s="379"/>
      <c r="BU25" s="380"/>
      <c r="BV25" s="378">
        <v>26780370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7097</v>
      </c>
      <c r="R26" s="467"/>
      <c r="S26" s="467"/>
      <c r="T26" s="467"/>
      <c r="U26" s="467"/>
      <c r="V26" s="506"/>
      <c r="W26" s="561"/>
      <c r="X26" s="549"/>
      <c r="Y26" s="550"/>
      <c r="Z26" s="465" t="s">
        <v>157</v>
      </c>
      <c r="AA26" s="571"/>
      <c r="AB26" s="571"/>
      <c r="AC26" s="571"/>
      <c r="AD26" s="571"/>
      <c r="AE26" s="571"/>
      <c r="AF26" s="571"/>
      <c r="AG26" s="572"/>
      <c r="AH26" s="466">
        <v>129</v>
      </c>
      <c r="AI26" s="467"/>
      <c r="AJ26" s="467"/>
      <c r="AK26" s="467"/>
      <c r="AL26" s="506"/>
      <c r="AM26" s="466">
        <v>422217</v>
      </c>
      <c r="AN26" s="467"/>
      <c r="AO26" s="467"/>
      <c r="AP26" s="467"/>
      <c r="AQ26" s="467"/>
      <c r="AR26" s="506"/>
      <c r="AS26" s="466">
        <v>3273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200000</v>
      </c>
      <c r="BO26" s="416"/>
      <c r="BP26" s="416"/>
      <c r="BQ26" s="416"/>
      <c r="BR26" s="416"/>
      <c r="BS26" s="416"/>
      <c r="BT26" s="416"/>
      <c r="BU26" s="417"/>
      <c r="BV26" s="415">
        <v>300000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8000</v>
      </c>
      <c r="R27" s="467"/>
      <c r="S27" s="467"/>
      <c r="T27" s="467"/>
      <c r="U27" s="467"/>
      <c r="V27" s="506"/>
      <c r="W27" s="561"/>
      <c r="X27" s="549"/>
      <c r="Y27" s="550"/>
      <c r="Z27" s="465" t="s">
        <v>160</v>
      </c>
      <c r="AA27" s="445"/>
      <c r="AB27" s="445"/>
      <c r="AC27" s="445"/>
      <c r="AD27" s="445"/>
      <c r="AE27" s="445"/>
      <c r="AF27" s="445"/>
      <c r="AG27" s="446"/>
      <c r="AH27" s="466">
        <v>52</v>
      </c>
      <c r="AI27" s="467"/>
      <c r="AJ27" s="467"/>
      <c r="AK27" s="467"/>
      <c r="AL27" s="506"/>
      <c r="AM27" s="466">
        <v>200252</v>
      </c>
      <c r="AN27" s="467"/>
      <c r="AO27" s="467"/>
      <c r="AP27" s="467"/>
      <c r="AQ27" s="467"/>
      <c r="AR27" s="506"/>
      <c r="AS27" s="466">
        <v>3851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2723716</v>
      </c>
      <c r="BO27" s="585"/>
      <c r="BP27" s="585"/>
      <c r="BQ27" s="585"/>
      <c r="BR27" s="585"/>
      <c r="BS27" s="585"/>
      <c r="BT27" s="585"/>
      <c r="BU27" s="586"/>
      <c r="BV27" s="584">
        <v>2712468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7100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14017631</v>
      </c>
      <c r="BO28" s="379"/>
      <c r="BP28" s="379"/>
      <c r="BQ28" s="379"/>
      <c r="BR28" s="379"/>
      <c r="BS28" s="379"/>
      <c r="BT28" s="379"/>
      <c r="BU28" s="380"/>
      <c r="BV28" s="378">
        <v>13995623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43</v>
      </c>
      <c r="M29" s="467"/>
      <c r="N29" s="467"/>
      <c r="O29" s="467"/>
      <c r="P29" s="506"/>
      <c r="Q29" s="466">
        <v>6700</v>
      </c>
      <c r="R29" s="467"/>
      <c r="S29" s="467"/>
      <c r="T29" s="467"/>
      <c r="U29" s="467"/>
      <c r="V29" s="506"/>
      <c r="W29" s="562"/>
      <c r="X29" s="563"/>
      <c r="Y29" s="564"/>
      <c r="Z29" s="465" t="s">
        <v>167</v>
      </c>
      <c r="AA29" s="445"/>
      <c r="AB29" s="445"/>
      <c r="AC29" s="445"/>
      <c r="AD29" s="445"/>
      <c r="AE29" s="445"/>
      <c r="AF29" s="445"/>
      <c r="AG29" s="446"/>
      <c r="AH29" s="466">
        <v>2936</v>
      </c>
      <c r="AI29" s="467"/>
      <c r="AJ29" s="467"/>
      <c r="AK29" s="467"/>
      <c r="AL29" s="506"/>
      <c r="AM29" s="466">
        <v>9728988</v>
      </c>
      <c r="AN29" s="467"/>
      <c r="AO29" s="467"/>
      <c r="AP29" s="467"/>
      <c r="AQ29" s="467"/>
      <c r="AR29" s="506"/>
      <c r="AS29" s="466">
        <v>3314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6975342</v>
      </c>
      <c r="BO29" s="416"/>
      <c r="BP29" s="416"/>
      <c r="BQ29" s="416"/>
      <c r="BR29" s="416"/>
      <c r="BS29" s="416"/>
      <c r="BT29" s="416"/>
      <c r="BU29" s="417"/>
      <c r="BV29" s="415">
        <v>7523171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16483123</v>
      </c>
      <c r="BO30" s="585"/>
      <c r="BP30" s="585"/>
      <c r="BQ30" s="585"/>
      <c r="BR30" s="585"/>
      <c r="BS30" s="585"/>
      <c r="BT30" s="585"/>
      <c r="BU30" s="586"/>
      <c r="BV30" s="584">
        <v>14618371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10</v>
      </c>
      <c r="V34" s="596"/>
      <c r="W34" s="597" t="str">
        <f>IF('各会計、関係団体の財政状況及び健全化判断比率'!B28="","",'各会計、関係団体の財政状況及び健全化判断比率'!B28)</f>
        <v>国民健康保険</v>
      </c>
      <c r="X34" s="597"/>
      <c r="Y34" s="597"/>
      <c r="Z34" s="597"/>
      <c r="AA34" s="597"/>
      <c r="AB34" s="597"/>
      <c r="AC34" s="597"/>
      <c r="AD34" s="597"/>
      <c r="AE34" s="597"/>
      <c r="AF34" s="597"/>
      <c r="AG34" s="597"/>
      <c r="AH34" s="597"/>
      <c r="AI34" s="597"/>
      <c r="AJ34" s="597"/>
      <c r="AK34" s="597"/>
      <c r="AL34" s="165"/>
      <c r="AM34" s="596">
        <f>IF(AO34="","",MAX(C34:D43,U34:V43)+1)</f>
        <v>15</v>
      </c>
      <c r="AN34" s="596"/>
      <c r="AO34" s="597" t="str">
        <f>IF('各会計、関係団体の財政状況及び健全化判断比率'!B33="","",'各会計、関係団体の財政状況及び健全化判断比率'!B33)</f>
        <v>水道事業</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栃木県後期高齢者医療広域連合（一般会計）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宇都宮市医療保健事業団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母子父子寡婦福祉資金貸付事業</v>
      </c>
      <c r="F35" s="597"/>
      <c r="G35" s="597"/>
      <c r="H35" s="597"/>
      <c r="I35" s="597"/>
      <c r="J35" s="597"/>
      <c r="K35" s="597"/>
      <c r="L35" s="597"/>
      <c r="M35" s="597"/>
      <c r="N35" s="597"/>
      <c r="O35" s="597"/>
      <c r="P35" s="597"/>
      <c r="Q35" s="597"/>
      <c r="R35" s="597"/>
      <c r="S35" s="597"/>
      <c r="T35" s="165"/>
      <c r="U35" s="596">
        <f>IF(W35="","",U34+1)</f>
        <v>11</v>
      </c>
      <c r="V35" s="596"/>
      <c r="W35" s="597" t="str">
        <f>IF('各会計、関係団体の財政状況及び健全化判断比率'!B29="","",'各会計、関係団体の財政状況及び健全化判断比率'!B29)</f>
        <v>介護保険</v>
      </c>
      <c r="X35" s="597"/>
      <c r="Y35" s="597"/>
      <c r="Z35" s="597"/>
      <c r="AA35" s="597"/>
      <c r="AB35" s="597"/>
      <c r="AC35" s="597"/>
      <c r="AD35" s="597"/>
      <c r="AE35" s="597"/>
      <c r="AF35" s="597"/>
      <c r="AG35" s="597"/>
      <c r="AH35" s="597"/>
      <c r="AI35" s="597"/>
      <c r="AJ35" s="597"/>
      <c r="AK35" s="597"/>
      <c r="AL35" s="165"/>
      <c r="AM35" s="596">
        <f t="shared" ref="AM35:AM43" si="0">IF(AO35="","",AM34+1)</f>
        <v>16</v>
      </c>
      <c r="AN35" s="596"/>
      <c r="AO35" s="597" t="str">
        <f>IF('各会計、関係団体の財政状況及び健全化判断比率'!B34="","",'各会計、関係団体の財政状況及び健全化判断比率'!B34)</f>
        <v>下水道事業</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栃木県後期高齢者医療広域連合（後期高齢者医療特別会計）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宇都宮市農業公社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生活排水処理事業</v>
      </c>
      <c r="F36" s="597"/>
      <c r="G36" s="597"/>
      <c r="H36" s="597"/>
      <c r="I36" s="597"/>
      <c r="J36" s="597"/>
      <c r="K36" s="597"/>
      <c r="L36" s="597"/>
      <c r="M36" s="597"/>
      <c r="N36" s="597"/>
      <c r="O36" s="597"/>
      <c r="P36" s="597"/>
      <c r="Q36" s="597"/>
      <c r="R36" s="597"/>
      <c r="S36" s="597"/>
      <c r="T36" s="165"/>
      <c r="U36" s="596">
        <f t="shared" ref="U36:U43" si="4">IF(W36="","",U35+1)</f>
        <v>12</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65"/>
      <c r="AM36" s="596">
        <f t="shared" si="0"/>
        <v>17</v>
      </c>
      <c r="AN36" s="596"/>
      <c r="AO36" s="597" t="str">
        <f>IF('各会計、関係団体の財政状況及び健全化判断比率'!B35="","",'各会計、関係団体の財政状況及び健全化判断比率'!B35)</f>
        <v>中央卸売市場事業</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栃木県市町村総合事務組合（一般会計）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グリーントラストうつのみや</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都市開発資金事業</v>
      </c>
      <c r="F37" s="597"/>
      <c r="G37" s="597"/>
      <c r="H37" s="597"/>
      <c r="I37" s="597"/>
      <c r="J37" s="597"/>
      <c r="K37" s="597"/>
      <c r="L37" s="597"/>
      <c r="M37" s="597"/>
      <c r="N37" s="597"/>
      <c r="O37" s="597"/>
      <c r="P37" s="597"/>
      <c r="Q37" s="597"/>
      <c r="R37" s="597"/>
      <c r="S37" s="597"/>
      <c r="T37" s="165"/>
      <c r="U37" s="596">
        <f t="shared" si="4"/>
        <v>13</v>
      </c>
      <c r="V37" s="596"/>
      <c r="W37" s="597" t="str">
        <f>IF('各会計、関係団体の財政状況及び健全化判断比率'!B31="","",'各会計、関係団体の財政状況及び健全化判断比率'!B31)</f>
        <v>競輪</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栃木県市町村総合事務組合（特別会計）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宇都宮市スポーツ振興財団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鶴田第２土地区画整理事業</v>
      </c>
      <c r="F38" s="597"/>
      <c r="G38" s="597"/>
      <c r="H38" s="597"/>
      <c r="I38" s="597"/>
      <c r="J38" s="597"/>
      <c r="K38" s="597"/>
      <c r="L38" s="597"/>
      <c r="M38" s="597"/>
      <c r="N38" s="597"/>
      <c r="O38" s="597"/>
      <c r="P38" s="597"/>
      <c r="Q38" s="597"/>
      <c r="R38" s="597"/>
      <c r="S38" s="597"/>
      <c r="T38" s="165"/>
      <c r="U38" s="596">
        <f t="shared" si="4"/>
        <v>14</v>
      </c>
      <c r="V38" s="596"/>
      <c r="W38" s="597" t="str">
        <f>IF('各会計、関係団体の財政状況及び健全化判断比率'!B32="","",'各会計、関係団体の財政状況及び健全化判断比率'!B32)</f>
        <v>駐車場</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宇都宮市街地開発組合</v>
      </c>
      <c r="BZ38" s="597"/>
      <c r="CA38" s="597"/>
      <c r="CB38" s="597"/>
      <c r="CC38" s="597"/>
      <c r="CD38" s="597"/>
      <c r="CE38" s="597"/>
      <c r="CF38" s="597"/>
      <c r="CG38" s="597"/>
      <c r="CH38" s="597"/>
      <c r="CI38" s="597"/>
      <c r="CJ38" s="597"/>
      <c r="CK38" s="597"/>
      <c r="CL38" s="597"/>
      <c r="CM38" s="597"/>
      <c r="CN38" s="165"/>
      <c r="CO38" s="596">
        <f t="shared" si="3"/>
        <v>27</v>
      </c>
      <c r="CP38" s="596"/>
      <c r="CQ38" s="597" t="str">
        <f>IF('各会計、関係団体の財政状況及び健全化判断比率'!BS11="","",'各会計、関係団体の財政状況及び健全化判断比率'!BS11)</f>
        <v>宇都宮市土地開発公社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宇大東南部第１土地区画整理事業</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28</v>
      </c>
      <c r="CP39" s="596"/>
      <c r="CQ39" s="597" t="str">
        <f>IF('各会計、関係団体の財政状況及び健全化判断比率'!BS12="","",'各会計、関係団体の財政状況及び健全化判断比率'!BS12)</f>
        <v>うつのみや文化創造財団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f t="shared" si="5"/>
        <v>7</v>
      </c>
      <c r="D40" s="596"/>
      <c r="E40" s="597" t="str">
        <f>IF('各会計、関係団体の財政状況及び健全化判断比率'!B13="","",'各会計、関係団体の財政状況及び健全化判断比率'!B13)</f>
        <v>宇大東南部第２土地区画整理事業</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29</v>
      </c>
      <c r="CP40" s="596"/>
      <c r="CQ40" s="597" t="str">
        <f>IF('各会計、関係団体の財政状況及び健全化判断比率'!BS13="","",'各会計、関係団体の財政状況及び健全化判断比率'!BS13)</f>
        <v>宇都宮ライトレール</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f t="shared" si="5"/>
        <v>8</v>
      </c>
      <c r="D41" s="596"/>
      <c r="E41" s="597" t="str">
        <f>IF('各会計、関係団体の財政状況及び健全化判断比率'!B14="","",'各会計、関係団体の財政状況及び健全化判断比率'!B14)</f>
        <v>岡本駅西土地区画整理事業</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f t="shared" si="5"/>
        <v>9</v>
      </c>
      <c r="D42" s="596"/>
      <c r="E42" s="597" t="str">
        <f>IF('各会計、関係団体の財政状況及び健全化判断比率'!B15="","",'各会計、関係団体の財政状況及び健全化判断比率'!B15)</f>
        <v>育英事業</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customSheetViews>
    <customSheetView guid="{4523383C-4A7B-49A4-9C0E-5B2818D45FBC}"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v>4.91</v>
      </c>
      <c r="G34" s="33">
        <v>5.21</v>
      </c>
      <c r="H34" s="33">
        <v>5</v>
      </c>
      <c r="I34" s="33">
        <v>6.49</v>
      </c>
      <c r="J34" s="34">
        <v>7.83</v>
      </c>
      <c r="K34" s="22"/>
      <c r="L34" s="22"/>
      <c r="M34" s="22"/>
      <c r="N34" s="22"/>
      <c r="O34" s="22"/>
      <c r="P34" s="22"/>
    </row>
    <row r="35" spans="1:16" ht="39" customHeight="1" x14ac:dyDescent="0.15">
      <c r="A35" s="22"/>
      <c r="B35" s="35"/>
      <c r="C35" s="1175" t="s">
        <v>530</v>
      </c>
      <c r="D35" s="1176"/>
      <c r="E35" s="1177"/>
      <c r="F35" s="36">
        <v>2.56</v>
      </c>
      <c r="G35" s="37">
        <v>2.89</v>
      </c>
      <c r="H35" s="37">
        <v>3</v>
      </c>
      <c r="I35" s="37">
        <v>2.99</v>
      </c>
      <c r="J35" s="38">
        <v>3.37</v>
      </c>
      <c r="K35" s="22"/>
      <c r="L35" s="22"/>
      <c r="M35" s="22"/>
      <c r="N35" s="22"/>
      <c r="O35" s="22"/>
      <c r="P35" s="22"/>
    </row>
    <row r="36" spans="1:16" ht="39" customHeight="1" x14ac:dyDescent="0.15">
      <c r="A36" s="22"/>
      <c r="B36" s="35"/>
      <c r="C36" s="1175" t="s">
        <v>531</v>
      </c>
      <c r="D36" s="1176"/>
      <c r="E36" s="1177"/>
      <c r="F36" s="36">
        <v>3.84</v>
      </c>
      <c r="G36" s="37">
        <v>4.0599999999999996</v>
      </c>
      <c r="H36" s="37">
        <v>4.3099999999999996</v>
      </c>
      <c r="I36" s="37">
        <v>4.33</v>
      </c>
      <c r="J36" s="38">
        <v>2.23</v>
      </c>
      <c r="K36" s="22"/>
      <c r="L36" s="22"/>
      <c r="M36" s="22"/>
      <c r="N36" s="22"/>
      <c r="O36" s="22"/>
      <c r="P36" s="22"/>
    </row>
    <row r="37" spans="1:16" ht="39" customHeight="1" x14ac:dyDescent="0.15">
      <c r="A37" s="22"/>
      <c r="B37" s="35"/>
      <c r="C37" s="1175" t="s">
        <v>532</v>
      </c>
      <c r="D37" s="1176"/>
      <c r="E37" s="1177"/>
      <c r="F37" s="36">
        <v>1.05</v>
      </c>
      <c r="G37" s="37">
        <v>1.0900000000000001</v>
      </c>
      <c r="H37" s="37">
        <v>1.1399999999999999</v>
      </c>
      <c r="I37" s="37">
        <v>1.22</v>
      </c>
      <c r="J37" s="38">
        <v>1.3</v>
      </c>
      <c r="K37" s="22"/>
      <c r="L37" s="22"/>
      <c r="M37" s="22"/>
      <c r="N37" s="22"/>
      <c r="O37" s="22"/>
      <c r="P37" s="22"/>
    </row>
    <row r="38" spans="1:16" ht="39" customHeight="1" x14ac:dyDescent="0.15">
      <c r="A38" s="22"/>
      <c r="B38" s="35"/>
      <c r="C38" s="1175" t="s">
        <v>533</v>
      </c>
      <c r="D38" s="1176"/>
      <c r="E38" s="1177"/>
      <c r="F38" s="36">
        <v>0.11</v>
      </c>
      <c r="G38" s="37">
        <v>7.0000000000000007E-2</v>
      </c>
      <c r="H38" s="37">
        <v>0.09</v>
      </c>
      <c r="I38" s="37">
        <v>0.22</v>
      </c>
      <c r="J38" s="38">
        <v>0.08</v>
      </c>
      <c r="K38" s="22"/>
      <c r="L38" s="22"/>
      <c r="M38" s="22"/>
      <c r="N38" s="22"/>
      <c r="O38" s="22"/>
      <c r="P38" s="22"/>
    </row>
    <row r="39" spans="1:16" ht="39" customHeight="1" x14ac:dyDescent="0.15">
      <c r="A39" s="22"/>
      <c r="B39" s="35"/>
      <c r="C39" s="1175" t="s">
        <v>534</v>
      </c>
      <c r="D39" s="1176"/>
      <c r="E39" s="1177"/>
      <c r="F39" s="36">
        <v>0.15</v>
      </c>
      <c r="G39" s="37">
        <v>0.04</v>
      </c>
      <c r="H39" s="37">
        <v>0.15</v>
      </c>
      <c r="I39" s="37">
        <v>0.03</v>
      </c>
      <c r="J39" s="38">
        <v>0.05</v>
      </c>
      <c r="K39" s="22"/>
      <c r="L39" s="22"/>
      <c r="M39" s="22"/>
      <c r="N39" s="22"/>
      <c r="O39" s="22"/>
      <c r="P39" s="22"/>
    </row>
    <row r="40" spans="1:16" ht="39" customHeight="1" x14ac:dyDescent="0.15">
      <c r="A40" s="22"/>
      <c r="B40" s="35"/>
      <c r="C40" s="1175" t="s">
        <v>535</v>
      </c>
      <c r="D40" s="1176"/>
      <c r="E40" s="1177"/>
      <c r="F40" s="36">
        <v>0.01</v>
      </c>
      <c r="G40" s="37">
        <v>0.01</v>
      </c>
      <c r="H40" s="37">
        <v>0.01</v>
      </c>
      <c r="I40" s="37">
        <v>0.02</v>
      </c>
      <c r="J40" s="38">
        <v>0.01</v>
      </c>
      <c r="K40" s="22"/>
      <c r="L40" s="22"/>
      <c r="M40" s="22"/>
      <c r="N40" s="22"/>
      <c r="O40" s="22"/>
      <c r="P40" s="22"/>
    </row>
    <row r="41" spans="1:16" ht="39" customHeight="1" x14ac:dyDescent="0.15">
      <c r="A41" s="22"/>
      <c r="B41" s="35"/>
      <c r="C41" s="1175" t="s">
        <v>536</v>
      </c>
      <c r="D41" s="1176"/>
      <c r="E41" s="1177"/>
      <c r="F41" s="36">
        <v>7.0000000000000007E-2</v>
      </c>
      <c r="G41" s="37">
        <v>0.08</v>
      </c>
      <c r="H41" s="37">
        <v>7.0000000000000007E-2</v>
      </c>
      <c r="I41" s="37">
        <v>0.04</v>
      </c>
      <c r="J41" s="38">
        <v>0</v>
      </c>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v>3.24</v>
      </c>
      <c r="G43" s="42">
        <v>3.27</v>
      </c>
      <c r="H43" s="42">
        <v>3.72</v>
      </c>
      <c r="I43" s="42">
        <v>4.47</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4523383C-4A7B-49A4-9C0E-5B2818D45FBC}" showGridLines="0" fitToPage="1" hiddenRows="1" hiddenColumns="1" topLeftCell="A37">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17676</v>
      </c>
      <c r="L45" s="60">
        <v>17380</v>
      </c>
      <c r="M45" s="60">
        <v>16895</v>
      </c>
      <c r="N45" s="60">
        <v>16187</v>
      </c>
      <c r="O45" s="61">
        <v>15351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v>83</v>
      </c>
      <c r="L47" s="64">
        <v>83</v>
      </c>
      <c r="M47" s="64">
        <v>83</v>
      </c>
      <c r="N47" s="64">
        <v>83</v>
      </c>
      <c r="O47" s="65">
        <v>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5036</v>
      </c>
      <c r="L48" s="64">
        <v>5145</v>
      </c>
      <c r="M48" s="64">
        <v>4808</v>
      </c>
      <c r="N48" s="64">
        <v>4594</v>
      </c>
      <c r="O48" s="65">
        <v>3633</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482</v>
      </c>
      <c r="L49" s="64" t="s">
        <v>482</v>
      </c>
      <c r="M49" s="64" t="s">
        <v>482</v>
      </c>
      <c r="N49" s="64" t="s">
        <v>482</v>
      </c>
      <c r="O49" s="65" t="s">
        <v>482</v>
      </c>
      <c r="P49" s="48"/>
      <c r="Q49" s="48"/>
      <c r="R49" s="48"/>
      <c r="S49" s="48"/>
      <c r="T49" s="48"/>
      <c r="U49" s="48"/>
    </row>
    <row r="50" spans="1:21" ht="30.75" customHeight="1" x14ac:dyDescent="0.15">
      <c r="A50" s="48"/>
      <c r="B50" s="1193"/>
      <c r="C50" s="1194"/>
      <c r="D50" s="62"/>
      <c r="E50" s="1185" t="s">
        <v>16</v>
      </c>
      <c r="F50" s="1185"/>
      <c r="G50" s="1185"/>
      <c r="H50" s="1185"/>
      <c r="I50" s="1185"/>
      <c r="J50" s="1186"/>
      <c r="K50" s="63">
        <v>886</v>
      </c>
      <c r="L50" s="64">
        <v>616</v>
      </c>
      <c r="M50" s="64">
        <v>480</v>
      </c>
      <c r="N50" s="64">
        <v>401</v>
      </c>
      <c r="O50" s="65">
        <v>401</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2</v>
      </c>
      <c r="M51" s="64">
        <v>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17031</v>
      </c>
      <c r="L52" s="64">
        <v>17187</v>
      </c>
      <c r="M52" s="64">
        <v>17290</v>
      </c>
      <c r="N52" s="64">
        <v>17276</v>
      </c>
      <c r="O52" s="65">
        <v>15787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6651</v>
      </c>
      <c r="L53" s="69">
        <v>6039</v>
      </c>
      <c r="M53" s="69">
        <v>4977</v>
      </c>
      <c r="N53" s="69">
        <v>3989</v>
      </c>
      <c r="O53" s="70">
        <v>3681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4523383C-4A7B-49A4-9C0E-5B2818D45FBC}" showGridLines="0" fitToPage="1" hiddenRows="1" hiddenColumns="1" topLeftCell="A34">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133049</v>
      </c>
      <c r="J41" s="83">
        <v>130823</v>
      </c>
      <c r="K41" s="83">
        <v>128101</v>
      </c>
      <c r="L41" s="83">
        <v>125287</v>
      </c>
      <c r="M41" s="84">
        <v>122071</v>
      </c>
    </row>
    <row r="42" spans="2:13" ht="27.75" customHeight="1" x14ac:dyDescent="0.15">
      <c r="B42" s="1201"/>
      <c r="C42" s="1202"/>
      <c r="D42" s="85"/>
      <c r="E42" s="1207" t="s">
        <v>25</v>
      </c>
      <c r="F42" s="1207"/>
      <c r="G42" s="1207"/>
      <c r="H42" s="1208"/>
      <c r="I42" s="86">
        <v>14568</v>
      </c>
      <c r="J42" s="87">
        <v>13567</v>
      </c>
      <c r="K42" s="87">
        <v>12901</v>
      </c>
      <c r="L42" s="87">
        <v>12115</v>
      </c>
      <c r="M42" s="88">
        <v>14179</v>
      </c>
    </row>
    <row r="43" spans="2:13" ht="27.75" customHeight="1" x14ac:dyDescent="0.15">
      <c r="B43" s="1201"/>
      <c r="C43" s="1202"/>
      <c r="D43" s="85"/>
      <c r="E43" s="1207" t="s">
        <v>26</v>
      </c>
      <c r="F43" s="1207"/>
      <c r="G43" s="1207"/>
      <c r="H43" s="1208"/>
      <c r="I43" s="86">
        <v>46180</v>
      </c>
      <c r="J43" s="87">
        <v>43937</v>
      </c>
      <c r="K43" s="87">
        <v>41557</v>
      </c>
      <c r="L43" s="87">
        <v>38601</v>
      </c>
      <c r="M43" s="88">
        <v>35112</v>
      </c>
    </row>
    <row r="44" spans="2:13" ht="27.75" customHeight="1" x14ac:dyDescent="0.15">
      <c r="B44" s="1201"/>
      <c r="C44" s="1202"/>
      <c r="D44" s="85"/>
      <c r="E44" s="1207" t="s">
        <v>27</v>
      </c>
      <c r="F44" s="1207"/>
      <c r="G44" s="1207"/>
      <c r="H44" s="1208"/>
      <c r="I44" s="86" t="s">
        <v>482</v>
      </c>
      <c r="J44" s="87" t="s">
        <v>482</v>
      </c>
      <c r="K44" s="87" t="s">
        <v>482</v>
      </c>
      <c r="L44" s="87" t="s">
        <v>482</v>
      </c>
      <c r="M44" s="88" t="s">
        <v>482</v>
      </c>
    </row>
    <row r="45" spans="2:13" ht="27.75" customHeight="1" x14ac:dyDescent="0.15">
      <c r="B45" s="1201"/>
      <c r="C45" s="1202"/>
      <c r="D45" s="85"/>
      <c r="E45" s="1207" t="s">
        <v>28</v>
      </c>
      <c r="F45" s="1207"/>
      <c r="G45" s="1207"/>
      <c r="H45" s="1208"/>
      <c r="I45" s="86">
        <v>31327</v>
      </c>
      <c r="J45" s="87">
        <v>30708</v>
      </c>
      <c r="K45" s="87">
        <v>29256</v>
      </c>
      <c r="L45" s="87">
        <v>27157</v>
      </c>
      <c r="M45" s="88">
        <v>25422</v>
      </c>
    </row>
    <row r="46" spans="2:13" ht="27.75" customHeight="1" x14ac:dyDescent="0.15">
      <c r="B46" s="1201"/>
      <c r="C46" s="1202"/>
      <c r="D46" s="85"/>
      <c r="E46" s="1207" t="s">
        <v>29</v>
      </c>
      <c r="F46" s="1207"/>
      <c r="G46" s="1207"/>
      <c r="H46" s="1208"/>
      <c r="I46" s="86" t="s">
        <v>482</v>
      </c>
      <c r="J46" s="87">
        <v>65</v>
      </c>
      <c r="K46" s="87" t="s">
        <v>482</v>
      </c>
      <c r="L46" s="87">
        <v>62</v>
      </c>
      <c r="M46" s="88">
        <v>47</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36645</v>
      </c>
      <c r="J49" s="87">
        <v>37287</v>
      </c>
      <c r="K49" s="87">
        <v>38425</v>
      </c>
      <c r="L49" s="87">
        <v>40120</v>
      </c>
      <c r="M49" s="88">
        <v>43385</v>
      </c>
    </row>
    <row r="50" spans="2:13" ht="27.75" customHeight="1" x14ac:dyDescent="0.15">
      <c r="B50" s="1201"/>
      <c r="C50" s="1202"/>
      <c r="D50" s="85"/>
      <c r="E50" s="1207" t="s">
        <v>34</v>
      </c>
      <c r="F50" s="1207"/>
      <c r="G50" s="1207"/>
      <c r="H50" s="1208"/>
      <c r="I50" s="86">
        <v>27131</v>
      </c>
      <c r="J50" s="87">
        <v>27524</v>
      </c>
      <c r="K50" s="87">
        <v>28028</v>
      </c>
      <c r="L50" s="87">
        <v>26562</v>
      </c>
      <c r="M50" s="88">
        <v>24407</v>
      </c>
    </row>
    <row r="51" spans="2:13" ht="27.75" customHeight="1" x14ac:dyDescent="0.15">
      <c r="B51" s="1203"/>
      <c r="C51" s="1204"/>
      <c r="D51" s="85"/>
      <c r="E51" s="1207" t="s">
        <v>35</v>
      </c>
      <c r="F51" s="1207"/>
      <c r="G51" s="1207"/>
      <c r="H51" s="1208"/>
      <c r="I51" s="86">
        <v>140941</v>
      </c>
      <c r="J51" s="87">
        <v>138597</v>
      </c>
      <c r="K51" s="87">
        <v>136630</v>
      </c>
      <c r="L51" s="87">
        <v>132483</v>
      </c>
      <c r="M51" s="88">
        <v>126408</v>
      </c>
    </row>
    <row r="52" spans="2:13" ht="27.75" customHeight="1" thickBot="1" x14ac:dyDescent="0.2">
      <c r="B52" s="1211" t="s">
        <v>20</v>
      </c>
      <c r="C52" s="1212"/>
      <c r="D52" s="90"/>
      <c r="E52" s="1213" t="s">
        <v>36</v>
      </c>
      <c r="F52" s="1213"/>
      <c r="G52" s="1213"/>
      <c r="H52" s="1214"/>
      <c r="I52" s="91">
        <v>20407</v>
      </c>
      <c r="J52" s="92">
        <v>15693</v>
      </c>
      <c r="K52" s="92">
        <v>8733</v>
      </c>
      <c r="L52" s="92">
        <v>4058</v>
      </c>
      <c r="M52" s="93">
        <v>2631</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customSheetViews>
    <customSheetView guid="{4523383C-4A7B-49A4-9C0E-5B2818D45FBC}"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563</v>
      </c>
      <c r="H51" s="1240"/>
      <c r="I51" s="1245" t="s">
        <v>564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566</v>
      </c>
      <c r="H55" s="1220"/>
      <c r="I55" s="1225" t="s">
        <v>564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563</v>
      </c>
      <c r="H73" s="1240"/>
      <c r="I73" s="1245" t="s">
        <v>564</v>
      </c>
      <c r="J73" s="1245"/>
      <c r="K73" s="1226">
        <v>23.1</v>
      </c>
      <c r="L73" s="1226">
        <v>17.7</v>
      </c>
      <c r="M73" s="1215">
        <v>9.6999999999999993</v>
      </c>
      <c r="N73" s="1215">
        <v>4.5</v>
      </c>
      <c r="O73" s="1215">
        <v>2.9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569</v>
      </c>
      <c r="J75" s="1225"/>
      <c r="K75" s="1247">
        <v>8.3000000000000007</v>
      </c>
      <c r="L75" s="1247">
        <v>7.5</v>
      </c>
      <c r="M75" s="1247">
        <v>6.6</v>
      </c>
      <c r="N75" s="1247">
        <v>5.6</v>
      </c>
      <c r="O75" s="1247">
        <v>4.7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566</v>
      </c>
      <c r="H77" s="1220"/>
      <c r="I77" s="1225" t="s">
        <v>564</v>
      </c>
      <c r="J77" s="1225"/>
      <c r="K77" s="1226">
        <v>74</v>
      </c>
      <c r="L77" s="1226">
        <v>62.7</v>
      </c>
      <c r="M77" s="1215">
        <v>54.4</v>
      </c>
      <c r="N77" s="1215">
        <v>47</v>
      </c>
      <c r="O77" s="1215">
        <v>41.4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569</v>
      </c>
      <c r="J79" s="1217"/>
      <c r="K79" s="1218">
        <v>9.1999999999999993</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521</v>
      </c>
      <c r="G2" s="111"/>
      <c r="H2" s="112"/>
    </row>
    <row r="3" spans="1:8" x14ac:dyDescent="0.15">
      <c r="A3" s="108" t="s">
        <v>514</v>
      </c>
      <c r="B3" s="113"/>
      <c r="C3" s="114"/>
      <c r="D3" s="115">
        <v>45163</v>
      </c>
      <c r="E3" s="116"/>
      <c r="F3" s="117">
        <v>43858</v>
      </c>
      <c r="G3" s="118"/>
      <c r="H3" s="119"/>
    </row>
    <row r="4" spans="1:8" x14ac:dyDescent="0.15">
      <c r="A4" s="120"/>
      <c r="B4" s="121"/>
      <c r="C4" s="122"/>
      <c r="D4" s="123">
        <v>26131</v>
      </c>
      <c r="E4" s="124"/>
      <c r="F4" s="125">
        <v>23714</v>
      </c>
      <c r="G4" s="126"/>
      <c r="H4" s="127"/>
    </row>
    <row r="5" spans="1:8" x14ac:dyDescent="0.15">
      <c r="A5" s="108" t="s">
        <v>516</v>
      </c>
      <c r="B5" s="113"/>
      <c r="C5" s="114"/>
      <c r="D5" s="115">
        <v>42472</v>
      </c>
      <c r="E5" s="116"/>
      <c r="F5" s="117">
        <v>41705</v>
      </c>
      <c r="G5" s="118"/>
      <c r="H5" s="119"/>
    </row>
    <row r="6" spans="1:8" x14ac:dyDescent="0.15">
      <c r="A6" s="120"/>
      <c r="B6" s="121"/>
      <c r="C6" s="122"/>
      <c r="D6" s="123">
        <v>23378</v>
      </c>
      <c r="E6" s="124"/>
      <c r="F6" s="125">
        <v>22742</v>
      </c>
      <c r="G6" s="126"/>
      <c r="H6" s="127"/>
    </row>
    <row r="7" spans="1:8" x14ac:dyDescent="0.15">
      <c r="A7" s="108" t="s">
        <v>517</v>
      </c>
      <c r="B7" s="113"/>
      <c r="C7" s="114"/>
      <c r="D7" s="115">
        <v>47139</v>
      </c>
      <c r="E7" s="116"/>
      <c r="F7" s="117">
        <v>47677</v>
      </c>
      <c r="G7" s="118"/>
      <c r="H7" s="119"/>
    </row>
    <row r="8" spans="1:8" x14ac:dyDescent="0.15">
      <c r="A8" s="120"/>
      <c r="B8" s="121"/>
      <c r="C8" s="122"/>
      <c r="D8" s="123">
        <v>20592</v>
      </c>
      <c r="E8" s="124"/>
      <c r="F8" s="125">
        <v>23360</v>
      </c>
      <c r="G8" s="126"/>
      <c r="H8" s="127"/>
    </row>
    <row r="9" spans="1:8" x14ac:dyDescent="0.15">
      <c r="A9" s="108" t="s">
        <v>518</v>
      </c>
      <c r="B9" s="113"/>
      <c r="C9" s="114"/>
      <c r="D9" s="115">
        <v>46258</v>
      </c>
      <c r="E9" s="116"/>
      <c r="F9" s="117">
        <v>51613</v>
      </c>
      <c r="G9" s="118"/>
      <c r="H9" s="119"/>
    </row>
    <row r="10" spans="1:8" x14ac:dyDescent="0.15">
      <c r="A10" s="120"/>
      <c r="B10" s="121"/>
      <c r="C10" s="122"/>
      <c r="D10" s="123">
        <v>24426</v>
      </c>
      <c r="E10" s="124"/>
      <c r="F10" s="125">
        <v>25872</v>
      </c>
      <c r="G10" s="126"/>
      <c r="H10" s="127"/>
    </row>
    <row r="11" spans="1:8" x14ac:dyDescent="0.15">
      <c r="A11" s="108" t="s">
        <v>519</v>
      </c>
      <c r="B11" s="113"/>
      <c r="C11" s="114"/>
      <c r="D11" s="115">
        <v>52921</v>
      </c>
      <c r="E11" s="116"/>
      <c r="F11" s="117">
        <v>50880</v>
      </c>
      <c r="G11" s="118"/>
      <c r="H11" s="119"/>
    </row>
    <row r="12" spans="1:8" x14ac:dyDescent="0.15">
      <c r="A12" s="120"/>
      <c r="B12" s="121"/>
      <c r="C12" s="128"/>
      <c r="D12" s="123">
        <v>27357</v>
      </c>
      <c r="E12" s="124"/>
      <c r="F12" s="125">
        <v>27819</v>
      </c>
      <c r="G12" s="126"/>
      <c r="H12" s="127"/>
    </row>
    <row r="13" spans="1:8" x14ac:dyDescent="0.15">
      <c r="A13" s="108"/>
      <c r="B13" s="113"/>
      <c r="C13" s="129"/>
      <c r="D13" s="130">
        <v>46791</v>
      </c>
      <c r="E13" s="131"/>
      <c r="F13" s="132">
        <v>47147</v>
      </c>
      <c r="G13" s="133"/>
      <c r="H13" s="119"/>
    </row>
    <row r="14" spans="1:8" x14ac:dyDescent="0.15">
      <c r="A14" s="120"/>
      <c r="B14" s="121"/>
      <c r="C14" s="122"/>
      <c r="D14" s="123">
        <v>24377</v>
      </c>
      <c r="E14" s="124"/>
      <c r="F14" s="125">
        <v>24701</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3.91</v>
      </c>
      <c r="C19" s="134">
        <f>ROUND(VALUE(SUBSTITUTE(実質収支比率等に係る経年分析!G$48,"▲","-")),2)</f>
        <v>4.1500000000000004</v>
      </c>
      <c r="D19" s="134">
        <f>ROUND(VALUE(SUBSTITUTE(実質収支比率等に係る経年分析!H$48,"▲","-")),2)</f>
        <v>4.3899999999999997</v>
      </c>
      <c r="E19" s="134">
        <f>ROUND(VALUE(SUBSTITUTE(実質収支比率等に係る経年分析!I$48,"▲","-")),2)</f>
        <v>4.3899999999999997</v>
      </c>
      <c r="F19" s="134">
        <f>ROUND(VALUE(SUBSTITUTE(実質収支比率等に係る経年分析!J$48,"▲","-")),2)</f>
        <v>2.2400000000000002</v>
      </c>
    </row>
    <row r="20" spans="1:11" x14ac:dyDescent="0.15">
      <c r="A20" s="134" t="s">
        <v>41</v>
      </c>
      <c r="B20" s="134">
        <f>ROUND(VALUE(SUBSTITUTE(実質収支比率等に係る経年分析!F$47,"▲","-")),2)</f>
        <v>11.52</v>
      </c>
      <c r="C20" s="134">
        <f>ROUND(VALUE(SUBSTITUTE(実質収支比率等に係る経年分析!G$47,"▲","-")),2)</f>
        <v>12.48</v>
      </c>
      <c r="D20" s="134">
        <f>ROUND(VALUE(SUBSTITUTE(実質収支比率等に係る経年分析!H$47,"▲","-")),2)</f>
        <v>13.64</v>
      </c>
      <c r="E20" s="134">
        <f>ROUND(VALUE(SUBSTITUTE(実質収支比率等に係る経年分析!I$47,"▲","-")),2)</f>
        <v>13.65</v>
      </c>
      <c r="F20" s="134">
        <f>ROUND(VALUE(SUBSTITUTE(実質収支比率等に係る経年分析!J$47,"▲","-")),2)</f>
        <v>13.81</v>
      </c>
    </row>
    <row r="21" spans="1:11" x14ac:dyDescent="0.15">
      <c r="A21" s="134" t="s">
        <v>42</v>
      </c>
      <c r="B21" s="134">
        <f>IF(ISNUMBER(VALUE(SUBSTITUTE(実質収支比率等に係る経年分析!F$49,"▲","-"))),ROUND(VALUE(SUBSTITUTE(実質収支比率等に係る経年分析!F$49,"▲","-")),2),NA())</f>
        <v>1.33</v>
      </c>
      <c r="C21" s="134">
        <f>IF(ISNUMBER(VALUE(SUBSTITUTE(実質収支比率等に係る経年分析!G$49,"▲","-"))),ROUND(VALUE(SUBSTITUTE(実質収支比率等に係る経年分析!G$49,"▲","-")),2),NA())</f>
        <v>0.28999999999999998</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-5.12</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4.47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母子父子寡婦福祉資金貸付事業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競輪</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中央卸売市場事業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4.3099999999999996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2.23</v>
      </c>
    </row>
    <row r="35" spans="1:16" x14ac:dyDescent="0.15">
      <c r="A35" s="135" t="str">
        <f>IF(連結実質赤字比率に係る赤字・黒字の構成分析!C$35="",NA(),連結実質赤字比率に係る赤字・黒字の構成分析!C$35)</f>
        <v>下水道事業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3.37</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7.83</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17031</v>
      </c>
      <c r="E42" s="136"/>
      <c r="F42" s="136"/>
      <c r="G42" s="136">
        <f>'実質公債費比率（分子）の構造'!L$52</f>
        <v>17187</v>
      </c>
      <c r="H42" s="136"/>
      <c r="I42" s="136"/>
      <c r="J42" s="136">
        <f>'実質公債費比率（分子）の構造'!M$52</f>
        <v>17290</v>
      </c>
      <c r="K42" s="136"/>
      <c r="L42" s="136"/>
      <c r="M42" s="136">
        <f>'実質公債費比率（分子）の構造'!N$52</f>
        <v>17276</v>
      </c>
      <c r="N42" s="136"/>
      <c r="O42" s="136"/>
      <c r="P42" s="136">
        <f>'実質公債費比率（分子）の構造'!O$52</f>
        <v>15787</v>
      </c>
    </row>
    <row r="43" spans="1:16" x14ac:dyDescent="0.15">
      <c r="A43" s="136" t="s">
        <v>50</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886</v>
      </c>
      <c r="C44" s="136"/>
      <c r="D44" s="136"/>
      <c r="E44" s="136">
        <f>'実質公債費比率（分子）の構造'!L$50</f>
        <v>616</v>
      </c>
      <c r="F44" s="136"/>
      <c r="G44" s="136"/>
      <c r="H44" s="136">
        <f>'実質公債費比率（分子）の構造'!M$50</f>
        <v>480</v>
      </c>
      <c r="I44" s="136"/>
      <c r="J44" s="136"/>
      <c r="K44" s="136">
        <f>'実質公債費比率（分子）の構造'!N$50</f>
        <v>401</v>
      </c>
      <c r="L44" s="136"/>
      <c r="M44" s="136"/>
      <c r="N44" s="136">
        <f>'実質公債費比率（分子）の構造'!O$50</f>
        <v>401</v>
      </c>
      <c r="O44" s="136"/>
      <c r="P44" s="136"/>
    </row>
    <row r="45" spans="1:16" x14ac:dyDescent="0.15">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53</v>
      </c>
      <c r="B46" s="136">
        <f>'実質公債費比率（分子）の構造'!K$48</f>
        <v>5036</v>
      </c>
      <c r="C46" s="136"/>
      <c r="D46" s="136"/>
      <c r="E46" s="136">
        <f>'実質公債費比率（分子）の構造'!L$48</f>
        <v>5145</v>
      </c>
      <c r="F46" s="136"/>
      <c r="G46" s="136"/>
      <c r="H46" s="136">
        <f>'実質公債費比率（分子）の構造'!M$48</f>
        <v>4808</v>
      </c>
      <c r="I46" s="136"/>
      <c r="J46" s="136"/>
      <c r="K46" s="136">
        <f>'実質公債費比率（分子）の構造'!N$48</f>
        <v>4594</v>
      </c>
      <c r="L46" s="136"/>
      <c r="M46" s="136"/>
      <c r="N46" s="136">
        <f>'実質公債費比率（分子）の構造'!O$48</f>
        <v>3633</v>
      </c>
      <c r="O46" s="136"/>
      <c r="P46" s="136"/>
    </row>
    <row r="47" spans="1:16" x14ac:dyDescent="0.15">
      <c r="A47" s="136" t="s">
        <v>13</v>
      </c>
      <c r="B47" s="136">
        <f>'実質公債費比率（分子）の構造'!K$47</f>
        <v>83</v>
      </c>
      <c r="C47" s="136"/>
      <c r="D47" s="136"/>
      <c r="E47" s="136">
        <f>'実質公債費比率（分子）の構造'!L$47</f>
        <v>83</v>
      </c>
      <c r="F47" s="136"/>
      <c r="G47" s="136"/>
      <c r="H47" s="136">
        <f>'実質公債費比率（分子）の構造'!M$47</f>
        <v>83</v>
      </c>
      <c r="I47" s="136"/>
      <c r="J47" s="136"/>
      <c r="K47" s="136">
        <f>'実質公債費比率（分子）の構造'!N$47</f>
        <v>83</v>
      </c>
      <c r="L47" s="136"/>
      <c r="M47" s="136"/>
      <c r="N47" s="136">
        <f>'実質公債費比率（分子）の構造'!O$47</f>
        <v>83</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17676</v>
      </c>
      <c r="C49" s="136"/>
      <c r="D49" s="136"/>
      <c r="E49" s="136">
        <f>'実質公債費比率（分子）の構造'!L$45</f>
        <v>17380</v>
      </c>
      <c r="F49" s="136"/>
      <c r="G49" s="136"/>
      <c r="H49" s="136">
        <f>'実質公債費比率（分子）の構造'!M$45</f>
        <v>16895</v>
      </c>
      <c r="I49" s="136"/>
      <c r="J49" s="136"/>
      <c r="K49" s="136">
        <f>'実質公債費比率（分子）の構造'!N$45</f>
        <v>16187</v>
      </c>
      <c r="L49" s="136"/>
      <c r="M49" s="136"/>
      <c r="N49" s="136">
        <f>'実質公債費比率（分子）の構造'!O$45</f>
        <v>15351</v>
      </c>
      <c r="O49" s="136"/>
      <c r="P49" s="136"/>
    </row>
    <row r="50" spans="1:16" x14ac:dyDescent="0.15">
      <c r="A50" s="136" t="s">
        <v>56</v>
      </c>
      <c r="B50" s="136" t="e">
        <f>NA()</f>
        <v>#N/A</v>
      </c>
      <c r="C50" s="136">
        <f>IF(ISNUMBER('実質公債費比率（分子）の構造'!K$53),'実質公債費比率（分子）の構造'!K$53,NA())</f>
        <v>6651</v>
      </c>
      <c r="D50" s="136" t="e">
        <f>NA()</f>
        <v>#N/A</v>
      </c>
      <c r="E50" s="136" t="e">
        <f>NA()</f>
        <v>#N/A</v>
      </c>
      <c r="F50" s="136">
        <f>IF(ISNUMBER('実質公債費比率（分子）の構造'!L$53),'実質公債費比率（分子）の構造'!L$53,NA())</f>
        <v>6039</v>
      </c>
      <c r="G50" s="136" t="e">
        <f>NA()</f>
        <v>#N/A</v>
      </c>
      <c r="H50" s="136" t="e">
        <f>NA()</f>
        <v>#N/A</v>
      </c>
      <c r="I50" s="136">
        <f>IF(ISNUMBER('実質公債費比率（分子）の構造'!M$53),'実質公債費比率（分子）の構造'!M$53,NA())</f>
        <v>4977</v>
      </c>
      <c r="J50" s="136" t="e">
        <f>NA()</f>
        <v>#N/A</v>
      </c>
      <c r="K50" s="136" t="e">
        <f>NA()</f>
        <v>#N/A</v>
      </c>
      <c r="L50" s="136">
        <f>IF(ISNUMBER('実質公債費比率（分子）の構造'!N$53),'実質公債費比率（分子）の構造'!N$53,NA())</f>
        <v>3989</v>
      </c>
      <c r="M50" s="136" t="e">
        <f>NA()</f>
        <v>#N/A</v>
      </c>
      <c r="N50" s="136" t="e">
        <f>NA()</f>
        <v>#N/A</v>
      </c>
      <c r="O50" s="136">
        <f>IF(ISNUMBER('実質公債費比率（分子）の構造'!O$53),'実質公債費比率（分子）の構造'!O$53,NA())</f>
        <v>3681</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140941</v>
      </c>
      <c r="E56" s="135"/>
      <c r="F56" s="135"/>
      <c r="G56" s="135">
        <f>'将来負担比率（分子）の構造'!J$51</f>
        <v>138597</v>
      </c>
      <c r="H56" s="135"/>
      <c r="I56" s="135"/>
      <c r="J56" s="135">
        <f>'将来負担比率（分子）の構造'!K$51</f>
        <v>136630</v>
      </c>
      <c r="K56" s="135"/>
      <c r="L56" s="135"/>
      <c r="M56" s="135">
        <f>'将来負担比率（分子）の構造'!L$51</f>
        <v>132483</v>
      </c>
      <c r="N56" s="135"/>
      <c r="O56" s="135"/>
      <c r="P56" s="135">
        <f>'将来負担比率（分子）の構造'!M$51</f>
        <v>126408</v>
      </c>
    </row>
    <row r="57" spans="1:16" x14ac:dyDescent="0.15">
      <c r="A57" s="135" t="s">
        <v>34</v>
      </c>
      <c r="B57" s="135"/>
      <c r="C57" s="135"/>
      <c r="D57" s="135">
        <f>'将来負担比率（分子）の構造'!I$50</f>
        <v>27131</v>
      </c>
      <c r="E57" s="135"/>
      <c r="F57" s="135"/>
      <c r="G57" s="135">
        <f>'将来負担比率（分子）の構造'!J$50</f>
        <v>27524</v>
      </c>
      <c r="H57" s="135"/>
      <c r="I57" s="135"/>
      <c r="J57" s="135">
        <f>'将来負担比率（分子）の構造'!K$50</f>
        <v>28028</v>
      </c>
      <c r="K57" s="135"/>
      <c r="L57" s="135"/>
      <c r="M57" s="135">
        <f>'将来負担比率（分子）の構造'!L$50</f>
        <v>26562</v>
      </c>
      <c r="N57" s="135"/>
      <c r="O57" s="135"/>
      <c r="P57" s="135">
        <f>'将来負担比率（分子）の構造'!M$50</f>
        <v>24407</v>
      </c>
    </row>
    <row r="58" spans="1:16" x14ac:dyDescent="0.15">
      <c r="A58" s="135" t="s">
        <v>33</v>
      </c>
      <c r="B58" s="135"/>
      <c r="C58" s="135"/>
      <c r="D58" s="135">
        <f>'将来負担比率（分子）の構造'!I$49</f>
        <v>36645</v>
      </c>
      <c r="E58" s="135"/>
      <c r="F58" s="135"/>
      <c r="G58" s="135">
        <f>'将来負担比率（分子）の構造'!J$49</f>
        <v>37287</v>
      </c>
      <c r="H58" s="135"/>
      <c r="I58" s="135"/>
      <c r="J58" s="135">
        <f>'将来負担比率（分子）の構造'!K$49</f>
        <v>38425</v>
      </c>
      <c r="K58" s="135"/>
      <c r="L58" s="135"/>
      <c r="M58" s="135">
        <f>'将来負担比率（分子）の構造'!L$49</f>
        <v>40120</v>
      </c>
      <c r="N58" s="135"/>
      <c r="O58" s="135"/>
      <c r="P58" s="135">
        <f>'将来負担比率（分子）の構造'!M$49</f>
        <v>43385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65</v>
      </c>
      <c r="F61" s="135"/>
      <c r="G61" s="135"/>
      <c r="H61" s="135" t="str">
        <f>'将来負担比率（分子）の構造'!K$46</f>
        <v>-</v>
      </c>
      <c r="I61" s="135"/>
      <c r="J61" s="135"/>
      <c r="K61" s="135">
        <f>'将来負担比率（分子）の構造'!L$46</f>
        <v>62</v>
      </c>
      <c r="L61" s="135"/>
      <c r="M61" s="135"/>
      <c r="N61" s="135">
        <f>'将来負担比率（分子）の構造'!M$46</f>
        <v>47</v>
      </c>
      <c r="O61" s="135"/>
      <c r="P61" s="135"/>
    </row>
    <row r="62" spans="1:16" x14ac:dyDescent="0.15">
      <c r="A62" s="135" t="s">
        <v>28</v>
      </c>
      <c r="B62" s="135">
        <f>'将来負担比率（分子）の構造'!I$45</f>
        <v>31327</v>
      </c>
      <c r="C62" s="135"/>
      <c r="D62" s="135"/>
      <c r="E62" s="135">
        <f>'将来負担比率（分子）の構造'!J$45</f>
        <v>30708</v>
      </c>
      <c r="F62" s="135"/>
      <c r="G62" s="135"/>
      <c r="H62" s="135">
        <f>'将来負担比率（分子）の構造'!K$45</f>
        <v>29256</v>
      </c>
      <c r="I62" s="135"/>
      <c r="J62" s="135"/>
      <c r="K62" s="135">
        <f>'将来負担比率（分子）の構造'!L$45</f>
        <v>27157</v>
      </c>
      <c r="L62" s="135"/>
      <c r="M62" s="135"/>
      <c r="N62" s="135">
        <f>'将来負担比率（分子）の構造'!M$45</f>
        <v>25422</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46180</v>
      </c>
      <c r="C64" s="135"/>
      <c r="D64" s="135"/>
      <c r="E64" s="135">
        <f>'将来負担比率（分子）の構造'!J$43</f>
        <v>43937</v>
      </c>
      <c r="F64" s="135"/>
      <c r="G64" s="135"/>
      <c r="H64" s="135">
        <f>'将来負担比率（分子）の構造'!K$43</f>
        <v>41557</v>
      </c>
      <c r="I64" s="135"/>
      <c r="J64" s="135"/>
      <c r="K64" s="135">
        <f>'将来負担比率（分子）の構造'!L$43</f>
        <v>38601</v>
      </c>
      <c r="L64" s="135"/>
      <c r="M64" s="135"/>
      <c r="N64" s="135">
        <f>'将来負担比率（分子）の構造'!M$43</f>
        <v>35112</v>
      </c>
      <c r="O64" s="135"/>
      <c r="P64" s="135"/>
    </row>
    <row r="65" spans="1:16" x14ac:dyDescent="0.15">
      <c r="A65" s="135" t="s">
        <v>25</v>
      </c>
      <c r="B65" s="135">
        <f>'将来負担比率（分子）の構造'!I$42</f>
        <v>14568</v>
      </c>
      <c r="C65" s="135"/>
      <c r="D65" s="135"/>
      <c r="E65" s="135">
        <f>'将来負担比率（分子）の構造'!J$42</f>
        <v>13567</v>
      </c>
      <c r="F65" s="135"/>
      <c r="G65" s="135"/>
      <c r="H65" s="135">
        <f>'将来負担比率（分子）の構造'!K$42</f>
        <v>12901</v>
      </c>
      <c r="I65" s="135"/>
      <c r="J65" s="135"/>
      <c r="K65" s="135">
        <f>'将来負担比率（分子）の構造'!L$42</f>
        <v>12115</v>
      </c>
      <c r="L65" s="135"/>
      <c r="M65" s="135"/>
      <c r="N65" s="135">
        <f>'将来負担比率（分子）の構造'!M$42</f>
        <v>14179</v>
      </c>
      <c r="O65" s="135"/>
      <c r="P65" s="135"/>
    </row>
    <row r="66" spans="1:16" x14ac:dyDescent="0.15">
      <c r="A66" s="135" t="s">
        <v>24</v>
      </c>
      <c r="B66" s="135">
        <f>'将来負担比率（分子）の構造'!I$41</f>
        <v>133049</v>
      </c>
      <c r="C66" s="135"/>
      <c r="D66" s="135"/>
      <c r="E66" s="135">
        <f>'将来負担比率（分子）の構造'!J$41</f>
        <v>130823</v>
      </c>
      <c r="F66" s="135"/>
      <c r="G66" s="135"/>
      <c r="H66" s="135">
        <f>'将来負担比率（分子）の構造'!K$41</f>
        <v>128101</v>
      </c>
      <c r="I66" s="135"/>
      <c r="J66" s="135"/>
      <c r="K66" s="135">
        <f>'将来負担比率（分子）の構造'!L$41</f>
        <v>125287</v>
      </c>
      <c r="L66" s="135"/>
      <c r="M66" s="135"/>
      <c r="N66" s="135">
        <f>'将来負担比率（分子）の構造'!M$41</f>
        <v>122071</v>
      </c>
      <c r="O66" s="135"/>
      <c r="P66" s="135"/>
    </row>
    <row r="67" spans="1:16" x14ac:dyDescent="0.15">
      <c r="A67" s="135" t="s">
        <v>60</v>
      </c>
      <c r="B67" s="135" t="e">
        <f>NA()</f>
        <v>#N/A</v>
      </c>
      <c r="C67" s="135">
        <f>IF(ISNUMBER('将来負担比率（分子）の構造'!I$52), IF('将来負担比率（分子）の構造'!I$52 &lt; 0, 0, '将来負担比率（分子）の構造'!I$52), NA())</f>
        <v>20407</v>
      </c>
      <c r="D67" s="135" t="e">
        <f>NA()</f>
        <v>#N/A</v>
      </c>
      <c r="E67" s="135" t="e">
        <f>NA()</f>
        <v>#N/A</v>
      </c>
      <c r="F67" s="135">
        <f>IF(ISNUMBER('将来負担比率（分子）の構造'!J$52), IF('将来負担比率（分子）の構造'!J$52 &lt; 0, 0, '将来負担比率（分子）の構造'!J$52), NA())</f>
        <v>15693</v>
      </c>
      <c r="G67" s="135" t="e">
        <f>NA()</f>
        <v>#N/A</v>
      </c>
      <c r="H67" s="135" t="e">
        <f>NA()</f>
        <v>#N/A</v>
      </c>
      <c r="I67" s="135">
        <f>IF(ISNUMBER('将来負担比率（分子）の構造'!K$52), IF('将来負担比率（分子）の構造'!K$52 &lt; 0, 0, '将来負担比率（分子）の構造'!K$52), NA())</f>
        <v>8733</v>
      </c>
      <c r="J67" s="135" t="e">
        <f>NA()</f>
        <v>#N/A</v>
      </c>
      <c r="K67" s="135" t="e">
        <f>NA()</f>
        <v>#N/A</v>
      </c>
      <c r="L67" s="135">
        <f>IF(ISNUMBER('将来負担比率（分子）の構造'!L$52), IF('将来負担比率（分子）の構造'!L$52 &lt; 0, 0, '将来負担比率（分子）の構造'!L$52), NA())</f>
        <v>4058</v>
      </c>
      <c r="M67" s="135" t="e">
        <f>NA()</f>
        <v>#N/A</v>
      </c>
      <c r="N67" s="135" t="e">
        <f>NA()</f>
        <v>#N/A</v>
      </c>
      <c r="O67" s="135">
        <f>IF(ISNUMBER('将来負担比率（分子）の構造'!M$52), IF('将来負担比率（分子）の構造'!M$52 &lt; 0, 0, '将来負担比率（分子）の構造'!M$52), NA())</f>
        <v>2631</v>
      </c>
      <c r="P67" s="135" t="e">
        <f>NA()</f>
        <v>#N/A</v>
      </c>
    </row>
  </sheetData>
  <sheetProtection password="A7FD" sheet="1" objects="1" scenarios="1"/>
  <customSheetViews>
    <customSheetView guid="{4523383C-4A7B-49A4-9C0E-5B2818D45FBC}"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91926020</v>
      </c>
      <c r="S5" s="613"/>
      <c r="T5" s="613"/>
      <c r="U5" s="613"/>
      <c r="V5" s="613"/>
      <c r="W5" s="613"/>
      <c r="X5" s="613"/>
      <c r="Y5" s="614"/>
      <c r="Z5" s="615">
        <v>45.7</v>
      </c>
      <c r="AA5" s="615"/>
      <c r="AB5" s="615"/>
      <c r="AC5" s="615"/>
      <c r="AD5" s="616">
        <v>86782880</v>
      </c>
      <c r="AE5" s="616"/>
      <c r="AF5" s="616"/>
      <c r="AG5" s="616"/>
      <c r="AH5" s="616"/>
      <c r="AI5" s="616"/>
      <c r="AJ5" s="616"/>
      <c r="AK5" s="616"/>
      <c r="AL5" s="617">
        <v>83.8</v>
      </c>
      <c r="AM5" s="618"/>
      <c r="AN5" s="618"/>
      <c r="AO5" s="619"/>
      <c r="AP5" s="609" t="s">
        <v>206</v>
      </c>
      <c r="AQ5" s="610"/>
      <c r="AR5" s="610"/>
      <c r="AS5" s="610"/>
      <c r="AT5" s="610"/>
      <c r="AU5" s="610"/>
      <c r="AV5" s="610"/>
      <c r="AW5" s="610"/>
      <c r="AX5" s="610"/>
      <c r="AY5" s="610"/>
      <c r="AZ5" s="610"/>
      <c r="BA5" s="610"/>
      <c r="BB5" s="610"/>
      <c r="BC5" s="610"/>
      <c r="BD5" s="610"/>
      <c r="BE5" s="610"/>
      <c r="BF5" s="611"/>
      <c r="BG5" s="623">
        <v>83345014</v>
      </c>
      <c r="BH5" s="624"/>
      <c r="BI5" s="624"/>
      <c r="BJ5" s="624"/>
      <c r="BK5" s="624"/>
      <c r="BL5" s="624"/>
      <c r="BM5" s="624"/>
      <c r="BN5" s="625"/>
      <c r="BO5" s="626">
        <v>90.7</v>
      </c>
      <c r="BP5" s="626"/>
      <c r="BQ5" s="626"/>
      <c r="BR5" s="626"/>
      <c r="BS5" s="627">
        <v>2156889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1278138</v>
      </c>
      <c r="S6" s="624"/>
      <c r="T6" s="624"/>
      <c r="U6" s="624"/>
      <c r="V6" s="624"/>
      <c r="W6" s="624"/>
      <c r="X6" s="624"/>
      <c r="Y6" s="625"/>
      <c r="Z6" s="626">
        <v>0.6</v>
      </c>
      <c r="AA6" s="626"/>
      <c r="AB6" s="626"/>
      <c r="AC6" s="626"/>
      <c r="AD6" s="627">
        <v>1278138</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83345014</v>
      </c>
      <c r="BH6" s="624"/>
      <c r="BI6" s="624"/>
      <c r="BJ6" s="624"/>
      <c r="BK6" s="624"/>
      <c r="BL6" s="624"/>
      <c r="BM6" s="624"/>
      <c r="BN6" s="625"/>
      <c r="BO6" s="626">
        <v>90.7</v>
      </c>
      <c r="BP6" s="626"/>
      <c r="BQ6" s="626"/>
      <c r="BR6" s="626"/>
      <c r="BS6" s="627">
        <v>2156889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992710</v>
      </c>
      <c r="CS6" s="624"/>
      <c r="CT6" s="624"/>
      <c r="CU6" s="624"/>
      <c r="CV6" s="624"/>
      <c r="CW6" s="624"/>
      <c r="CX6" s="624"/>
      <c r="CY6" s="625"/>
      <c r="CZ6" s="626">
        <v>0.5</v>
      </c>
      <c r="DA6" s="626"/>
      <c r="DB6" s="626"/>
      <c r="DC6" s="626"/>
      <c r="DD6" s="632" t="s">
        <v>213</v>
      </c>
      <c r="DE6" s="624"/>
      <c r="DF6" s="624"/>
      <c r="DG6" s="624"/>
      <c r="DH6" s="624"/>
      <c r="DI6" s="624"/>
      <c r="DJ6" s="624"/>
      <c r="DK6" s="624"/>
      <c r="DL6" s="624"/>
      <c r="DM6" s="624"/>
      <c r="DN6" s="624"/>
      <c r="DO6" s="624"/>
      <c r="DP6" s="625"/>
      <c r="DQ6" s="632">
        <v>992574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110779</v>
      </c>
      <c r="S7" s="624"/>
      <c r="T7" s="624"/>
      <c r="U7" s="624"/>
      <c r="V7" s="624"/>
      <c r="W7" s="624"/>
      <c r="X7" s="624"/>
      <c r="Y7" s="625"/>
      <c r="Z7" s="626">
        <v>0.1</v>
      </c>
      <c r="AA7" s="626"/>
      <c r="AB7" s="626"/>
      <c r="AC7" s="626"/>
      <c r="AD7" s="627">
        <v>110779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43921141</v>
      </c>
      <c r="BH7" s="624"/>
      <c r="BI7" s="624"/>
      <c r="BJ7" s="624"/>
      <c r="BK7" s="624"/>
      <c r="BL7" s="624"/>
      <c r="BM7" s="624"/>
      <c r="BN7" s="625"/>
      <c r="BO7" s="626">
        <v>47.8</v>
      </c>
      <c r="BP7" s="626"/>
      <c r="BQ7" s="626"/>
      <c r="BR7" s="626"/>
      <c r="BS7" s="627">
        <v>2156889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21809752</v>
      </c>
      <c r="CS7" s="624"/>
      <c r="CT7" s="624"/>
      <c r="CU7" s="624"/>
      <c r="CV7" s="624"/>
      <c r="CW7" s="624"/>
      <c r="CX7" s="624"/>
      <c r="CY7" s="625"/>
      <c r="CZ7" s="626">
        <v>11.1</v>
      </c>
      <c r="DA7" s="626"/>
      <c r="DB7" s="626"/>
      <c r="DC7" s="626"/>
      <c r="DD7" s="632">
        <v>2546272</v>
      </c>
      <c r="DE7" s="624"/>
      <c r="DF7" s="624"/>
      <c r="DG7" s="624"/>
      <c r="DH7" s="624"/>
      <c r="DI7" s="624"/>
      <c r="DJ7" s="624"/>
      <c r="DK7" s="624"/>
      <c r="DL7" s="624"/>
      <c r="DM7" s="624"/>
      <c r="DN7" s="624"/>
      <c r="DO7" s="624"/>
      <c r="DP7" s="625"/>
      <c r="DQ7" s="632">
        <v>17695893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430384</v>
      </c>
      <c r="S8" s="624"/>
      <c r="T8" s="624"/>
      <c r="U8" s="624"/>
      <c r="V8" s="624"/>
      <c r="W8" s="624"/>
      <c r="X8" s="624"/>
      <c r="Y8" s="625"/>
      <c r="Z8" s="626">
        <v>0.2</v>
      </c>
      <c r="AA8" s="626"/>
      <c r="AB8" s="626"/>
      <c r="AC8" s="626"/>
      <c r="AD8" s="627">
        <v>430384</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870821</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70681909</v>
      </c>
      <c r="CS8" s="624"/>
      <c r="CT8" s="624"/>
      <c r="CU8" s="624"/>
      <c r="CV8" s="624"/>
      <c r="CW8" s="624"/>
      <c r="CX8" s="624"/>
      <c r="CY8" s="625"/>
      <c r="CZ8" s="626">
        <v>35.9</v>
      </c>
      <c r="DA8" s="626"/>
      <c r="DB8" s="626"/>
      <c r="DC8" s="626"/>
      <c r="DD8" s="632">
        <v>813664</v>
      </c>
      <c r="DE8" s="624"/>
      <c r="DF8" s="624"/>
      <c r="DG8" s="624"/>
      <c r="DH8" s="624"/>
      <c r="DI8" s="624"/>
      <c r="DJ8" s="624"/>
      <c r="DK8" s="624"/>
      <c r="DL8" s="624"/>
      <c r="DM8" s="624"/>
      <c r="DN8" s="624"/>
      <c r="DO8" s="624"/>
      <c r="DP8" s="625"/>
      <c r="DQ8" s="632">
        <v>33150617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369569</v>
      </c>
      <c r="S9" s="624"/>
      <c r="T9" s="624"/>
      <c r="U9" s="624"/>
      <c r="V9" s="624"/>
      <c r="W9" s="624"/>
      <c r="X9" s="624"/>
      <c r="Y9" s="625"/>
      <c r="Z9" s="626">
        <v>0.2</v>
      </c>
      <c r="AA9" s="626"/>
      <c r="AB9" s="626"/>
      <c r="AC9" s="626"/>
      <c r="AD9" s="627">
        <v>369569</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30964424</v>
      </c>
      <c r="BH9" s="624"/>
      <c r="BI9" s="624"/>
      <c r="BJ9" s="624"/>
      <c r="BK9" s="624"/>
      <c r="BL9" s="624"/>
      <c r="BM9" s="624"/>
      <c r="BN9" s="625"/>
      <c r="BO9" s="626">
        <v>33.700000000000003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13610976</v>
      </c>
      <c r="CS9" s="624"/>
      <c r="CT9" s="624"/>
      <c r="CU9" s="624"/>
      <c r="CV9" s="624"/>
      <c r="CW9" s="624"/>
      <c r="CX9" s="624"/>
      <c r="CY9" s="625"/>
      <c r="CZ9" s="626">
        <v>6.9</v>
      </c>
      <c r="DA9" s="626"/>
      <c r="DB9" s="626"/>
      <c r="DC9" s="626"/>
      <c r="DD9" s="632">
        <v>2057131</v>
      </c>
      <c r="DE9" s="624"/>
      <c r="DF9" s="624"/>
      <c r="DG9" s="624"/>
      <c r="DH9" s="624"/>
      <c r="DI9" s="624"/>
      <c r="DJ9" s="624"/>
      <c r="DK9" s="624"/>
      <c r="DL9" s="624"/>
      <c r="DM9" s="624"/>
      <c r="DN9" s="624"/>
      <c r="DO9" s="624"/>
      <c r="DP9" s="625"/>
      <c r="DQ9" s="632">
        <v>10224859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10277375</v>
      </c>
      <c r="S10" s="624"/>
      <c r="T10" s="624"/>
      <c r="U10" s="624"/>
      <c r="V10" s="624"/>
      <c r="W10" s="624"/>
      <c r="X10" s="624"/>
      <c r="Y10" s="625"/>
      <c r="Z10" s="626">
        <v>5.0999999999999996</v>
      </c>
      <c r="AA10" s="626"/>
      <c r="AB10" s="626"/>
      <c r="AC10" s="626"/>
      <c r="AD10" s="627">
        <v>10277375</v>
      </c>
      <c r="AE10" s="627"/>
      <c r="AF10" s="627"/>
      <c r="AG10" s="627"/>
      <c r="AH10" s="627"/>
      <c r="AI10" s="627"/>
      <c r="AJ10" s="627"/>
      <c r="AK10" s="627"/>
      <c r="AL10" s="628">
        <v>9.9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2064716</v>
      </c>
      <c r="BH10" s="624"/>
      <c r="BI10" s="624"/>
      <c r="BJ10" s="624"/>
      <c r="BK10" s="624"/>
      <c r="BL10" s="624"/>
      <c r="BM10" s="624"/>
      <c r="BN10" s="625"/>
      <c r="BO10" s="626">
        <v>2.2000000000000002</v>
      </c>
      <c r="BP10" s="626"/>
      <c r="BQ10" s="626"/>
      <c r="BR10" s="626"/>
      <c r="BS10" s="632">
        <v>343239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176793</v>
      </c>
      <c r="CS10" s="624"/>
      <c r="CT10" s="624"/>
      <c r="CU10" s="624"/>
      <c r="CV10" s="624"/>
      <c r="CW10" s="624"/>
      <c r="CX10" s="624"/>
      <c r="CY10" s="625"/>
      <c r="CZ10" s="626">
        <v>0.1</v>
      </c>
      <c r="DA10" s="626"/>
      <c r="DB10" s="626"/>
      <c r="DC10" s="626"/>
      <c r="DD10" s="632">
        <v>5</v>
      </c>
      <c r="DE10" s="624"/>
      <c r="DF10" s="624"/>
      <c r="DG10" s="624"/>
      <c r="DH10" s="624"/>
      <c r="DI10" s="624"/>
      <c r="DJ10" s="624"/>
      <c r="DK10" s="624"/>
      <c r="DL10" s="624"/>
      <c r="DM10" s="624"/>
      <c r="DN10" s="624"/>
      <c r="DO10" s="624"/>
      <c r="DP10" s="625"/>
      <c r="DQ10" s="632">
        <v>102100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126500</v>
      </c>
      <c r="S11" s="624"/>
      <c r="T11" s="624"/>
      <c r="U11" s="624"/>
      <c r="V11" s="624"/>
      <c r="W11" s="624"/>
      <c r="X11" s="624"/>
      <c r="Y11" s="625"/>
      <c r="Z11" s="626">
        <v>0.1</v>
      </c>
      <c r="AA11" s="626"/>
      <c r="AB11" s="626"/>
      <c r="AC11" s="626"/>
      <c r="AD11" s="627">
        <v>126500</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10021180</v>
      </c>
      <c r="BH11" s="624"/>
      <c r="BI11" s="624"/>
      <c r="BJ11" s="624"/>
      <c r="BK11" s="624"/>
      <c r="BL11" s="624"/>
      <c r="BM11" s="624"/>
      <c r="BN11" s="625"/>
      <c r="BO11" s="626">
        <v>10.9</v>
      </c>
      <c r="BP11" s="626"/>
      <c r="BQ11" s="626"/>
      <c r="BR11" s="626"/>
      <c r="BS11" s="632">
        <v>1813650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2705679</v>
      </c>
      <c r="CS11" s="624"/>
      <c r="CT11" s="624"/>
      <c r="CU11" s="624"/>
      <c r="CV11" s="624"/>
      <c r="CW11" s="624"/>
      <c r="CX11" s="624"/>
      <c r="CY11" s="625"/>
      <c r="CZ11" s="626">
        <v>1.4</v>
      </c>
      <c r="DA11" s="626"/>
      <c r="DB11" s="626"/>
      <c r="DC11" s="626"/>
      <c r="DD11" s="632">
        <v>1104026</v>
      </c>
      <c r="DE11" s="624"/>
      <c r="DF11" s="624"/>
      <c r="DG11" s="624"/>
      <c r="DH11" s="624"/>
      <c r="DI11" s="624"/>
      <c r="DJ11" s="624"/>
      <c r="DK11" s="624"/>
      <c r="DL11" s="624"/>
      <c r="DM11" s="624"/>
      <c r="DN11" s="624"/>
      <c r="DO11" s="624"/>
      <c r="DP11" s="625"/>
      <c r="DQ11" s="632">
        <v>1818964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34590900</v>
      </c>
      <c r="BH12" s="624"/>
      <c r="BI12" s="624"/>
      <c r="BJ12" s="624"/>
      <c r="BK12" s="624"/>
      <c r="BL12" s="624"/>
      <c r="BM12" s="624"/>
      <c r="BN12" s="625"/>
      <c r="BO12" s="626">
        <v>37.6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19974163</v>
      </c>
      <c r="CS12" s="624"/>
      <c r="CT12" s="624"/>
      <c r="CU12" s="624"/>
      <c r="CV12" s="624"/>
      <c r="CW12" s="624"/>
      <c r="CX12" s="624"/>
      <c r="CY12" s="625"/>
      <c r="CZ12" s="626">
        <v>10.1</v>
      </c>
      <c r="DA12" s="626"/>
      <c r="DB12" s="626"/>
      <c r="DC12" s="626"/>
      <c r="DD12" s="632">
        <v>277619</v>
      </c>
      <c r="DE12" s="624"/>
      <c r="DF12" s="624"/>
      <c r="DG12" s="624"/>
      <c r="DH12" s="624"/>
      <c r="DI12" s="624"/>
      <c r="DJ12" s="624"/>
      <c r="DK12" s="624"/>
      <c r="DL12" s="624"/>
      <c r="DM12" s="624"/>
      <c r="DN12" s="624"/>
      <c r="DO12" s="624"/>
      <c r="DP12" s="625"/>
      <c r="DQ12" s="632">
        <v>1549475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290535</v>
      </c>
      <c r="S13" s="624"/>
      <c r="T13" s="624"/>
      <c r="U13" s="624"/>
      <c r="V13" s="624"/>
      <c r="W13" s="624"/>
      <c r="X13" s="624"/>
      <c r="Y13" s="625"/>
      <c r="Z13" s="626">
        <v>0.1</v>
      </c>
      <c r="AA13" s="626"/>
      <c r="AB13" s="626"/>
      <c r="AC13" s="626"/>
      <c r="AD13" s="627">
        <v>290535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34441326</v>
      </c>
      <c r="BH13" s="624"/>
      <c r="BI13" s="624"/>
      <c r="BJ13" s="624"/>
      <c r="BK13" s="624"/>
      <c r="BL13" s="624"/>
      <c r="BM13" s="624"/>
      <c r="BN13" s="625"/>
      <c r="BO13" s="626">
        <v>37.5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23851323</v>
      </c>
      <c r="CS13" s="624"/>
      <c r="CT13" s="624"/>
      <c r="CU13" s="624"/>
      <c r="CV13" s="624"/>
      <c r="CW13" s="624"/>
      <c r="CX13" s="624"/>
      <c r="CY13" s="625"/>
      <c r="CZ13" s="626">
        <v>12.1</v>
      </c>
      <c r="DA13" s="626"/>
      <c r="DB13" s="626"/>
      <c r="DC13" s="626"/>
      <c r="DD13" s="632">
        <v>11622488</v>
      </c>
      <c r="DE13" s="624"/>
      <c r="DF13" s="624"/>
      <c r="DG13" s="624"/>
      <c r="DH13" s="624"/>
      <c r="DI13" s="624"/>
      <c r="DJ13" s="624"/>
      <c r="DK13" s="624"/>
      <c r="DL13" s="624"/>
      <c r="DM13" s="624"/>
      <c r="DN13" s="624"/>
      <c r="DO13" s="624"/>
      <c r="DP13" s="625"/>
      <c r="DQ13" s="632">
        <v>14523281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803297</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6512323</v>
      </c>
      <c r="CS14" s="624"/>
      <c r="CT14" s="624"/>
      <c r="CU14" s="624"/>
      <c r="CV14" s="624"/>
      <c r="CW14" s="624"/>
      <c r="CX14" s="624"/>
      <c r="CY14" s="625"/>
      <c r="CZ14" s="626">
        <v>3.3</v>
      </c>
      <c r="DA14" s="626"/>
      <c r="DB14" s="626"/>
      <c r="DC14" s="626"/>
      <c r="DD14" s="632">
        <v>1808836</v>
      </c>
      <c r="DE14" s="624"/>
      <c r="DF14" s="624"/>
      <c r="DG14" s="624"/>
      <c r="DH14" s="624"/>
      <c r="DI14" s="624"/>
      <c r="DJ14" s="624"/>
      <c r="DK14" s="624"/>
      <c r="DL14" s="624"/>
      <c r="DM14" s="624"/>
      <c r="DN14" s="624"/>
      <c r="DO14" s="624"/>
      <c r="DP14" s="625"/>
      <c r="DQ14" s="632">
        <v>4870804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348783</v>
      </c>
      <c r="S15" s="624"/>
      <c r="T15" s="624"/>
      <c r="U15" s="624"/>
      <c r="V15" s="624"/>
      <c r="W15" s="624"/>
      <c r="X15" s="624"/>
      <c r="Y15" s="625"/>
      <c r="Z15" s="626">
        <v>0.2</v>
      </c>
      <c r="AA15" s="626"/>
      <c r="AB15" s="626"/>
      <c r="AC15" s="626"/>
      <c r="AD15" s="627">
        <v>348783</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4029653</v>
      </c>
      <c r="BH15" s="624"/>
      <c r="BI15" s="624"/>
      <c r="BJ15" s="624"/>
      <c r="BK15" s="624"/>
      <c r="BL15" s="624"/>
      <c r="BM15" s="624"/>
      <c r="BN15" s="625"/>
      <c r="BO15" s="626">
        <v>4.4000000000000004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21044931</v>
      </c>
      <c r="CS15" s="624"/>
      <c r="CT15" s="624"/>
      <c r="CU15" s="624"/>
      <c r="CV15" s="624"/>
      <c r="CW15" s="624"/>
      <c r="CX15" s="624"/>
      <c r="CY15" s="625"/>
      <c r="CZ15" s="626">
        <v>10.7</v>
      </c>
      <c r="DA15" s="626"/>
      <c r="DB15" s="626"/>
      <c r="DC15" s="626"/>
      <c r="DD15" s="632">
        <v>7385025</v>
      </c>
      <c r="DE15" s="624"/>
      <c r="DF15" s="624"/>
      <c r="DG15" s="624"/>
      <c r="DH15" s="624"/>
      <c r="DI15" s="624"/>
      <c r="DJ15" s="624"/>
      <c r="DK15" s="624"/>
      <c r="DL15" s="624"/>
      <c r="DM15" s="624"/>
      <c r="DN15" s="624"/>
      <c r="DO15" s="624"/>
      <c r="DP15" s="625"/>
      <c r="DQ15" s="632">
        <v>14566211</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4142447</v>
      </c>
      <c r="S16" s="624"/>
      <c r="T16" s="624"/>
      <c r="U16" s="624"/>
      <c r="V16" s="624"/>
      <c r="W16" s="624"/>
      <c r="X16" s="624"/>
      <c r="Y16" s="625"/>
      <c r="Z16" s="626">
        <v>2.1</v>
      </c>
      <c r="AA16" s="626"/>
      <c r="AB16" s="626"/>
      <c r="AC16" s="626"/>
      <c r="AD16" s="627">
        <v>3049682</v>
      </c>
      <c r="AE16" s="627"/>
      <c r="AF16" s="627"/>
      <c r="AG16" s="627"/>
      <c r="AH16" s="627"/>
      <c r="AI16" s="627"/>
      <c r="AJ16" s="627"/>
      <c r="AK16" s="627"/>
      <c r="AL16" s="628">
        <v>2.9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23</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440318</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45442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3049682</v>
      </c>
      <c r="S17" s="624"/>
      <c r="T17" s="624"/>
      <c r="U17" s="624"/>
      <c r="V17" s="624"/>
      <c r="W17" s="624"/>
      <c r="X17" s="624"/>
      <c r="Y17" s="625"/>
      <c r="Z17" s="626">
        <v>1.5</v>
      </c>
      <c r="AA17" s="626"/>
      <c r="AB17" s="626"/>
      <c r="AC17" s="626"/>
      <c r="AD17" s="627">
        <v>3049682</v>
      </c>
      <c r="AE17" s="627"/>
      <c r="AF17" s="627"/>
      <c r="AG17" s="627"/>
      <c r="AH17" s="627"/>
      <c r="AI17" s="627"/>
      <c r="AJ17" s="627"/>
      <c r="AK17" s="627"/>
      <c r="AL17" s="628">
        <v>2.9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15034208</v>
      </c>
      <c r="CS17" s="624"/>
      <c r="CT17" s="624"/>
      <c r="CU17" s="624"/>
      <c r="CV17" s="624"/>
      <c r="CW17" s="624"/>
      <c r="CX17" s="624"/>
      <c r="CY17" s="625"/>
      <c r="CZ17" s="626">
        <v>7.6</v>
      </c>
      <c r="DA17" s="626"/>
      <c r="DB17" s="626"/>
      <c r="DC17" s="626"/>
      <c r="DD17" s="632" t="s">
        <v>108</v>
      </c>
      <c r="DE17" s="624"/>
      <c r="DF17" s="624"/>
      <c r="DG17" s="624"/>
      <c r="DH17" s="624"/>
      <c r="DI17" s="624"/>
      <c r="DJ17" s="624"/>
      <c r="DK17" s="624"/>
      <c r="DL17" s="624"/>
      <c r="DM17" s="624"/>
      <c r="DN17" s="624"/>
      <c r="DO17" s="624"/>
      <c r="DP17" s="625"/>
      <c r="DQ17" s="632">
        <v>14681653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642060</v>
      </c>
      <c r="S18" s="624"/>
      <c r="T18" s="624"/>
      <c r="U18" s="624"/>
      <c r="V18" s="624"/>
      <c r="W18" s="624"/>
      <c r="X18" s="624"/>
      <c r="Y18" s="625"/>
      <c r="Z18" s="626">
        <v>0.3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450705</v>
      </c>
      <c r="S19" s="624"/>
      <c r="T19" s="624"/>
      <c r="U19" s="624"/>
      <c r="V19" s="624"/>
      <c r="W19" s="624"/>
      <c r="X19" s="624"/>
      <c r="Y19" s="625"/>
      <c r="Z19" s="626">
        <v>0.2</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8581006</v>
      </c>
      <c r="BH19" s="624"/>
      <c r="BI19" s="624"/>
      <c r="BJ19" s="624"/>
      <c r="BK19" s="624"/>
      <c r="BL19" s="624"/>
      <c r="BM19" s="624"/>
      <c r="BN19" s="625"/>
      <c r="BO19" s="626">
        <v>9.3000000000000007</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109300530</v>
      </c>
      <c r="S20" s="624"/>
      <c r="T20" s="624"/>
      <c r="U20" s="624"/>
      <c r="V20" s="624"/>
      <c r="W20" s="624"/>
      <c r="X20" s="624"/>
      <c r="Y20" s="625"/>
      <c r="Z20" s="626">
        <v>54.4</v>
      </c>
      <c r="AA20" s="626"/>
      <c r="AB20" s="626"/>
      <c r="AC20" s="626"/>
      <c r="AD20" s="627">
        <v>103064625</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8581006</v>
      </c>
      <c r="BH20" s="624"/>
      <c r="BI20" s="624"/>
      <c r="BJ20" s="624"/>
      <c r="BK20" s="624"/>
      <c r="BL20" s="624"/>
      <c r="BM20" s="624"/>
      <c r="BN20" s="625"/>
      <c r="BO20" s="626">
        <v>9.3000000000000007</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196835085</v>
      </c>
      <c r="CS20" s="624"/>
      <c r="CT20" s="624"/>
      <c r="CU20" s="624"/>
      <c r="CV20" s="624"/>
      <c r="CW20" s="624"/>
      <c r="CX20" s="624"/>
      <c r="CY20" s="625"/>
      <c r="CZ20" s="626">
        <v>100</v>
      </c>
      <c r="DA20" s="626"/>
      <c r="DB20" s="626"/>
      <c r="DC20" s="626"/>
      <c r="DD20" s="632">
        <v>27615066</v>
      </c>
      <c r="DE20" s="624"/>
      <c r="DF20" s="624"/>
      <c r="DG20" s="624"/>
      <c r="DH20" s="624"/>
      <c r="DI20" s="624"/>
      <c r="DJ20" s="624"/>
      <c r="DK20" s="624"/>
      <c r="DL20" s="624"/>
      <c r="DM20" s="624"/>
      <c r="DN20" s="624"/>
      <c r="DO20" s="624"/>
      <c r="DP20" s="625"/>
      <c r="DQ20" s="632">
        <v>114221873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88683</v>
      </c>
      <c r="S21" s="624"/>
      <c r="T21" s="624"/>
      <c r="U21" s="624"/>
      <c r="V21" s="624"/>
      <c r="W21" s="624"/>
      <c r="X21" s="624"/>
      <c r="Y21" s="625"/>
      <c r="Z21" s="626">
        <v>0</v>
      </c>
      <c r="AA21" s="626"/>
      <c r="AB21" s="626"/>
      <c r="AC21" s="626"/>
      <c r="AD21" s="627">
        <v>88683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24492</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1926366</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3413374</v>
      </c>
      <c r="BH22" s="624"/>
      <c r="BI22" s="624"/>
      <c r="BJ22" s="624"/>
      <c r="BK22" s="624"/>
      <c r="BL22" s="624"/>
      <c r="BM22" s="624"/>
      <c r="BN22" s="625"/>
      <c r="BO22" s="626">
        <v>3.7</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2438768</v>
      </c>
      <c r="S23" s="624"/>
      <c r="T23" s="624"/>
      <c r="U23" s="624"/>
      <c r="V23" s="624"/>
      <c r="W23" s="624"/>
      <c r="X23" s="624"/>
      <c r="Y23" s="625"/>
      <c r="Z23" s="626">
        <v>1.2</v>
      </c>
      <c r="AA23" s="626"/>
      <c r="AB23" s="626"/>
      <c r="AC23" s="626"/>
      <c r="AD23" s="627">
        <v>105355</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5143140</v>
      </c>
      <c r="BH23" s="624"/>
      <c r="BI23" s="624"/>
      <c r="BJ23" s="624"/>
      <c r="BK23" s="624"/>
      <c r="BL23" s="624"/>
      <c r="BM23" s="624"/>
      <c r="BN23" s="625"/>
      <c r="BO23" s="626">
        <v>5.6</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1769756</v>
      </c>
      <c r="S24" s="624"/>
      <c r="T24" s="624"/>
      <c r="U24" s="624"/>
      <c r="V24" s="624"/>
      <c r="W24" s="624"/>
      <c r="X24" s="624"/>
      <c r="Y24" s="625"/>
      <c r="Z24" s="626">
        <v>0.9</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94808338</v>
      </c>
      <c r="CS24" s="613"/>
      <c r="CT24" s="613"/>
      <c r="CU24" s="613"/>
      <c r="CV24" s="613"/>
      <c r="CW24" s="613"/>
      <c r="CX24" s="613"/>
      <c r="CY24" s="614"/>
      <c r="CZ24" s="650">
        <v>48.2</v>
      </c>
      <c r="DA24" s="651"/>
      <c r="DB24" s="651"/>
      <c r="DC24" s="652"/>
      <c r="DD24" s="649">
        <v>59370565</v>
      </c>
      <c r="DE24" s="613"/>
      <c r="DF24" s="613"/>
      <c r="DG24" s="613"/>
      <c r="DH24" s="613"/>
      <c r="DI24" s="613"/>
      <c r="DJ24" s="613"/>
      <c r="DK24" s="614"/>
      <c r="DL24" s="649">
        <v>58617285</v>
      </c>
      <c r="DM24" s="613"/>
      <c r="DN24" s="613"/>
      <c r="DO24" s="613"/>
      <c r="DP24" s="613"/>
      <c r="DQ24" s="613"/>
      <c r="DR24" s="613"/>
      <c r="DS24" s="613"/>
      <c r="DT24" s="613"/>
      <c r="DU24" s="613"/>
      <c r="DV24" s="614"/>
      <c r="DW24" s="617">
        <v>55.7</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32813841</v>
      </c>
      <c r="S25" s="624"/>
      <c r="T25" s="624"/>
      <c r="U25" s="624"/>
      <c r="V25" s="624"/>
      <c r="W25" s="624"/>
      <c r="X25" s="624"/>
      <c r="Y25" s="625"/>
      <c r="Z25" s="626">
        <v>16.3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30473241</v>
      </c>
      <c r="CS25" s="655"/>
      <c r="CT25" s="655"/>
      <c r="CU25" s="655"/>
      <c r="CV25" s="655"/>
      <c r="CW25" s="655"/>
      <c r="CX25" s="655"/>
      <c r="CY25" s="656"/>
      <c r="CZ25" s="657">
        <v>15.5</v>
      </c>
      <c r="DA25" s="658"/>
      <c r="DB25" s="658"/>
      <c r="DC25" s="659"/>
      <c r="DD25" s="632">
        <v>28538302</v>
      </c>
      <c r="DE25" s="655"/>
      <c r="DF25" s="655"/>
      <c r="DG25" s="655"/>
      <c r="DH25" s="655"/>
      <c r="DI25" s="655"/>
      <c r="DJ25" s="655"/>
      <c r="DK25" s="656"/>
      <c r="DL25" s="632">
        <v>27847378</v>
      </c>
      <c r="DM25" s="655"/>
      <c r="DN25" s="655"/>
      <c r="DO25" s="655"/>
      <c r="DP25" s="655"/>
      <c r="DQ25" s="655"/>
      <c r="DR25" s="655"/>
      <c r="DS25" s="655"/>
      <c r="DT25" s="655"/>
      <c r="DU25" s="655"/>
      <c r="DV25" s="656"/>
      <c r="DW25" s="628">
        <v>26.4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124067</v>
      </c>
      <c r="S26" s="624"/>
      <c r="T26" s="624"/>
      <c r="U26" s="624"/>
      <c r="V26" s="624"/>
      <c r="W26" s="624"/>
      <c r="X26" s="624"/>
      <c r="Y26" s="625"/>
      <c r="Z26" s="626">
        <v>0.1</v>
      </c>
      <c r="AA26" s="626"/>
      <c r="AB26" s="626"/>
      <c r="AC26" s="626"/>
      <c r="AD26" s="627">
        <v>124067</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19427493</v>
      </c>
      <c r="CS26" s="624"/>
      <c r="CT26" s="624"/>
      <c r="CU26" s="624"/>
      <c r="CV26" s="624"/>
      <c r="CW26" s="624"/>
      <c r="CX26" s="624"/>
      <c r="CY26" s="625"/>
      <c r="CZ26" s="657">
        <v>9.9</v>
      </c>
      <c r="DA26" s="658"/>
      <c r="DB26" s="658"/>
      <c r="DC26" s="659"/>
      <c r="DD26" s="632">
        <v>18899994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11308756</v>
      </c>
      <c r="S27" s="624"/>
      <c r="T27" s="624"/>
      <c r="U27" s="624"/>
      <c r="V27" s="624"/>
      <c r="W27" s="624"/>
      <c r="X27" s="624"/>
      <c r="Y27" s="625"/>
      <c r="Z27" s="626">
        <v>5.6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91926020</v>
      </c>
      <c r="BH27" s="624"/>
      <c r="BI27" s="624"/>
      <c r="BJ27" s="624"/>
      <c r="BK27" s="624"/>
      <c r="BL27" s="624"/>
      <c r="BM27" s="624"/>
      <c r="BN27" s="625"/>
      <c r="BO27" s="626">
        <v>100</v>
      </c>
      <c r="BP27" s="626"/>
      <c r="BQ27" s="626"/>
      <c r="BR27" s="626"/>
      <c r="BS27" s="632">
        <v>2156889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49300889</v>
      </c>
      <c r="CS27" s="655"/>
      <c r="CT27" s="655"/>
      <c r="CU27" s="655"/>
      <c r="CV27" s="655"/>
      <c r="CW27" s="655"/>
      <c r="CX27" s="655"/>
      <c r="CY27" s="656"/>
      <c r="CZ27" s="657">
        <v>25</v>
      </c>
      <c r="DA27" s="658"/>
      <c r="DB27" s="658"/>
      <c r="DC27" s="659"/>
      <c r="DD27" s="632">
        <v>16150610</v>
      </c>
      <c r="DE27" s="655"/>
      <c r="DF27" s="655"/>
      <c r="DG27" s="655"/>
      <c r="DH27" s="655"/>
      <c r="DI27" s="655"/>
      <c r="DJ27" s="655"/>
      <c r="DK27" s="656"/>
      <c r="DL27" s="632">
        <v>16088254</v>
      </c>
      <c r="DM27" s="655"/>
      <c r="DN27" s="655"/>
      <c r="DO27" s="655"/>
      <c r="DP27" s="655"/>
      <c r="DQ27" s="655"/>
      <c r="DR27" s="655"/>
      <c r="DS27" s="655"/>
      <c r="DT27" s="655"/>
      <c r="DU27" s="655"/>
      <c r="DV27" s="656"/>
      <c r="DW27" s="628">
        <v>15.3</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842370</v>
      </c>
      <c r="S28" s="624"/>
      <c r="T28" s="624"/>
      <c r="U28" s="624"/>
      <c r="V28" s="624"/>
      <c r="W28" s="624"/>
      <c r="X28" s="624"/>
      <c r="Y28" s="625"/>
      <c r="Z28" s="626">
        <v>0.4</v>
      </c>
      <c r="AA28" s="626"/>
      <c r="AB28" s="626"/>
      <c r="AC28" s="626"/>
      <c r="AD28" s="627">
        <v>192311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15034208</v>
      </c>
      <c r="CS28" s="624"/>
      <c r="CT28" s="624"/>
      <c r="CU28" s="624"/>
      <c r="CV28" s="624"/>
      <c r="CW28" s="624"/>
      <c r="CX28" s="624"/>
      <c r="CY28" s="625"/>
      <c r="CZ28" s="657">
        <v>7.6</v>
      </c>
      <c r="DA28" s="658"/>
      <c r="DB28" s="658"/>
      <c r="DC28" s="659"/>
      <c r="DD28" s="632">
        <v>14681653</v>
      </c>
      <c r="DE28" s="624"/>
      <c r="DF28" s="624"/>
      <c r="DG28" s="624"/>
      <c r="DH28" s="624"/>
      <c r="DI28" s="624"/>
      <c r="DJ28" s="624"/>
      <c r="DK28" s="625"/>
      <c r="DL28" s="632">
        <v>14681653</v>
      </c>
      <c r="DM28" s="624"/>
      <c r="DN28" s="624"/>
      <c r="DO28" s="624"/>
      <c r="DP28" s="624"/>
      <c r="DQ28" s="624"/>
      <c r="DR28" s="624"/>
      <c r="DS28" s="624"/>
      <c r="DT28" s="624"/>
      <c r="DU28" s="624"/>
      <c r="DV28" s="625"/>
      <c r="DW28" s="628">
        <v>13.9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70888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15032586</v>
      </c>
      <c r="CS29" s="655"/>
      <c r="CT29" s="655"/>
      <c r="CU29" s="655"/>
      <c r="CV29" s="655"/>
      <c r="CW29" s="655"/>
      <c r="CX29" s="655"/>
      <c r="CY29" s="656"/>
      <c r="CZ29" s="657">
        <v>7.6</v>
      </c>
      <c r="DA29" s="658"/>
      <c r="DB29" s="658"/>
      <c r="DC29" s="659"/>
      <c r="DD29" s="632">
        <v>14680031</v>
      </c>
      <c r="DE29" s="655"/>
      <c r="DF29" s="655"/>
      <c r="DG29" s="655"/>
      <c r="DH29" s="655"/>
      <c r="DI29" s="655"/>
      <c r="DJ29" s="655"/>
      <c r="DK29" s="656"/>
      <c r="DL29" s="632">
        <v>14680031</v>
      </c>
      <c r="DM29" s="655"/>
      <c r="DN29" s="655"/>
      <c r="DO29" s="655"/>
      <c r="DP29" s="655"/>
      <c r="DQ29" s="655"/>
      <c r="DR29" s="655"/>
      <c r="DS29" s="655"/>
      <c r="DT29" s="655"/>
      <c r="DU29" s="655"/>
      <c r="DV29" s="656"/>
      <c r="DW29" s="628">
        <v>13.9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5363023</v>
      </c>
      <c r="S30" s="624"/>
      <c r="T30" s="624"/>
      <c r="U30" s="624"/>
      <c r="V30" s="624"/>
      <c r="W30" s="624"/>
      <c r="X30" s="624"/>
      <c r="Y30" s="625"/>
      <c r="Z30" s="626">
        <v>2.7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90.8</v>
      </c>
      <c r="BN30" s="682"/>
      <c r="BO30" s="682"/>
      <c r="BP30" s="682"/>
      <c r="BQ30" s="683"/>
      <c r="BR30" s="681">
        <v>98.3</v>
      </c>
      <c r="BS30" s="682"/>
      <c r="BT30" s="682"/>
      <c r="BU30" s="682"/>
      <c r="BV30" s="682"/>
      <c r="BW30" s="682"/>
      <c r="BX30" s="618">
        <v>94</v>
      </c>
      <c r="BY30" s="682"/>
      <c r="BZ30" s="682"/>
      <c r="CA30" s="682"/>
      <c r="CB30" s="683"/>
      <c r="CD30" s="686"/>
      <c r="CE30" s="687"/>
      <c r="CF30" s="637" t="s">
        <v>290</v>
      </c>
      <c r="CG30" s="638"/>
      <c r="CH30" s="638"/>
      <c r="CI30" s="638"/>
      <c r="CJ30" s="638"/>
      <c r="CK30" s="638"/>
      <c r="CL30" s="638"/>
      <c r="CM30" s="638"/>
      <c r="CN30" s="638"/>
      <c r="CO30" s="638"/>
      <c r="CP30" s="638"/>
      <c r="CQ30" s="639"/>
      <c r="CR30" s="623">
        <v>13910656</v>
      </c>
      <c r="CS30" s="624"/>
      <c r="CT30" s="624"/>
      <c r="CU30" s="624"/>
      <c r="CV30" s="624"/>
      <c r="CW30" s="624"/>
      <c r="CX30" s="624"/>
      <c r="CY30" s="625"/>
      <c r="CZ30" s="657">
        <v>7.1</v>
      </c>
      <c r="DA30" s="658"/>
      <c r="DB30" s="658"/>
      <c r="DC30" s="659"/>
      <c r="DD30" s="632">
        <v>13599303</v>
      </c>
      <c r="DE30" s="624"/>
      <c r="DF30" s="624"/>
      <c r="DG30" s="624"/>
      <c r="DH30" s="624"/>
      <c r="DI30" s="624"/>
      <c r="DJ30" s="624"/>
      <c r="DK30" s="625"/>
      <c r="DL30" s="632">
        <v>13599303</v>
      </c>
      <c r="DM30" s="624"/>
      <c r="DN30" s="624"/>
      <c r="DO30" s="624"/>
      <c r="DP30" s="624"/>
      <c r="DQ30" s="624"/>
      <c r="DR30" s="624"/>
      <c r="DS30" s="624"/>
      <c r="DT30" s="624"/>
      <c r="DU30" s="624"/>
      <c r="DV30" s="625"/>
      <c r="DW30" s="628">
        <v>12.9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3259614</v>
      </c>
      <c r="S31" s="624"/>
      <c r="T31" s="624"/>
      <c r="U31" s="624"/>
      <c r="V31" s="624"/>
      <c r="W31" s="624"/>
      <c r="X31" s="624"/>
      <c r="Y31" s="625"/>
      <c r="Z31" s="626">
        <v>1.6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94.8</v>
      </c>
      <c r="BN31" s="679"/>
      <c r="BO31" s="679"/>
      <c r="BP31" s="679"/>
      <c r="BQ31" s="680"/>
      <c r="BR31" s="678">
        <v>98.4</v>
      </c>
      <c r="BS31" s="655"/>
      <c r="BT31" s="655"/>
      <c r="BU31" s="655"/>
      <c r="BV31" s="655"/>
      <c r="BW31" s="655"/>
      <c r="BX31" s="629">
        <v>94.2</v>
      </c>
      <c r="BY31" s="679"/>
      <c r="BZ31" s="679"/>
      <c r="CA31" s="679"/>
      <c r="CB31" s="680"/>
      <c r="CD31" s="686"/>
      <c r="CE31" s="687"/>
      <c r="CF31" s="637" t="s">
        <v>294</v>
      </c>
      <c r="CG31" s="638"/>
      <c r="CH31" s="638"/>
      <c r="CI31" s="638"/>
      <c r="CJ31" s="638"/>
      <c r="CK31" s="638"/>
      <c r="CL31" s="638"/>
      <c r="CM31" s="638"/>
      <c r="CN31" s="638"/>
      <c r="CO31" s="638"/>
      <c r="CP31" s="638"/>
      <c r="CQ31" s="639"/>
      <c r="CR31" s="623">
        <v>1121930</v>
      </c>
      <c r="CS31" s="655"/>
      <c r="CT31" s="655"/>
      <c r="CU31" s="655"/>
      <c r="CV31" s="655"/>
      <c r="CW31" s="655"/>
      <c r="CX31" s="655"/>
      <c r="CY31" s="656"/>
      <c r="CZ31" s="657">
        <v>0.6</v>
      </c>
      <c r="DA31" s="658"/>
      <c r="DB31" s="658"/>
      <c r="DC31" s="659"/>
      <c r="DD31" s="632">
        <v>1080728</v>
      </c>
      <c r="DE31" s="655"/>
      <c r="DF31" s="655"/>
      <c r="DG31" s="655"/>
      <c r="DH31" s="655"/>
      <c r="DI31" s="655"/>
      <c r="DJ31" s="655"/>
      <c r="DK31" s="656"/>
      <c r="DL31" s="632">
        <v>1080728</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20694715</v>
      </c>
      <c r="S32" s="624"/>
      <c r="T32" s="624"/>
      <c r="U32" s="624"/>
      <c r="V32" s="624"/>
      <c r="W32" s="624"/>
      <c r="X32" s="624"/>
      <c r="Y32" s="625"/>
      <c r="Z32" s="626">
        <v>10.3</v>
      </c>
      <c r="AA32" s="626"/>
      <c r="AB32" s="626"/>
      <c r="AC32" s="626"/>
      <c r="AD32" s="627">
        <v>1309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93.7</v>
      </c>
      <c r="BN32" s="691"/>
      <c r="BO32" s="691"/>
      <c r="BP32" s="691"/>
      <c r="BQ32" s="693"/>
      <c r="BR32" s="690">
        <v>98</v>
      </c>
      <c r="BS32" s="691"/>
      <c r="BT32" s="691"/>
      <c r="BU32" s="691"/>
      <c r="BV32" s="691"/>
      <c r="BW32" s="691"/>
      <c r="BX32" s="692">
        <v>93</v>
      </c>
      <c r="BY32" s="691"/>
      <c r="BZ32" s="691"/>
      <c r="CA32" s="691"/>
      <c r="CB32" s="693"/>
      <c r="CD32" s="688"/>
      <c r="CE32" s="689"/>
      <c r="CF32" s="637" t="s">
        <v>297</v>
      </c>
      <c r="CG32" s="638"/>
      <c r="CH32" s="638"/>
      <c r="CI32" s="638"/>
      <c r="CJ32" s="638"/>
      <c r="CK32" s="638"/>
      <c r="CL32" s="638"/>
      <c r="CM32" s="638"/>
      <c r="CN32" s="638"/>
      <c r="CO32" s="638"/>
      <c r="CP32" s="638"/>
      <c r="CQ32" s="639"/>
      <c r="CR32" s="623">
        <v>1622</v>
      </c>
      <c r="CS32" s="624"/>
      <c r="CT32" s="624"/>
      <c r="CU32" s="624"/>
      <c r="CV32" s="624"/>
      <c r="CW32" s="624"/>
      <c r="CX32" s="624"/>
      <c r="CY32" s="625"/>
      <c r="CZ32" s="657">
        <v>0</v>
      </c>
      <c r="DA32" s="658"/>
      <c r="DB32" s="658"/>
      <c r="DC32" s="659"/>
      <c r="DD32" s="632">
        <v>1622</v>
      </c>
      <c r="DE32" s="624"/>
      <c r="DF32" s="624"/>
      <c r="DG32" s="624"/>
      <c r="DH32" s="624"/>
      <c r="DI32" s="624"/>
      <c r="DJ32" s="624"/>
      <c r="DK32" s="625"/>
      <c r="DL32" s="632">
        <v>1622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10992100</v>
      </c>
      <c r="S33" s="624"/>
      <c r="T33" s="624"/>
      <c r="U33" s="624"/>
      <c r="V33" s="624"/>
      <c r="W33" s="624"/>
      <c r="X33" s="624"/>
      <c r="Y33" s="625"/>
      <c r="Z33" s="626">
        <v>5.5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73971363</v>
      </c>
      <c r="CS33" s="655"/>
      <c r="CT33" s="655"/>
      <c r="CU33" s="655"/>
      <c r="CV33" s="655"/>
      <c r="CW33" s="655"/>
      <c r="CX33" s="655"/>
      <c r="CY33" s="656"/>
      <c r="CZ33" s="657">
        <v>37.6</v>
      </c>
      <c r="DA33" s="658"/>
      <c r="DB33" s="658"/>
      <c r="DC33" s="659"/>
      <c r="DD33" s="632">
        <v>46343047</v>
      </c>
      <c r="DE33" s="655"/>
      <c r="DF33" s="655"/>
      <c r="DG33" s="655"/>
      <c r="DH33" s="655"/>
      <c r="DI33" s="655"/>
      <c r="DJ33" s="655"/>
      <c r="DK33" s="656"/>
      <c r="DL33" s="632">
        <v>37043994</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23756570</v>
      </c>
      <c r="CS34" s="624"/>
      <c r="CT34" s="624"/>
      <c r="CU34" s="624"/>
      <c r="CV34" s="624"/>
      <c r="CW34" s="624"/>
      <c r="CX34" s="624"/>
      <c r="CY34" s="625"/>
      <c r="CZ34" s="657">
        <v>12.1</v>
      </c>
      <c r="DA34" s="658"/>
      <c r="DB34" s="658"/>
      <c r="DC34" s="659"/>
      <c r="DD34" s="632">
        <v>19706531</v>
      </c>
      <c r="DE34" s="624"/>
      <c r="DF34" s="624"/>
      <c r="DG34" s="624"/>
      <c r="DH34" s="624"/>
      <c r="DI34" s="624"/>
      <c r="DJ34" s="624"/>
      <c r="DK34" s="625"/>
      <c r="DL34" s="632">
        <v>18458441</v>
      </c>
      <c r="DM34" s="624"/>
      <c r="DN34" s="624"/>
      <c r="DO34" s="624"/>
      <c r="DP34" s="624"/>
      <c r="DQ34" s="624"/>
      <c r="DR34" s="624"/>
      <c r="DS34" s="624"/>
      <c r="DT34" s="624"/>
      <c r="DU34" s="624"/>
      <c r="DV34" s="625"/>
      <c r="DW34" s="628">
        <v>17.5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1708500</v>
      </c>
      <c r="S35" s="624"/>
      <c r="T35" s="624"/>
      <c r="U35" s="624"/>
      <c r="V35" s="624"/>
      <c r="W35" s="624"/>
      <c r="X35" s="624"/>
      <c r="Y35" s="625"/>
      <c r="Z35" s="626">
        <v>0.9</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18720295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3594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2177661</v>
      </c>
      <c r="CS35" s="655"/>
      <c r="CT35" s="655"/>
      <c r="CU35" s="655"/>
      <c r="CV35" s="655"/>
      <c r="CW35" s="655"/>
      <c r="CX35" s="655"/>
      <c r="CY35" s="656"/>
      <c r="CZ35" s="657">
        <v>1.1000000000000001</v>
      </c>
      <c r="DA35" s="658"/>
      <c r="DB35" s="658"/>
      <c r="DC35" s="659"/>
      <c r="DD35" s="632">
        <v>1797329</v>
      </c>
      <c r="DE35" s="655"/>
      <c r="DF35" s="655"/>
      <c r="DG35" s="655"/>
      <c r="DH35" s="655"/>
      <c r="DI35" s="655"/>
      <c r="DJ35" s="655"/>
      <c r="DK35" s="656"/>
      <c r="DL35" s="632">
        <v>1797329</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200993477</v>
      </c>
      <c r="S36" s="696"/>
      <c r="T36" s="696"/>
      <c r="U36" s="696"/>
      <c r="V36" s="696"/>
      <c r="W36" s="696"/>
      <c r="X36" s="696"/>
      <c r="Y36" s="697"/>
      <c r="Z36" s="698">
        <v>100</v>
      </c>
      <c r="AA36" s="698"/>
      <c r="AB36" s="698"/>
      <c r="AC36" s="698"/>
      <c r="AD36" s="699">
        <v>103576350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5167080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-960317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10969778</v>
      </c>
      <c r="CS36" s="624"/>
      <c r="CT36" s="624"/>
      <c r="CU36" s="624"/>
      <c r="CV36" s="624"/>
      <c r="CW36" s="624"/>
      <c r="CX36" s="624"/>
      <c r="CY36" s="625"/>
      <c r="CZ36" s="657">
        <v>5.6</v>
      </c>
      <c r="DA36" s="658"/>
      <c r="DB36" s="658"/>
      <c r="DC36" s="659"/>
      <c r="DD36" s="632">
        <v>9622787</v>
      </c>
      <c r="DE36" s="624"/>
      <c r="DF36" s="624"/>
      <c r="DG36" s="624"/>
      <c r="DH36" s="624"/>
      <c r="DI36" s="624"/>
      <c r="DJ36" s="624"/>
      <c r="DK36" s="625"/>
      <c r="DL36" s="632">
        <v>8605216</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235540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76468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71297</v>
      </c>
      <c r="CS37" s="655"/>
      <c r="CT37" s="655"/>
      <c r="CU37" s="655"/>
      <c r="CV37" s="655"/>
      <c r="CW37" s="655"/>
      <c r="CX37" s="655"/>
      <c r="CY37" s="656"/>
      <c r="CZ37" s="657">
        <v>0</v>
      </c>
      <c r="DA37" s="658"/>
      <c r="DB37" s="658"/>
      <c r="DC37" s="659"/>
      <c r="DD37" s="632">
        <v>71297</v>
      </c>
      <c r="DE37" s="655"/>
      <c r="DF37" s="655"/>
      <c r="DG37" s="655"/>
      <c r="DH37" s="655"/>
      <c r="DI37" s="655"/>
      <c r="DJ37" s="655"/>
      <c r="DK37" s="656"/>
      <c r="DL37" s="632">
        <v>71297</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111012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128081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13675217</v>
      </c>
      <c r="CS38" s="624"/>
      <c r="CT38" s="624"/>
      <c r="CU38" s="624"/>
      <c r="CV38" s="624"/>
      <c r="CW38" s="624"/>
      <c r="CX38" s="624"/>
      <c r="CY38" s="625"/>
      <c r="CZ38" s="657">
        <v>6.9</v>
      </c>
      <c r="DA38" s="658"/>
      <c r="DB38" s="658"/>
      <c r="DC38" s="659"/>
      <c r="DD38" s="632">
        <v>10970902</v>
      </c>
      <c r="DE38" s="624"/>
      <c r="DF38" s="624"/>
      <c r="DG38" s="624"/>
      <c r="DH38" s="624"/>
      <c r="DI38" s="624"/>
      <c r="DJ38" s="624"/>
      <c r="DK38" s="625"/>
      <c r="DL38" s="632">
        <v>8182408</v>
      </c>
      <c r="DM38" s="624"/>
      <c r="DN38" s="624"/>
      <c r="DO38" s="624"/>
      <c r="DP38" s="624"/>
      <c r="DQ38" s="624"/>
      <c r="DR38" s="624"/>
      <c r="DS38" s="624"/>
      <c r="DT38" s="624"/>
      <c r="DU38" s="624"/>
      <c r="DV38" s="625"/>
      <c r="DW38" s="628">
        <v>7.8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319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3657962</v>
      </c>
      <c r="CS39" s="655"/>
      <c r="CT39" s="655"/>
      <c r="CU39" s="655"/>
      <c r="CV39" s="655"/>
      <c r="CW39" s="655"/>
      <c r="CX39" s="655"/>
      <c r="CY39" s="656"/>
      <c r="CZ39" s="657">
        <v>1.9</v>
      </c>
      <c r="DA39" s="658"/>
      <c r="DB39" s="658"/>
      <c r="DC39" s="659"/>
      <c r="DD39" s="632">
        <v>3364069</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4922664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19734175</v>
      </c>
      <c r="CS40" s="624"/>
      <c r="CT40" s="624"/>
      <c r="CU40" s="624"/>
      <c r="CV40" s="624"/>
      <c r="CW40" s="624"/>
      <c r="CX40" s="624"/>
      <c r="CY40" s="625"/>
      <c r="CZ40" s="657">
        <v>10</v>
      </c>
      <c r="DA40" s="658"/>
      <c r="DB40" s="658"/>
      <c r="DC40" s="659"/>
      <c r="DD40" s="632">
        <v>881429</v>
      </c>
      <c r="DE40" s="624"/>
      <c r="DF40" s="624"/>
      <c r="DG40" s="624"/>
      <c r="DH40" s="624"/>
      <c r="DI40" s="624"/>
      <c r="DJ40" s="624"/>
      <c r="DK40" s="625"/>
      <c r="DL40" s="632">
        <v>600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8283999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28055384</v>
      </c>
      <c r="CS42" s="624"/>
      <c r="CT42" s="624"/>
      <c r="CU42" s="624"/>
      <c r="CV42" s="624"/>
      <c r="CW42" s="624"/>
      <c r="CX42" s="624"/>
      <c r="CY42" s="625"/>
      <c r="CZ42" s="657">
        <v>14.3</v>
      </c>
      <c r="DA42" s="706"/>
      <c r="DB42" s="706"/>
      <c r="DC42" s="707"/>
      <c r="DD42" s="632">
        <v>8508261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924627</v>
      </c>
      <c r="CS43" s="655"/>
      <c r="CT43" s="655"/>
      <c r="CU43" s="655"/>
      <c r="CV43" s="655"/>
      <c r="CW43" s="655"/>
      <c r="CX43" s="655"/>
      <c r="CY43" s="656"/>
      <c r="CZ43" s="657">
        <v>0.5</v>
      </c>
      <c r="DA43" s="658"/>
      <c r="DB43" s="658"/>
      <c r="DC43" s="659"/>
      <c r="DD43" s="632">
        <v>912526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285</v>
      </c>
      <c r="CE44" s="730"/>
      <c r="CF44" s="620" t="s">
        <v>335</v>
      </c>
      <c r="CG44" s="621"/>
      <c r="CH44" s="621"/>
      <c r="CI44" s="621"/>
      <c r="CJ44" s="621"/>
      <c r="CK44" s="621"/>
      <c r="CL44" s="621"/>
      <c r="CM44" s="621"/>
      <c r="CN44" s="621"/>
      <c r="CO44" s="621"/>
      <c r="CP44" s="621"/>
      <c r="CQ44" s="622"/>
      <c r="CR44" s="623">
        <v>27615066</v>
      </c>
      <c r="CS44" s="624"/>
      <c r="CT44" s="624"/>
      <c r="CU44" s="624"/>
      <c r="CV44" s="624"/>
      <c r="CW44" s="624"/>
      <c r="CX44" s="624"/>
      <c r="CY44" s="625"/>
      <c r="CZ44" s="657">
        <v>14</v>
      </c>
      <c r="DA44" s="706"/>
      <c r="DB44" s="706"/>
      <c r="DC44" s="707"/>
      <c r="DD44" s="632">
        <v>8462819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13247534</v>
      </c>
      <c r="CS45" s="655"/>
      <c r="CT45" s="655"/>
      <c r="CU45" s="655"/>
      <c r="CV45" s="655"/>
      <c r="CW45" s="655"/>
      <c r="CX45" s="655"/>
      <c r="CY45" s="656"/>
      <c r="CZ45" s="657">
        <v>6.7</v>
      </c>
      <c r="DA45" s="658"/>
      <c r="DB45" s="658"/>
      <c r="DC45" s="659"/>
      <c r="DD45" s="632">
        <v>1017917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14275581</v>
      </c>
      <c r="CS46" s="624"/>
      <c r="CT46" s="624"/>
      <c r="CU46" s="624"/>
      <c r="CV46" s="624"/>
      <c r="CW46" s="624"/>
      <c r="CX46" s="624"/>
      <c r="CY46" s="625"/>
      <c r="CZ46" s="657">
        <v>7.3</v>
      </c>
      <c r="DA46" s="706"/>
      <c r="DB46" s="706"/>
      <c r="DC46" s="707"/>
      <c r="DD46" s="632">
        <v>7426651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440318</v>
      </c>
      <c r="CS47" s="655"/>
      <c r="CT47" s="655"/>
      <c r="CU47" s="655"/>
      <c r="CV47" s="655"/>
      <c r="CW47" s="655"/>
      <c r="CX47" s="655"/>
      <c r="CY47" s="656"/>
      <c r="CZ47" s="657">
        <v>0.2</v>
      </c>
      <c r="DA47" s="658"/>
      <c r="DB47" s="658"/>
      <c r="DC47" s="659"/>
      <c r="DD47" s="632">
        <v>45442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196835085</v>
      </c>
      <c r="CS49" s="691"/>
      <c r="CT49" s="691"/>
      <c r="CU49" s="691"/>
      <c r="CV49" s="691"/>
      <c r="CW49" s="691"/>
      <c r="CX49" s="691"/>
      <c r="CY49" s="718"/>
      <c r="CZ49" s="719">
        <v>100</v>
      </c>
      <c r="DA49" s="720"/>
      <c r="DB49" s="720"/>
      <c r="DC49" s="721"/>
      <c r="DD49" s="722">
        <v>114221873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customSheetViews>
    <customSheetView guid="{4523383C-4A7B-49A4-9C0E-5B2818D45FBC}"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198013</v>
      </c>
      <c r="R7" s="753"/>
      <c r="S7" s="753"/>
      <c r="T7" s="753"/>
      <c r="U7" s="753"/>
      <c r="V7" s="753">
        <v>193948</v>
      </c>
      <c r="W7" s="753"/>
      <c r="X7" s="753"/>
      <c r="Y7" s="753"/>
      <c r="Z7" s="753"/>
      <c r="AA7" s="753">
        <v>4065</v>
      </c>
      <c r="AB7" s="753"/>
      <c r="AC7" s="753"/>
      <c r="AD7" s="753"/>
      <c r="AE7" s="754"/>
      <c r="AF7" s="755">
        <v>2266</v>
      </c>
      <c r="AG7" s="756"/>
      <c r="AH7" s="756"/>
      <c r="AI7" s="756"/>
      <c r="AJ7" s="757"/>
      <c r="AK7" s="792">
        <v>5600</v>
      </c>
      <c r="AL7" s="793"/>
      <c r="AM7" s="793"/>
      <c r="AN7" s="793"/>
      <c r="AO7" s="793"/>
      <c r="AP7" s="793">
        <v>108949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15</v>
      </c>
      <c r="CI7" s="790"/>
      <c r="CJ7" s="790"/>
      <c r="CK7" s="790"/>
      <c r="CL7" s="791"/>
      <c r="CM7" s="789">
        <v>1000</v>
      </c>
      <c r="CN7" s="790"/>
      <c r="CO7" s="790"/>
      <c r="CP7" s="790"/>
      <c r="CQ7" s="791"/>
      <c r="CR7" s="789">
        <v>5</v>
      </c>
      <c r="CS7" s="790"/>
      <c r="CT7" s="790"/>
      <c r="CU7" s="790"/>
      <c r="CV7" s="791"/>
      <c r="CW7" s="789">
        <v>95</v>
      </c>
      <c r="CX7" s="790"/>
      <c r="CY7" s="790"/>
      <c r="CZ7" s="790"/>
      <c r="DA7" s="791"/>
      <c r="DB7" s="789" t="s">
        <v>556</v>
      </c>
      <c r="DC7" s="790"/>
      <c r="DD7" s="790"/>
      <c r="DE7" s="790"/>
      <c r="DF7" s="791"/>
      <c r="DG7" s="789" t="s">
        <v>556</v>
      </c>
      <c r="DH7" s="790"/>
      <c r="DI7" s="790"/>
      <c r="DJ7" s="790"/>
      <c r="DK7" s="791"/>
      <c r="DL7" s="789" t="s">
        <v>482</v>
      </c>
      <c r="DM7" s="790"/>
      <c r="DN7" s="790"/>
      <c r="DO7" s="790"/>
      <c r="DP7" s="791"/>
      <c r="DQ7" s="789" t="s">
        <v>482</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153</v>
      </c>
      <c r="R8" s="777"/>
      <c r="S8" s="777"/>
      <c r="T8" s="777"/>
      <c r="U8" s="777"/>
      <c r="V8" s="777">
        <v>145</v>
      </c>
      <c r="W8" s="777"/>
      <c r="X8" s="777"/>
      <c r="Y8" s="777"/>
      <c r="Z8" s="777"/>
      <c r="AA8" s="777">
        <v>8</v>
      </c>
      <c r="AB8" s="777"/>
      <c r="AC8" s="777"/>
      <c r="AD8" s="777"/>
      <c r="AE8" s="778"/>
      <c r="AF8" s="779">
        <v>8</v>
      </c>
      <c r="AG8" s="780"/>
      <c r="AH8" s="780"/>
      <c r="AI8" s="780"/>
      <c r="AJ8" s="781"/>
      <c r="AK8" s="782">
        <v>7</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-4</v>
      </c>
      <c r="CI8" s="800"/>
      <c r="CJ8" s="800"/>
      <c r="CK8" s="800"/>
      <c r="CL8" s="801"/>
      <c r="CM8" s="799">
        <v>76</v>
      </c>
      <c r="CN8" s="800"/>
      <c r="CO8" s="800"/>
      <c r="CP8" s="800"/>
      <c r="CQ8" s="801"/>
      <c r="CR8" s="799">
        <v>30</v>
      </c>
      <c r="CS8" s="800"/>
      <c r="CT8" s="800"/>
      <c r="CU8" s="800"/>
      <c r="CV8" s="801"/>
      <c r="CW8" s="799">
        <v>25</v>
      </c>
      <c r="CX8" s="800"/>
      <c r="CY8" s="800"/>
      <c r="CZ8" s="800"/>
      <c r="DA8" s="801"/>
      <c r="DB8" s="799" t="s">
        <v>556</v>
      </c>
      <c r="DC8" s="800"/>
      <c r="DD8" s="800"/>
      <c r="DE8" s="800"/>
      <c r="DF8" s="801"/>
      <c r="DG8" s="799" t="s">
        <v>482</v>
      </c>
      <c r="DH8" s="800"/>
      <c r="DI8" s="800"/>
      <c r="DJ8" s="800"/>
      <c r="DK8" s="801"/>
      <c r="DL8" s="799" t="s">
        <v>482</v>
      </c>
      <c r="DM8" s="800"/>
      <c r="DN8" s="800"/>
      <c r="DO8" s="800"/>
      <c r="DP8" s="801"/>
      <c r="DQ8" s="799" t="s">
        <v>482</v>
      </c>
      <c r="DR8" s="800"/>
      <c r="DS8" s="800"/>
      <c r="DT8" s="800"/>
      <c r="DU8" s="801"/>
      <c r="DV8" s="802"/>
      <c r="DW8" s="803"/>
      <c r="DX8" s="803"/>
      <c r="DY8" s="803"/>
      <c r="DZ8" s="804"/>
      <c r="EA8" s="205"/>
    </row>
    <row r="9" spans="1:131" s="206" customFormat="1" ht="26.25" customHeight="1" x14ac:dyDescent="0.15">
      <c r="A9" s="212">
        <v>3</v>
      </c>
      <c r="B9" s="773" t="s">
        <v>365</v>
      </c>
      <c r="C9" s="774"/>
      <c r="D9" s="774"/>
      <c r="E9" s="774"/>
      <c r="F9" s="774"/>
      <c r="G9" s="774"/>
      <c r="H9" s="774"/>
      <c r="I9" s="774"/>
      <c r="J9" s="774"/>
      <c r="K9" s="774"/>
      <c r="L9" s="774"/>
      <c r="M9" s="774"/>
      <c r="N9" s="774"/>
      <c r="O9" s="774"/>
      <c r="P9" s="775"/>
      <c r="Q9" s="776">
        <v>1564</v>
      </c>
      <c r="R9" s="777"/>
      <c r="S9" s="777"/>
      <c r="T9" s="777"/>
      <c r="U9" s="777"/>
      <c r="V9" s="777">
        <v>1552</v>
      </c>
      <c r="W9" s="777"/>
      <c r="X9" s="777"/>
      <c r="Y9" s="777"/>
      <c r="Z9" s="777"/>
      <c r="AA9" s="777">
        <v>12</v>
      </c>
      <c r="AB9" s="777"/>
      <c r="AC9" s="777"/>
      <c r="AD9" s="777"/>
      <c r="AE9" s="778"/>
      <c r="AF9" s="779">
        <v>0</v>
      </c>
      <c r="AG9" s="780"/>
      <c r="AH9" s="780"/>
      <c r="AI9" s="780"/>
      <c r="AJ9" s="781"/>
      <c r="AK9" s="782">
        <v>648</v>
      </c>
      <c r="AL9" s="783"/>
      <c r="AM9" s="783"/>
      <c r="AN9" s="783"/>
      <c r="AO9" s="783"/>
      <c r="AP9" s="783">
        <v>4236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9">
        <v>0</v>
      </c>
      <c r="CI9" s="800"/>
      <c r="CJ9" s="800"/>
      <c r="CK9" s="800"/>
      <c r="CL9" s="801"/>
      <c r="CM9" s="799">
        <v>252</v>
      </c>
      <c r="CN9" s="800"/>
      <c r="CO9" s="800"/>
      <c r="CP9" s="800"/>
      <c r="CQ9" s="801"/>
      <c r="CR9" s="799">
        <v>200</v>
      </c>
      <c r="CS9" s="800"/>
      <c r="CT9" s="800"/>
      <c r="CU9" s="800"/>
      <c r="CV9" s="801"/>
      <c r="CW9" s="799">
        <v>6</v>
      </c>
      <c r="CX9" s="800"/>
      <c r="CY9" s="800"/>
      <c r="CZ9" s="800"/>
      <c r="DA9" s="801"/>
      <c r="DB9" s="799" t="s">
        <v>556</v>
      </c>
      <c r="DC9" s="800"/>
      <c r="DD9" s="800"/>
      <c r="DE9" s="800"/>
      <c r="DF9" s="801"/>
      <c r="DG9" s="799" t="s">
        <v>482</v>
      </c>
      <c r="DH9" s="800"/>
      <c r="DI9" s="800"/>
      <c r="DJ9" s="800"/>
      <c r="DK9" s="801"/>
      <c r="DL9" s="799" t="s">
        <v>482</v>
      </c>
      <c r="DM9" s="800"/>
      <c r="DN9" s="800"/>
      <c r="DO9" s="800"/>
      <c r="DP9" s="801"/>
      <c r="DQ9" s="799" t="s">
        <v>482</v>
      </c>
      <c r="DR9" s="800"/>
      <c r="DS9" s="800"/>
      <c r="DT9" s="800"/>
      <c r="DU9" s="801"/>
      <c r="DV9" s="802"/>
      <c r="DW9" s="803"/>
      <c r="DX9" s="803"/>
      <c r="DY9" s="803"/>
      <c r="DZ9" s="804"/>
      <c r="EA9" s="205"/>
    </row>
    <row r="10" spans="1:131" s="206" customFormat="1" ht="26.25" customHeight="1" x14ac:dyDescent="0.15">
      <c r="A10" s="212">
        <v>4</v>
      </c>
      <c r="B10" s="773" t="s">
        <v>366</v>
      </c>
      <c r="C10" s="774"/>
      <c r="D10" s="774"/>
      <c r="E10" s="774"/>
      <c r="F10" s="774"/>
      <c r="G10" s="774"/>
      <c r="H10" s="774"/>
      <c r="I10" s="774"/>
      <c r="J10" s="774"/>
      <c r="K10" s="774"/>
      <c r="L10" s="774"/>
      <c r="M10" s="774"/>
      <c r="N10" s="774"/>
      <c r="O10" s="774"/>
      <c r="P10" s="775"/>
      <c r="Q10" s="776">
        <v>470</v>
      </c>
      <c r="R10" s="777"/>
      <c r="S10" s="777"/>
      <c r="T10" s="777"/>
      <c r="U10" s="777"/>
      <c r="V10" s="777">
        <v>470</v>
      </c>
      <c r="W10" s="777"/>
      <c r="X10" s="777"/>
      <c r="Y10" s="777"/>
      <c r="Z10" s="777"/>
      <c r="AA10" s="777">
        <v>0</v>
      </c>
      <c r="AB10" s="777"/>
      <c r="AC10" s="777"/>
      <c r="AD10" s="777"/>
      <c r="AE10" s="778"/>
      <c r="AF10" s="779">
        <v>0</v>
      </c>
      <c r="AG10" s="780"/>
      <c r="AH10" s="780"/>
      <c r="AI10" s="780"/>
      <c r="AJ10" s="781"/>
      <c r="AK10" s="782">
        <v>233</v>
      </c>
      <c r="AL10" s="783"/>
      <c r="AM10" s="783"/>
      <c r="AN10" s="783"/>
      <c r="AO10" s="783"/>
      <c r="AP10" s="783">
        <v>529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542</v>
      </c>
      <c r="BT10" s="787"/>
      <c r="BU10" s="787"/>
      <c r="BV10" s="787"/>
      <c r="BW10" s="787"/>
      <c r="BX10" s="787"/>
      <c r="BY10" s="787"/>
      <c r="BZ10" s="787"/>
      <c r="CA10" s="787"/>
      <c r="CB10" s="787"/>
      <c r="CC10" s="787"/>
      <c r="CD10" s="787"/>
      <c r="CE10" s="787"/>
      <c r="CF10" s="787"/>
      <c r="CG10" s="788"/>
      <c r="CH10" s="799">
        <v>6</v>
      </c>
      <c r="CI10" s="800"/>
      <c r="CJ10" s="800"/>
      <c r="CK10" s="800"/>
      <c r="CL10" s="801"/>
      <c r="CM10" s="799">
        <v>165</v>
      </c>
      <c r="CN10" s="800"/>
      <c r="CO10" s="800"/>
      <c r="CP10" s="800"/>
      <c r="CQ10" s="801"/>
      <c r="CR10" s="799">
        <v>10</v>
      </c>
      <c r="CS10" s="800"/>
      <c r="CT10" s="800"/>
      <c r="CU10" s="800"/>
      <c r="CV10" s="801"/>
      <c r="CW10" s="799">
        <v>220</v>
      </c>
      <c r="CX10" s="800"/>
      <c r="CY10" s="800"/>
      <c r="CZ10" s="800"/>
      <c r="DA10" s="801"/>
      <c r="DB10" s="799" t="s">
        <v>557</v>
      </c>
      <c r="DC10" s="800"/>
      <c r="DD10" s="800"/>
      <c r="DE10" s="800"/>
      <c r="DF10" s="801"/>
      <c r="DG10" s="799" t="s">
        <v>482</v>
      </c>
      <c r="DH10" s="800"/>
      <c r="DI10" s="800"/>
      <c r="DJ10" s="800"/>
      <c r="DK10" s="801"/>
      <c r="DL10" s="799" t="s">
        <v>482</v>
      </c>
      <c r="DM10" s="800"/>
      <c r="DN10" s="800"/>
      <c r="DO10" s="800"/>
      <c r="DP10" s="801"/>
      <c r="DQ10" s="799" t="s">
        <v>482</v>
      </c>
      <c r="DR10" s="800"/>
      <c r="DS10" s="800"/>
      <c r="DT10" s="800"/>
      <c r="DU10" s="801"/>
      <c r="DV10" s="802"/>
      <c r="DW10" s="803"/>
      <c r="DX10" s="803"/>
      <c r="DY10" s="803"/>
      <c r="DZ10" s="804"/>
      <c r="EA10" s="205"/>
    </row>
    <row r="11" spans="1:131" s="206" customFormat="1" ht="26.25" customHeight="1" x14ac:dyDescent="0.15">
      <c r="A11" s="212">
        <v>5</v>
      </c>
      <c r="B11" s="773" t="s">
        <v>367</v>
      </c>
      <c r="C11" s="774"/>
      <c r="D11" s="774"/>
      <c r="E11" s="774"/>
      <c r="F11" s="774"/>
      <c r="G11" s="774"/>
      <c r="H11" s="774"/>
      <c r="I11" s="774"/>
      <c r="J11" s="774"/>
      <c r="K11" s="774"/>
      <c r="L11" s="774"/>
      <c r="M11" s="774"/>
      <c r="N11" s="774"/>
      <c r="O11" s="774"/>
      <c r="P11" s="775"/>
      <c r="Q11" s="776">
        <v>1135</v>
      </c>
      <c r="R11" s="777"/>
      <c r="S11" s="777"/>
      <c r="T11" s="777"/>
      <c r="U11" s="777"/>
      <c r="V11" s="777">
        <v>1127</v>
      </c>
      <c r="W11" s="777"/>
      <c r="X11" s="777"/>
      <c r="Y11" s="777"/>
      <c r="Z11" s="777"/>
      <c r="AA11" s="777">
        <v>8</v>
      </c>
      <c r="AB11" s="777"/>
      <c r="AC11" s="777"/>
      <c r="AD11" s="777"/>
      <c r="AE11" s="778"/>
      <c r="AF11" s="779" t="s">
        <v>108</v>
      </c>
      <c r="AG11" s="780"/>
      <c r="AH11" s="780"/>
      <c r="AI11" s="780"/>
      <c r="AJ11" s="781"/>
      <c r="AK11" s="782">
        <v>665</v>
      </c>
      <c r="AL11" s="783"/>
      <c r="AM11" s="783"/>
      <c r="AN11" s="783"/>
      <c r="AO11" s="783"/>
      <c r="AP11" s="783">
        <v>2265</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543</v>
      </c>
      <c r="BT11" s="787"/>
      <c r="BU11" s="787"/>
      <c r="BV11" s="787"/>
      <c r="BW11" s="787"/>
      <c r="BX11" s="787"/>
      <c r="BY11" s="787"/>
      <c r="BZ11" s="787"/>
      <c r="CA11" s="787"/>
      <c r="CB11" s="787"/>
      <c r="CC11" s="787"/>
      <c r="CD11" s="787"/>
      <c r="CE11" s="787"/>
      <c r="CF11" s="787"/>
      <c r="CG11" s="788"/>
      <c r="CH11" s="799">
        <v>42</v>
      </c>
      <c r="CI11" s="800"/>
      <c r="CJ11" s="800"/>
      <c r="CK11" s="800"/>
      <c r="CL11" s="801"/>
      <c r="CM11" s="799">
        <v>437</v>
      </c>
      <c r="CN11" s="800"/>
      <c r="CO11" s="800"/>
      <c r="CP11" s="800"/>
      <c r="CQ11" s="801"/>
      <c r="CR11" s="799">
        <v>10</v>
      </c>
      <c r="CS11" s="800"/>
      <c r="CT11" s="800"/>
      <c r="CU11" s="800"/>
      <c r="CV11" s="801"/>
      <c r="CW11" s="799" t="s">
        <v>556</v>
      </c>
      <c r="CX11" s="800"/>
      <c r="CY11" s="800"/>
      <c r="CZ11" s="800"/>
      <c r="DA11" s="801"/>
      <c r="DB11" s="799">
        <v>564</v>
      </c>
      <c r="DC11" s="800"/>
      <c r="DD11" s="800"/>
      <c r="DE11" s="800"/>
      <c r="DF11" s="801"/>
      <c r="DG11" s="799">
        <v>6517</v>
      </c>
      <c r="DH11" s="800"/>
      <c r="DI11" s="800"/>
      <c r="DJ11" s="800"/>
      <c r="DK11" s="801"/>
      <c r="DL11" s="799" t="s">
        <v>482</v>
      </c>
      <c r="DM11" s="800"/>
      <c r="DN11" s="800"/>
      <c r="DO11" s="800"/>
      <c r="DP11" s="801"/>
      <c r="DQ11" s="799" t="s">
        <v>482</v>
      </c>
      <c r="DR11" s="800"/>
      <c r="DS11" s="800"/>
      <c r="DT11" s="800"/>
      <c r="DU11" s="801"/>
      <c r="DV11" s="802"/>
      <c r="DW11" s="803"/>
      <c r="DX11" s="803"/>
      <c r="DY11" s="803"/>
      <c r="DZ11" s="804"/>
      <c r="EA11" s="205"/>
    </row>
    <row r="12" spans="1:131" s="206" customFormat="1" ht="26.25" customHeight="1" x14ac:dyDescent="0.15">
      <c r="A12" s="212">
        <v>6</v>
      </c>
      <c r="B12" s="773" t="s">
        <v>368</v>
      </c>
      <c r="C12" s="774"/>
      <c r="D12" s="774"/>
      <c r="E12" s="774"/>
      <c r="F12" s="774"/>
      <c r="G12" s="774"/>
      <c r="H12" s="774"/>
      <c r="I12" s="774"/>
      <c r="J12" s="774"/>
      <c r="K12" s="774"/>
      <c r="L12" s="774"/>
      <c r="M12" s="774"/>
      <c r="N12" s="774"/>
      <c r="O12" s="774"/>
      <c r="P12" s="775"/>
      <c r="Q12" s="776">
        <v>1194</v>
      </c>
      <c r="R12" s="777"/>
      <c r="S12" s="777"/>
      <c r="T12" s="777"/>
      <c r="U12" s="777"/>
      <c r="V12" s="777">
        <v>1162</v>
      </c>
      <c r="W12" s="777"/>
      <c r="X12" s="777"/>
      <c r="Y12" s="777"/>
      <c r="Z12" s="777"/>
      <c r="AA12" s="777">
        <v>32</v>
      </c>
      <c r="AB12" s="777"/>
      <c r="AC12" s="777"/>
      <c r="AD12" s="777"/>
      <c r="AE12" s="778"/>
      <c r="AF12" s="779">
        <v>0</v>
      </c>
      <c r="AG12" s="780"/>
      <c r="AH12" s="780"/>
      <c r="AI12" s="780"/>
      <c r="AJ12" s="781"/>
      <c r="AK12" s="782">
        <v>769</v>
      </c>
      <c r="AL12" s="783"/>
      <c r="AM12" s="783"/>
      <c r="AN12" s="783"/>
      <c r="AO12" s="783"/>
      <c r="AP12" s="783">
        <v>2462</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544</v>
      </c>
      <c r="BT12" s="787"/>
      <c r="BU12" s="787"/>
      <c r="BV12" s="787"/>
      <c r="BW12" s="787"/>
      <c r="BX12" s="787"/>
      <c r="BY12" s="787"/>
      <c r="BZ12" s="787"/>
      <c r="CA12" s="787"/>
      <c r="CB12" s="787"/>
      <c r="CC12" s="787"/>
      <c r="CD12" s="787"/>
      <c r="CE12" s="787"/>
      <c r="CF12" s="787"/>
      <c r="CG12" s="788"/>
      <c r="CH12" s="799">
        <v>10</v>
      </c>
      <c r="CI12" s="800"/>
      <c r="CJ12" s="800"/>
      <c r="CK12" s="800"/>
      <c r="CL12" s="801"/>
      <c r="CM12" s="799">
        <v>581</v>
      </c>
      <c r="CN12" s="800"/>
      <c r="CO12" s="800"/>
      <c r="CP12" s="800"/>
      <c r="CQ12" s="801"/>
      <c r="CR12" s="799">
        <v>110</v>
      </c>
      <c r="CS12" s="800"/>
      <c r="CT12" s="800"/>
      <c r="CU12" s="800"/>
      <c r="CV12" s="801"/>
      <c r="CW12" s="799">
        <v>127</v>
      </c>
      <c r="CX12" s="800"/>
      <c r="CY12" s="800"/>
      <c r="CZ12" s="800"/>
      <c r="DA12" s="801"/>
      <c r="DB12" s="799" t="s">
        <v>557</v>
      </c>
      <c r="DC12" s="800"/>
      <c r="DD12" s="800"/>
      <c r="DE12" s="800"/>
      <c r="DF12" s="801"/>
      <c r="DG12" s="799" t="s">
        <v>482</v>
      </c>
      <c r="DH12" s="800"/>
      <c r="DI12" s="800"/>
      <c r="DJ12" s="800"/>
      <c r="DK12" s="801"/>
      <c r="DL12" s="799" t="s">
        <v>482</v>
      </c>
      <c r="DM12" s="800"/>
      <c r="DN12" s="800"/>
      <c r="DO12" s="800"/>
      <c r="DP12" s="801"/>
      <c r="DQ12" s="799" t="s">
        <v>482</v>
      </c>
      <c r="DR12" s="800"/>
      <c r="DS12" s="800"/>
      <c r="DT12" s="800"/>
      <c r="DU12" s="801"/>
      <c r="DV12" s="802"/>
      <c r="DW12" s="803"/>
      <c r="DX12" s="803"/>
      <c r="DY12" s="803"/>
      <c r="DZ12" s="804"/>
      <c r="EA12" s="205"/>
    </row>
    <row r="13" spans="1:131" s="206" customFormat="1" ht="26.25" customHeight="1" x14ac:dyDescent="0.15">
      <c r="A13" s="212">
        <v>7</v>
      </c>
      <c r="B13" s="773" t="s">
        <v>369</v>
      </c>
      <c r="C13" s="774"/>
      <c r="D13" s="774"/>
      <c r="E13" s="774"/>
      <c r="F13" s="774"/>
      <c r="G13" s="774"/>
      <c r="H13" s="774"/>
      <c r="I13" s="774"/>
      <c r="J13" s="774"/>
      <c r="K13" s="774"/>
      <c r="L13" s="774"/>
      <c r="M13" s="774"/>
      <c r="N13" s="774"/>
      <c r="O13" s="774"/>
      <c r="P13" s="775"/>
      <c r="Q13" s="776">
        <v>994</v>
      </c>
      <c r="R13" s="777"/>
      <c r="S13" s="777"/>
      <c r="T13" s="777"/>
      <c r="U13" s="777"/>
      <c r="V13" s="777">
        <v>981</v>
      </c>
      <c r="W13" s="777"/>
      <c r="X13" s="777"/>
      <c r="Y13" s="777"/>
      <c r="Z13" s="777"/>
      <c r="AA13" s="777">
        <v>13</v>
      </c>
      <c r="AB13" s="777"/>
      <c r="AC13" s="777"/>
      <c r="AD13" s="777"/>
      <c r="AE13" s="778"/>
      <c r="AF13" s="779" t="s">
        <v>108</v>
      </c>
      <c r="AG13" s="780"/>
      <c r="AH13" s="780"/>
      <c r="AI13" s="780"/>
      <c r="AJ13" s="781"/>
      <c r="AK13" s="782">
        <v>341</v>
      </c>
      <c r="AL13" s="783"/>
      <c r="AM13" s="783"/>
      <c r="AN13" s="783"/>
      <c r="AO13" s="783"/>
      <c r="AP13" s="783">
        <v>1079</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555</v>
      </c>
      <c r="BT13" s="787"/>
      <c r="BU13" s="787"/>
      <c r="BV13" s="787"/>
      <c r="BW13" s="787"/>
      <c r="BX13" s="787"/>
      <c r="BY13" s="787"/>
      <c r="BZ13" s="787"/>
      <c r="CA13" s="787"/>
      <c r="CB13" s="787"/>
      <c r="CC13" s="787"/>
      <c r="CD13" s="787"/>
      <c r="CE13" s="787"/>
      <c r="CF13" s="787"/>
      <c r="CG13" s="788"/>
      <c r="CH13" s="799">
        <v>-10</v>
      </c>
      <c r="CI13" s="800"/>
      <c r="CJ13" s="800"/>
      <c r="CK13" s="800"/>
      <c r="CL13" s="801"/>
      <c r="CM13" s="799">
        <v>140</v>
      </c>
      <c r="CN13" s="800"/>
      <c r="CO13" s="800"/>
      <c r="CP13" s="800"/>
      <c r="CQ13" s="801"/>
      <c r="CR13" s="799">
        <v>61</v>
      </c>
      <c r="CS13" s="800"/>
      <c r="CT13" s="800"/>
      <c r="CU13" s="800"/>
      <c r="CV13" s="801"/>
      <c r="CW13" s="799" t="s">
        <v>556</v>
      </c>
      <c r="CX13" s="800"/>
      <c r="CY13" s="800"/>
      <c r="CZ13" s="800"/>
      <c r="DA13" s="801"/>
      <c r="DB13" s="799" t="s">
        <v>556</v>
      </c>
      <c r="DC13" s="800"/>
      <c r="DD13" s="800"/>
      <c r="DE13" s="800"/>
      <c r="DF13" s="801"/>
      <c r="DG13" s="799" t="s">
        <v>482</v>
      </c>
      <c r="DH13" s="800"/>
      <c r="DI13" s="800"/>
      <c r="DJ13" s="800"/>
      <c r="DK13" s="801"/>
      <c r="DL13" s="799" t="s">
        <v>482</v>
      </c>
      <c r="DM13" s="800"/>
      <c r="DN13" s="800"/>
      <c r="DO13" s="800"/>
      <c r="DP13" s="801"/>
      <c r="DQ13" s="799" t="s">
        <v>482</v>
      </c>
      <c r="DR13" s="800"/>
      <c r="DS13" s="800"/>
      <c r="DT13" s="800"/>
      <c r="DU13" s="801"/>
      <c r="DV13" s="802"/>
      <c r="DW13" s="803"/>
      <c r="DX13" s="803"/>
      <c r="DY13" s="803"/>
      <c r="DZ13" s="804"/>
      <c r="EA13" s="205"/>
    </row>
    <row r="14" spans="1:131" s="206" customFormat="1" ht="26.25" customHeight="1" x14ac:dyDescent="0.15">
      <c r="A14" s="212">
        <v>8</v>
      </c>
      <c r="B14" s="773" t="s">
        <v>370</v>
      </c>
      <c r="C14" s="774"/>
      <c r="D14" s="774"/>
      <c r="E14" s="774"/>
      <c r="F14" s="774"/>
      <c r="G14" s="774"/>
      <c r="H14" s="774"/>
      <c r="I14" s="774"/>
      <c r="J14" s="774"/>
      <c r="K14" s="774"/>
      <c r="L14" s="774"/>
      <c r="M14" s="774"/>
      <c r="N14" s="774"/>
      <c r="O14" s="774"/>
      <c r="P14" s="775"/>
      <c r="Q14" s="776">
        <v>1221</v>
      </c>
      <c r="R14" s="777"/>
      <c r="S14" s="777"/>
      <c r="T14" s="777"/>
      <c r="U14" s="777"/>
      <c r="V14" s="777">
        <v>1202</v>
      </c>
      <c r="W14" s="777"/>
      <c r="X14" s="777"/>
      <c r="Y14" s="777"/>
      <c r="Z14" s="777"/>
      <c r="AA14" s="777">
        <v>19</v>
      </c>
      <c r="AB14" s="777"/>
      <c r="AC14" s="777"/>
      <c r="AD14" s="777"/>
      <c r="AE14" s="778"/>
      <c r="AF14" s="779" t="s">
        <v>108</v>
      </c>
      <c r="AG14" s="780"/>
      <c r="AH14" s="780"/>
      <c r="AI14" s="780"/>
      <c r="AJ14" s="781"/>
      <c r="AK14" s="782">
        <v>574</v>
      </c>
      <c r="AL14" s="783"/>
      <c r="AM14" s="783"/>
      <c r="AN14" s="783"/>
      <c r="AO14" s="783"/>
      <c r="AP14" s="783">
        <v>2500</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t="s">
        <v>371</v>
      </c>
      <c r="C15" s="774"/>
      <c r="D15" s="774"/>
      <c r="E15" s="774"/>
      <c r="F15" s="774"/>
      <c r="G15" s="774"/>
      <c r="H15" s="774"/>
      <c r="I15" s="774"/>
      <c r="J15" s="774"/>
      <c r="K15" s="774"/>
      <c r="L15" s="774"/>
      <c r="M15" s="774"/>
      <c r="N15" s="774"/>
      <c r="O15" s="774"/>
      <c r="P15" s="775"/>
      <c r="Q15" s="776">
        <v>315</v>
      </c>
      <c r="R15" s="777"/>
      <c r="S15" s="777"/>
      <c r="T15" s="777"/>
      <c r="U15" s="777"/>
      <c r="V15" s="777">
        <v>313</v>
      </c>
      <c r="W15" s="777"/>
      <c r="X15" s="777"/>
      <c r="Y15" s="777"/>
      <c r="Z15" s="777"/>
      <c r="AA15" s="777">
        <v>2</v>
      </c>
      <c r="AB15" s="777"/>
      <c r="AC15" s="777"/>
      <c r="AD15" s="777"/>
      <c r="AE15" s="778"/>
      <c r="AF15" s="779">
        <v>2</v>
      </c>
      <c r="AG15" s="780"/>
      <c r="AH15" s="780"/>
      <c r="AI15" s="780"/>
      <c r="AJ15" s="781"/>
      <c r="AK15" s="782">
        <v>100</v>
      </c>
      <c r="AL15" s="783"/>
      <c r="AM15" s="783"/>
      <c r="AN15" s="783"/>
      <c r="AO15" s="783"/>
      <c r="AP15" s="783">
        <v>0</v>
      </c>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373</v>
      </c>
      <c r="B23" s="808" t="s">
        <v>374</v>
      </c>
      <c r="C23" s="809"/>
      <c r="D23" s="809"/>
      <c r="E23" s="809"/>
      <c r="F23" s="809"/>
      <c r="G23" s="809"/>
      <c r="H23" s="809"/>
      <c r="I23" s="809"/>
      <c r="J23" s="809"/>
      <c r="K23" s="809"/>
      <c r="L23" s="809"/>
      <c r="M23" s="809"/>
      <c r="N23" s="809"/>
      <c r="O23" s="809"/>
      <c r="P23" s="810"/>
      <c r="Q23" s="811">
        <v>201247</v>
      </c>
      <c r="R23" s="812"/>
      <c r="S23" s="812"/>
      <c r="T23" s="812"/>
      <c r="U23" s="812"/>
      <c r="V23" s="812">
        <v>197088</v>
      </c>
      <c r="W23" s="812"/>
      <c r="X23" s="812"/>
      <c r="Y23" s="812"/>
      <c r="Z23" s="812"/>
      <c r="AA23" s="812">
        <f t="shared" ref="AA23" si="0">Q23-V23</f>
        <v>4159</v>
      </c>
      <c r="AB23" s="812"/>
      <c r="AC23" s="812"/>
      <c r="AD23" s="812"/>
      <c r="AE23" s="813"/>
      <c r="AF23" s="814">
        <v>2276</v>
      </c>
      <c r="AG23" s="812"/>
      <c r="AH23" s="812"/>
      <c r="AI23" s="812"/>
      <c r="AJ23" s="815"/>
      <c r="AK23" s="816"/>
      <c r="AL23" s="817"/>
      <c r="AM23" s="817"/>
      <c r="AN23" s="817"/>
      <c r="AO23" s="817"/>
      <c r="AP23" s="812">
        <v>122020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377</v>
      </c>
      <c r="R26" s="736"/>
      <c r="S26" s="736"/>
      <c r="T26" s="736"/>
      <c r="U26" s="737"/>
      <c r="V26" s="735" t="s">
        <v>378</v>
      </c>
      <c r="W26" s="736"/>
      <c r="X26" s="736"/>
      <c r="Y26" s="736"/>
      <c r="Z26" s="737"/>
      <c r="AA26" s="735" t="s">
        <v>379</v>
      </c>
      <c r="AB26" s="736"/>
      <c r="AC26" s="736"/>
      <c r="AD26" s="736"/>
      <c r="AE26" s="736"/>
      <c r="AF26" s="830" t="s">
        <v>380</v>
      </c>
      <c r="AG26" s="831"/>
      <c r="AH26" s="831"/>
      <c r="AI26" s="831"/>
      <c r="AJ26" s="832"/>
      <c r="AK26" s="736" t="s">
        <v>381</v>
      </c>
      <c r="AL26" s="736"/>
      <c r="AM26" s="736"/>
      <c r="AN26" s="736"/>
      <c r="AO26" s="737"/>
      <c r="AP26" s="735" t="s">
        <v>382</v>
      </c>
      <c r="AQ26" s="736"/>
      <c r="AR26" s="736"/>
      <c r="AS26" s="736"/>
      <c r="AT26" s="737"/>
      <c r="AU26" s="735" t="s">
        <v>383</v>
      </c>
      <c r="AV26" s="736"/>
      <c r="AW26" s="736"/>
      <c r="AX26" s="736"/>
      <c r="AY26" s="737"/>
      <c r="AZ26" s="735" t="s">
        <v>384</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385</v>
      </c>
      <c r="C28" s="750"/>
      <c r="D28" s="750"/>
      <c r="E28" s="750"/>
      <c r="F28" s="750"/>
      <c r="G28" s="750"/>
      <c r="H28" s="750"/>
      <c r="I28" s="750"/>
      <c r="J28" s="750"/>
      <c r="K28" s="750"/>
      <c r="L28" s="750"/>
      <c r="M28" s="750"/>
      <c r="N28" s="750"/>
      <c r="O28" s="750"/>
      <c r="P28" s="751"/>
      <c r="Q28" s="840">
        <v>59255</v>
      </c>
      <c r="R28" s="841"/>
      <c r="S28" s="841"/>
      <c r="T28" s="841"/>
      <c r="U28" s="841"/>
      <c r="V28" s="841">
        <v>59251</v>
      </c>
      <c r="W28" s="841"/>
      <c r="X28" s="841"/>
      <c r="Y28" s="841"/>
      <c r="Z28" s="841"/>
      <c r="AA28" s="841">
        <v>4</v>
      </c>
      <c r="AB28" s="841"/>
      <c r="AC28" s="841"/>
      <c r="AD28" s="841"/>
      <c r="AE28" s="842"/>
      <c r="AF28" s="843">
        <v>4</v>
      </c>
      <c r="AG28" s="841"/>
      <c r="AH28" s="841"/>
      <c r="AI28" s="841"/>
      <c r="AJ28" s="844"/>
      <c r="AK28" s="845">
        <v>4923</v>
      </c>
      <c r="AL28" s="836"/>
      <c r="AM28" s="836"/>
      <c r="AN28" s="836"/>
      <c r="AO28" s="836"/>
      <c r="AP28" s="836" t="s">
        <v>545</v>
      </c>
      <c r="AQ28" s="836"/>
      <c r="AR28" s="836"/>
      <c r="AS28" s="836"/>
      <c r="AT28" s="836"/>
      <c r="AU28" s="836" t="s">
        <v>482</v>
      </c>
      <c r="AV28" s="836"/>
      <c r="AW28" s="836"/>
      <c r="AX28" s="836"/>
      <c r="AY28" s="836"/>
      <c r="AZ28" s="837" t="s">
        <v>482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386</v>
      </c>
      <c r="C29" s="774"/>
      <c r="D29" s="774"/>
      <c r="E29" s="774"/>
      <c r="F29" s="774"/>
      <c r="G29" s="774"/>
      <c r="H29" s="774"/>
      <c r="I29" s="774"/>
      <c r="J29" s="774"/>
      <c r="K29" s="774"/>
      <c r="L29" s="774"/>
      <c r="M29" s="774"/>
      <c r="N29" s="774"/>
      <c r="O29" s="774"/>
      <c r="P29" s="775"/>
      <c r="Q29" s="776">
        <v>27710</v>
      </c>
      <c r="R29" s="777"/>
      <c r="S29" s="777"/>
      <c r="T29" s="777"/>
      <c r="U29" s="777"/>
      <c r="V29" s="777">
        <v>27652</v>
      </c>
      <c r="W29" s="777"/>
      <c r="X29" s="777"/>
      <c r="Y29" s="777"/>
      <c r="Z29" s="777"/>
      <c r="AA29" s="777">
        <v>58</v>
      </c>
      <c r="AB29" s="777"/>
      <c r="AC29" s="777"/>
      <c r="AD29" s="777"/>
      <c r="AE29" s="778"/>
      <c r="AF29" s="779">
        <v>58</v>
      </c>
      <c r="AG29" s="780"/>
      <c r="AH29" s="780"/>
      <c r="AI29" s="780"/>
      <c r="AJ29" s="781"/>
      <c r="AK29" s="848">
        <v>4045</v>
      </c>
      <c r="AL29" s="849"/>
      <c r="AM29" s="849"/>
      <c r="AN29" s="849"/>
      <c r="AO29" s="849"/>
      <c r="AP29" s="849" t="s">
        <v>546</v>
      </c>
      <c r="AQ29" s="849"/>
      <c r="AR29" s="849"/>
      <c r="AS29" s="849"/>
      <c r="AT29" s="849"/>
      <c r="AU29" s="849" t="s">
        <v>482</v>
      </c>
      <c r="AV29" s="849"/>
      <c r="AW29" s="849"/>
      <c r="AX29" s="849"/>
      <c r="AY29" s="849"/>
      <c r="AZ29" s="850" t="s">
        <v>482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387</v>
      </c>
      <c r="C30" s="774"/>
      <c r="D30" s="774"/>
      <c r="E30" s="774"/>
      <c r="F30" s="774"/>
      <c r="G30" s="774"/>
      <c r="H30" s="774"/>
      <c r="I30" s="774"/>
      <c r="J30" s="774"/>
      <c r="K30" s="774"/>
      <c r="L30" s="774"/>
      <c r="M30" s="774"/>
      <c r="N30" s="774"/>
      <c r="O30" s="774"/>
      <c r="P30" s="775"/>
      <c r="Q30" s="776">
        <v>4686</v>
      </c>
      <c r="R30" s="777"/>
      <c r="S30" s="777"/>
      <c r="T30" s="777"/>
      <c r="U30" s="777"/>
      <c r="V30" s="777">
        <v>4667</v>
      </c>
      <c r="W30" s="777"/>
      <c r="X30" s="777"/>
      <c r="Y30" s="777"/>
      <c r="Z30" s="777"/>
      <c r="AA30" s="777">
        <v>18</v>
      </c>
      <c r="AB30" s="777"/>
      <c r="AC30" s="777"/>
      <c r="AD30" s="777"/>
      <c r="AE30" s="778"/>
      <c r="AF30" s="779">
        <v>18</v>
      </c>
      <c r="AG30" s="780"/>
      <c r="AH30" s="780"/>
      <c r="AI30" s="780"/>
      <c r="AJ30" s="781"/>
      <c r="AK30" s="848">
        <v>867</v>
      </c>
      <c r="AL30" s="849"/>
      <c r="AM30" s="849"/>
      <c r="AN30" s="849"/>
      <c r="AO30" s="849"/>
      <c r="AP30" s="849" t="s">
        <v>545</v>
      </c>
      <c r="AQ30" s="849"/>
      <c r="AR30" s="849"/>
      <c r="AS30" s="849"/>
      <c r="AT30" s="849"/>
      <c r="AU30" s="849" t="s">
        <v>482</v>
      </c>
      <c r="AV30" s="849"/>
      <c r="AW30" s="849"/>
      <c r="AX30" s="849"/>
      <c r="AY30" s="849"/>
      <c r="AZ30" s="850" t="s">
        <v>482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388</v>
      </c>
      <c r="C31" s="774"/>
      <c r="D31" s="774"/>
      <c r="E31" s="774"/>
      <c r="F31" s="774"/>
      <c r="G31" s="774"/>
      <c r="H31" s="774"/>
      <c r="I31" s="774"/>
      <c r="J31" s="774"/>
      <c r="K31" s="774"/>
      <c r="L31" s="774"/>
      <c r="M31" s="774"/>
      <c r="N31" s="774"/>
      <c r="O31" s="774"/>
      <c r="P31" s="775"/>
      <c r="Q31" s="776">
        <v>13537</v>
      </c>
      <c r="R31" s="777"/>
      <c r="S31" s="777"/>
      <c r="T31" s="777"/>
      <c r="U31" s="777"/>
      <c r="V31" s="777">
        <v>13402</v>
      </c>
      <c r="W31" s="777"/>
      <c r="X31" s="777"/>
      <c r="Y31" s="777"/>
      <c r="Z31" s="777"/>
      <c r="AA31" s="777">
        <v>135</v>
      </c>
      <c r="AB31" s="777"/>
      <c r="AC31" s="777"/>
      <c r="AD31" s="777"/>
      <c r="AE31" s="778"/>
      <c r="AF31" s="779">
        <v>88</v>
      </c>
      <c r="AG31" s="780"/>
      <c r="AH31" s="780"/>
      <c r="AI31" s="780"/>
      <c r="AJ31" s="781"/>
      <c r="AK31" s="848">
        <v>151</v>
      </c>
      <c r="AL31" s="849"/>
      <c r="AM31" s="849"/>
      <c r="AN31" s="849"/>
      <c r="AO31" s="849"/>
      <c r="AP31" s="849" t="s">
        <v>545</v>
      </c>
      <c r="AQ31" s="849"/>
      <c r="AR31" s="849"/>
      <c r="AS31" s="849"/>
      <c r="AT31" s="849"/>
      <c r="AU31" s="849" t="s">
        <v>482</v>
      </c>
      <c r="AV31" s="849"/>
      <c r="AW31" s="849"/>
      <c r="AX31" s="849"/>
      <c r="AY31" s="849"/>
      <c r="AZ31" s="850" t="s">
        <v>482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389</v>
      </c>
      <c r="C32" s="774"/>
      <c r="D32" s="774"/>
      <c r="E32" s="774"/>
      <c r="F32" s="774"/>
      <c r="G32" s="774"/>
      <c r="H32" s="774"/>
      <c r="I32" s="774"/>
      <c r="J32" s="774"/>
      <c r="K32" s="774"/>
      <c r="L32" s="774"/>
      <c r="M32" s="774"/>
      <c r="N32" s="774"/>
      <c r="O32" s="774"/>
      <c r="P32" s="775"/>
      <c r="Q32" s="776">
        <v>147</v>
      </c>
      <c r="R32" s="777"/>
      <c r="S32" s="777"/>
      <c r="T32" s="777"/>
      <c r="U32" s="777"/>
      <c r="V32" s="777">
        <v>144</v>
      </c>
      <c r="W32" s="777"/>
      <c r="X32" s="777"/>
      <c r="Y32" s="777"/>
      <c r="Z32" s="777"/>
      <c r="AA32" s="777">
        <v>3</v>
      </c>
      <c r="AB32" s="777"/>
      <c r="AC32" s="777"/>
      <c r="AD32" s="777"/>
      <c r="AE32" s="778"/>
      <c r="AF32" s="779">
        <v>3</v>
      </c>
      <c r="AG32" s="780"/>
      <c r="AH32" s="780"/>
      <c r="AI32" s="780"/>
      <c r="AJ32" s="781"/>
      <c r="AK32" s="848" t="s">
        <v>545</v>
      </c>
      <c r="AL32" s="849"/>
      <c r="AM32" s="849"/>
      <c r="AN32" s="849"/>
      <c r="AO32" s="849"/>
      <c r="AP32" s="849" t="s">
        <v>546</v>
      </c>
      <c r="AQ32" s="849"/>
      <c r="AR32" s="849"/>
      <c r="AS32" s="849"/>
      <c r="AT32" s="849"/>
      <c r="AU32" s="849" t="s">
        <v>482</v>
      </c>
      <c r="AV32" s="849"/>
      <c r="AW32" s="849"/>
      <c r="AX32" s="849"/>
      <c r="AY32" s="849"/>
      <c r="AZ32" s="850" t="s">
        <v>482</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390</v>
      </c>
      <c r="C33" s="774"/>
      <c r="D33" s="774"/>
      <c r="E33" s="774"/>
      <c r="F33" s="774"/>
      <c r="G33" s="774"/>
      <c r="H33" s="774"/>
      <c r="I33" s="774"/>
      <c r="J33" s="774"/>
      <c r="K33" s="774"/>
      <c r="L33" s="774"/>
      <c r="M33" s="774"/>
      <c r="N33" s="774"/>
      <c r="O33" s="774"/>
      <c r="P33" s="775"/>
      <c r="Q33" s="776">
        <v>10793</v>
      </c>
      <c r="R33" s="777"/>
      <c r="S33" s="777"/>
      <c r="T33" s="777"/>
      <c r="U33" s="777"/>
      <c r="V33" s="777">
        <v>8628</v>
      </c>
      <c r="W33" s="777"/>
      <c r="X33" s="777"/>
      <c r="Y33" s="777"/>
      <c r="Z33" s="777"/>
      <c r="AA33" s="777">
        <v>2166</v>
      </c>
      <c r="AB33" s="777"/>
      <c r="AC33" s="777"/>
      <c r="AD33" s="777"/>
      <c r="AE33" s="778"/>
      <c r="AF33" s="779">
        <v>7950</v>
      </c>
      <c r="AG33" s="780"/>
      <c r="AH33" s="780"/>
      <c r="AI33" s="780"/>
      <c r="AJ33" s="781"/>
      <c r="AK33" s="848">
        <v>111</v>
      </c>
      <c r="AL33" s="849"/>
      <c r="AM33" s="849"/>
      <c r="AN33" s="849"/>
      <c r="AO33" s="849"/>
      <c r="AP33" s="849">
        <v>34446</v>
      </c>
      <c r="AQ33" s="849"/>
      <c r="AR33" s="849"/>
      <c r="AS33" s="849"/>
      <c r="AT33" s="849"/>
      <c r="AU33" s="849">
        <v>276</v>
      </c>
      <c r="AV33" s="849"/>
      <c r="AW33" s="849"/>
      <c r="AX33" s="849"/>
      <c r="AY33" s="849"/>
      <c r="AZ33" s="850" t="s">
        <v>482</v>
      </c>
      <c r="BA33" s="850"/>
      <c r="BB33" s="850"/>
      <c r="BC33" s="850"/>
      <c r="BD33" s="850"/>
      <c r="BE33" s="846" t="s">
        <v>391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392</v>
      </c>
      <c r="C34" s="774"/>
      <c r="D34" s="774"/>
      <c r="E34" s="774"/>
      <c r="F34" s="774"/>
      <c r="G34" s="774"/>
      <c r="H34" s="774"/>
      <c r="I34" s="774"/>
      <c r="J34" s="774"/>
      <c r="K34" s="774"/>
      <c r="L34" s="774"/>
      <c r="M34" s="774"/>
      <c r="N34" s="774"/>
      <c r="O34" s="774"/>
      <c r="P34" s="775"/>
      <c r="Q34" s="776">
        <v>13703</v>
      </c>
      <c r="R34" s="777"/>
      <c r="S34" s="777"/>
      <c r="T34" s="777"/>
      <c r="U34" s="777"/>
      <c r="V34" s="777">
        <v>12253</v>
      </c>
      <c r="W34" s="777"/>
      <c r="X34" s="777"/>
      <c r="Y34" s="777"/>
      <c r="Z34" s="777"/>
      <c r="AA34" s="777">
        <v>1450</v>
      </c>
      <c r="AB34" s="777"/>
      <c r="AC34" s="777"/>
      <c r="AD34" s="777"/>
      <c r="AE34" s="778"/>
      <c r="AF34" s="779">
        <v>3427</v>
      </c>
      <c r="AG34" s="780"/>
      <c r="AH34" s="780"/>
      <c r="AI34" s="780"/>
      <c r="AJ34" s="781"/>
      <c r="AK34" s="848">
        <v>4699</v>
      </c>
      <c r="AL34" s="849"/>
      <c r="AM34" s="849"/>
      <c r="AN34" s="849"/>
      <c r="AO34" s="849"/>
      <c r="AP34" s="849">
        <v>66211</v>
      </c>
      <c r="AQ34" s="849"/>
      <c r="AR34" s="849"/>
      <c r="AS34" s="849"/>
      <c r="AT34" s="849"/>
      <c r="AU34" s="849">
        <v>34628</v>
      </c>
      <c r="AV34" s="849"/>
      <c r="AW34" s="849"/>
      <c r="AX34" s="849"/>
      <c r="AY34" s="849"/>
      <c r="AZ34" s="850" t="s">
        <v>482</v>
      </c>
      <c r="BA34" s="850"/>
      <c r="BB34" s="850"/>
      <c r="BC34" s="850"/>
      <c r="BD34" s="850"/>
      <c r="BE34" s="846" t="s">
        <v>391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393</v>
      </c>
      <c r="C35" s="774"/>
      <c r="D35" s="774"/>
      <c r="E35" s="774"/>
      <c r="F35" s="774"/>
      <c r="G35" s="774"/>
      <c r="H35" s="774"/>
      <c r="I35" s="774"/>
      <c r="J35" s="774"/>
      <c r="K35" s="774"/>
      <c r="L35" s="774"/>
      <c r="M35" s="774"/>
      <c r="N35" s="774"/>
      <c r="O35" s="774"/>
      <c r="P35" s="775"/>
      <c r="Q35" s="776">
        <v>738</v>
      </c>
      <c r="R35" s="777"/>
      <c r="S35" s="777"/>
      <c r="T35" s="777"/>
      <c r="U35" s="777"/>
      <c r="V35" s="777">
        <v>737</v>
      </c>
      <c r="W35" s="777"/>
      <c r="X35" s="777"/>
      <c r="Y35" s="777"/>
      <c r="Z35" s="777"/>
      <c r="AA35" s="777">
        <v>1</v>
      </c>
      <c r="AB35" s="777"/>
      <c r="AC35" s="777"/>
      <c r="AD35" s="777"/>
      <c r="AE35" s="778"/>
      <c r="AF35" s="779">
        <v>1320</v>
      </c>
      <c r="AG35" s="780"/>
      <c r="AH35" s="780"/>
      <c r="AI35" s="780"/>
      <c r="AJ35" s="781"/>
      <c r="AK35" s="848">
        <v>236</v>
      </c>
      <c r="AL35" s="849"/>
      <c r="AM35" s="849"/>
      <c r="AN35" s="849"/>
      <c r="AO35" s="849"/>
      <c r="AP35" s="849">
        <v>470</v>
      </c>
      <c r="AQ35" s="849"/>
      <c r="AR35" s="849"/>
      <c r="AS35" s="849"/>
      <c r="AT35" s="849"/>
      <c r="AU35" s="849">
        <v>208</v>
      </c>
      <c r="AV35" s="849"/>
      <c r="AW35" s="849"/>
      <c r="AX35" s="849"/>
      <c r="AY35" s="849"/>
      <c r="AZ35" s="850" t="s">
        <v>482</v>
      </c>
      <c r="BA35" s="850"/>
      <c r="BB35" s="850"/>
      <c r="BC35" s="850"/>
      <c r="BD35" s="850"/>
      <c r="BE35" s="846" t="s">
        <v>391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373</v>
      </c>
      <c r="B63" s="808" t="s">
        <v>395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12867</v>
      </c>
      <c r="AG63" s="860"/>
      <c r="AH63" s="860"/>
      <c r="AI63" s="860"/>
      <c r="AJ63" s="861"/>
      <c r="AK63" s="862"/>
      <c r="AL63" s="857"/>
      <c r="AM63" s="857"/>
      <c r="AN63" s="857"/>
      <c r="AO63" s="857"/>
      <c r="AP63" s="860">
        <v>101128</v>
      </c>
      <c r="AQ63" s="860"/>
      <c r="AR63" s="860"/>
      <c r="AS63" s="860"/>
      <c r="AT63" s="860"/>
      <c r="AU63" s="860">
        <v>35112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397</v>
      </c>
      <c r="B66" s="759"/>
      <c r="C66" s="759"/>
      <c r="D66" s="759"/>
      <c r="E66" s="759"/>
      <c r="F66" s="759"/>
      <c r="G66" s="759"/>
      <c r="H66" s="759"/>
      <c r="I66" s="759"/>
      <c r="J66" s="759"/>
      <c r="K66" s="759"/>
      <c r="L66" s="759"/>
      <c r="M66" s="759"/>
      <c r="N66" s="759"/>
      <c r="O66" s="759"/>
      <c r="P66" s="760"/>
      <c r="Q66" s="735" t="s">
        <v>377</v>
      </c>
      <c r="R66" s="736"/>
      <c r="S66" s="736"/>
      <c r="T66" s="736"/>
      <c r="U66" s="737"/>
      <c r="V66" s="735" t="s">
        <v>378</v>
      </c>
      <c r="W66" s="736"/>
      <c r="X66" s="736"/>
      <c r="Y66" s="736"/>
      <c r="Z66" s="737"/>
      <c r="AA66" s="735" t="s">
        <v>379</v>
      </c>
      <c r="AB66" s="736"/>
      <c r="AC66" s="736"/>
      <c r="AD66" s="736"/>
      <c r="AE66" s="737"/>
      <c r="AF66" s="870" t="s">
        <v>380</v>
      </c>
      <c r="AG66" s="831"/>
      <c r="AH66" s="831"/>
      <c r="AI66" s="831"/>
      <c r="AJ66" s="871"/>
      <c r="AK66" s="735" t="s">
        <v>381</v>
      </c>
      <c r="AL66" s="759"/>
      <c r="AM66" s="759"/>
      <c r="AN66" s="759"/>
      <c r="AO66" s="760"/>
      <c r="AP66" s="735" t="s">
        <v>382</v>
      </c>
      <c r="AQ66" s="736"/>
      <c r="AR66" s="736"/>
      <c r="AS66" s="736"/>
      <c r="AT66" s="737"/>
      <c r="AU66" s="735" t="s">
        <v>398</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118</v>
      </c>
      <c r="R68" s="884"/>
      <c r="S68" s="884"/>
      <c r="T68" s="884"/>
      <c r="U68" s="884"/>
      <c r="V68" s="884">
        <v>109</v>
      </c>
      <c r="W68" s="884"/>
      <c r="X68" s="884"/>
      <c r="Y68" s="884"/>
      <c r="Z68" s="884"/>
      <c r="AA68" s="884">
        <v>10</v>
      </c>
      <c r="AB68" s="884"/>
      <c r="AC68" s="884"/>
      <c r="AD68" s="884"/>
      <c r="AE68" s="884"/>
      <c r="AF68" s="884">
        <v>10</v>
      </c>
      <c r="AG68" s="884"/>
      <c r="AH68" s="884"/>
      <c r="AI68" s="884"/>
      <c r="AJ68" s="884"/>
      <c r="AK68" s="884">
        <v>2</v>
      </c>
      <c r="AL68" s="884"/>
      <c r="AM68" s="884"/>
      <c r="AN68" s="884"/>
      <c r="AO68" s="884"/>
      <c r="AP68" s="884" t="s">
        <v>552</v>
      </c>
      <c r="AQ68" s="884"/>
      <c r="AR68" s="884"/>
      <c r="AS68" s="884"/>
      <c r="AT68" s="884"/>
      <c r="AU68" s="884" t="s">
        <v>482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202536</v>
      </c>
      <c r="R69" s="849"/>
      <c r="S69" s="849"/>
      <c r="T69" s="849"/>
      <c r="U69" s="849"/>
      <c r="V69" s="849">
        <v>195058</v>
      </c>
      <c r="W69" s="849"/>
      <c r="X69" s="849"/>
      <c r="Y69" s="849"/>
      <c r="Z69" s="849"/>
      <c r="AA69" s="849">
        <v>7478</v>
      </c>
      <c r="AB69" s="849"/>
      <c r="AC69" s="849"/>
      <c r="AD69" s="849"/>
      <c r="AE69" s="849"/>
      <c r="AF69" s="849">
        <v>7478</v>
      </c>
      <c r="AG69" s="849"/>
      <c r="AH69" s="849"/>
      <c r="AI69" s="849"/>
      <c r="AJ69" s="849"/>
      <c r="AK69" s="849">
        <v>271</v>
      </c>
      <c r="AL69" s="849"/>
      <c r="AM69" s="849"/>
      <c r="AN69" s="849"/>
      <c r="AO69" s="849"/>
      <c r="AP69" s="849" t="s">
        <v>553</v>
      </c>
      <c r="AQ69" s="849"/>
      <c r="AR69" s="849"/>
      <c r="AS69" s="849"/>
      <c r="AT69" s="849"/>
      <c r="AU69" s="849" t="s">
        <v>482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11914</v>
      </c>
      <c r="R70" s="849"/>
      <c r="S70" s="849"/>
      <c r="T70" s="849"/>
      <c r="U70" s="849"/>
      <c r="V70" s="849">
        <v>11856</v>
      </c>
      <c r="W70" s="849"/>
      <c r="X70" s="849"/>
      <c r="Y70" s="849"/>
      <c r="Z70" s="849"/>
      <c r="AA70" s="849">
        <v>58</v>
      </c>
      <c r="AB70" s="849"/>
      <c r="AC70" s="849"/>
      <c r="AD70" s="849"/>
      <c r="AE70" s="849"/>
      <c r="AF70" s="849">
        <v>58</v>
      </c>
      <c r="AG70" s="849"/>
      <c r="AH70" s="849"/>
      <c r="AI70" s="849"/>
      <c r="AJ70" s="849"/>
      <c r="AK70" s="849">
        <v>5</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47</v>
      </c>
      <c r="R71" s="849"/>
      <c r="S71" s="849"/>
      <c r="T71" s="849"/>
      <c r="U71" s="849"/>
      <c r="V71" s="849">
        <v>46</v>
      </c>
      <c r="W71" s="849"/>
      <c r="X71" s="849"/>
      <c r="Y71" s="849"/>
      <c r="Z71" s="849"/>
      <c r="AA71" s="849">
        <v>1</v>
      </c>
      <c r="AB71" s="849"/>
      <c r="AC71" s="849"/>
      <c r="AD71" s="849"/>
      <c r="AE71" s="849"/>
      <c r="AF71" s="849">
        <v>1</v>
      </c>
      <c r="AG71" s="849"/>
      <c r="AH71" s="849"/>
      <c r="AI71" s="849"/>
      <c r="AJ71" s="849"/>
      <c r="AK71" s="849">
        <v>2</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87</v>
      </c>
      <c r="R72" s="849"/>
      <c r="S72" s="849"/>
      <c r="T72" s="849"/>
      <c r="U72" s="849"/>
      <c r="V72" s="849">
        <v>87</v>
      </c>
      <c r="W72" s="849"/>
      <c r="X72" s="849"/>
      <c r="Y72" s="849"/>
      <c r="Z72" s="849"/>
      <c r="AA72" s="849">
        <v>0</v>
      </c>
      <c r="AB72" s="849"/>
      <c r="AC72" s="849"/>
      <c r="AD72" s="849"/>
      <c r="AE72" s="849"/>
      <c r="AF72" s="849">
        <v>1123</v>
      </c>
      <c r="AG72" s="849"/>
      <c r="AH72" s="849"/>
      <c r="AI72" s="849"/>
      <c r="AJ72" s="849"/>
      <c r="AK72" s="849" t="s">
        <v>552</v>
      </c>
      <c r="AL72" s="849"/>
      <c r="AM72" s="849"/>
      <c r="AN72" s="849"/>
      <c r="AO72" s="849"/>
      <c r="AP72" s="849" t="s">
        <v>553</v>
      </c>
      <c r="AQ72" s="849"/>
      <c r="AR72" s="849"/>
      <c r="AS72" s="849"/>
      <c r="AT72" s="849"/>
      <c r="AU72" s="849" t="s">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373</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8670</v>
      </c>
      <c r="AG88" s="860"/>
      <c r="AH88" s="860"/>
      <c r="AI88" s="860"/>
      <c r="AJ88" s="860"/>
      <c r="AK88" s="857"/>
      <c r="AL88" s="857"/>
      <c r="AM88" s="857"/>
      <c r="AN88" s="857"/>
      <c r="AO88" s="857"/>
      <c r="AP88" s="860" t="s">
        <v>552</v>
      </c>
      <c r="AQ88" s="860"/>
      <c r="AR88" s="860"/>
      <c r="AS88" s="860"/>
      <c r="AT88" s="860"/>
      <c r="AU88" s="860" t="s">
        <v>552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426</v>
      </c>
      <c r="CS102" s="868"/>
      <c r="CT102" s="868"/>
      <c r="CU102" s="868"/>
      <c r="CV102" s="911"/>
      <c r="CW102" s="910">
        <v>472</v>
      </c>
      <c r="CX102" s="868"/>
      <c r="CY102" s="868"/>
      <c r="CZ102" s="868"/>
      <c r="DA102" s="911"/>
      <c r="DB102" s="910">
        <v>564</v>
      </c>
      <c r="DC102" s="868"/>
      <c r="DD102" s="868"/>
      <c r="DE102" s="868"/>
      <c r="DF102" s="911"/>
      <c r="DG102" s="910">
        <v>6517</v>
      </c>
      <c r="DH102" s="868"/>
      <c r="DI102" s="868"/>
      <c r="DJ102" s="868"/>
      <c r="DK102" s="911"/>
      <c r="DL102" s="910" t="s">
        <v>556</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284</v>
      </c>
      <c r="AG109" s="913"/>
      <c r="AH109" s="913"/>
      <c r="AI109" s="913"/>
      <c r="AJ109" s="914"/>
      <c r="AK109" s="912" t="s">
        <v>283</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284</v>
      </c>
      <c r="BW109" s="913"/>
      <c r="BX109" s="913"/>
      <c r="BY109" s="913"/>
      <c r="BZ109" s="914"/>
      <c r="CA109" s="912" t="s">
        <v>283</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284</v>
      </c>
      <c r="DM109" s="913"/>
      <c r="DN109" s="913"/>
      <c r="DO109" s="913"/>
      <c r="DP109" s="914"/>
      <c r="DQ109" s="912" t="s">
        <v>283</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16894607</v>
      </c>
      <c r="AB110" s="920"/>
      <c r="AC110" s="920"/>
      <c r="AD110" s="920"/>
      <c r="AE110" s="921"/>
      <c r="AF110" s="922">
        <v>16187424</v>
      </c>
      <c r="AG110" s="920"/>
      <c r="AH110" s="920"/>
      <c r="AI110" s="920"/>
      <c r="AJ110" s="921"/>
      <c r="AK110" s="922">
        <v>15351171</v>
      </c>
      <c r="AL110" s="920"/>
      <c r="AM110" s="920"/>
      <c r="AN110" s="920"/>
      <c r="AO110" s="921"/>
      <c r="AP110" s="923">
        <v>17.2</v>
      </c>
      <c r="AQ110" s="924"/>
      <c r="AR110" s="924"/>
      <c r="AS110" s="924"/>
      <c r="AT110" s="925"/>
      <c r="AU110" s="926" t="s">
        <v>58</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128101006</v>
      </c>
      <c r="BR110" s="957"/>
      <c r="BS110" s="957"/>
      <c r="BT110" s="957"/>
      <c r="BU110" s="957"/>
      <c r="BV110" s="957">
        <v>125287392</v>
      </c>
      <c r="BW110" s="957"/>
      <c r="BX110" s="957"/>
      <c r="BY110" s="957"/>
      <c r="BZ110" s="957"/>
      <c r="CA110" s="957">
        <v>122070552</v>
      </c>
      <c r="CB110" s="957"/>
      <c r="CC110" s="957"/>
      <c r="CD110" s="957"/>
      <c r="CE110" s="957"/>
      <c r="CF110" s="971">
        <v>136.4</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5480220</v>
      </c>
      <c r="DH110" s="957"/>
      <c r="DI110" s="957"/>
      <c r="DJ110" s="957"/>
      <c r="DK110" s="957"/>
      <c r="DL110" s="957">
        <v>5079434</v>
      </c>
      <c r="DM110" s="957"/>
      <c r="DN110" s="957"/>
      <c r="DO110" s="957"/>
      <c r="DP110" s="957"/>
      <c r="DQ110" s="957">
        <v>4678373</v>
      </c>
      <c r="DR110" s="957"/>
      <c r="DS110" s="957"/>
      <c r="DT110" s="957"/>
      <c r="DU110" s="957"/>
      <c r="DV110" s="958">
        <v>5.2</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12901197</v>
      </c>
      <c r="BR111" s="950"/>
      <c r="BS111" s="950"/>
      <c r="BT111" s="950"/>
      <c r="BU111" s="950"/>
      <c r="BV111" s="950">
        <v>12115209</v>
      </c>
      <c r="BW111" s="950"/>
      <c r="BX111" s="950"/>
      <c r="BY111" s="950"/>
      <c r="BZ111" s="950"/>
      <c r="CA111" s="950">
        <v>14178850</v>
      </c>
      <c r="CB111" s="950"/>
      <c r="CC111" s="950"/>
      <c r="CD111" s="950"/>
      <c r="CE111" s="950"/>
      <c r="CF111" s="944">
        <v>15.8</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83333</v>
      </c>
      <c r="AB112" s="989"/>
      <c r="AC112" s="989"/>
      <c r="AD112" s="989"/>
      <c r="AE112" s="990"/>
      <c r="AF112" s="991">
        <v>83333</v>
      </c>
      <c r="AG112" s="989"/>
      <c r="AH112" s="989"/>
      <c r="AI112" s="989"/>
      <c r="AJ112" s="990"/>
      <c r="AK112" s="991">
        <v>83333</v>
      </c>
      <c r="AL112" s="989"/>
      <c r="AM112" s="989"/>
      <c r="AN112" s="989"/>
      <c r="AO112" s="990"/>
      <c r="AP112" s="992">
        <v>0.1</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41557110</v>
      </c>
      <c r="BR112" s="950"/>
      <c r="BS112" s="950"/>
      <c r="BT112" s="950"/>
      <c r="BU112" s="950"/>
      <c r="BV112" s="950">
        <v>38601395</v>
      </c>
      <c r="BW112" s="950"/>
      <c r="BX112" s="950"/>
      <c r="BY112" s="950"/>
      <c r="BZ112" s="950"/>
      <c r="CA112" s="950">
        <v>35112238</v>
      </c>
      <c r="CB112" s="950"/>
      <c r="CC112" s="950"/>
      <c r="CD112" s="950"/>
      <c r="CE112" s="950"/>
      <c r="CF112" s="944">
        <v>39.200000000000003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4808454</v>
      </c>
      <c r="AB113" s="964"/>
      <c r="AC113" s="964"/>
      <c r="AD113" s="964"/>
      <c r="AE113" s="965"/>
      <c r="AF113" s="966">
        <v>4594484</v>
      </c>
      <c r="AG113" s="964"/>
      <c r="AH113" s="964"/>
      <c r="AI113" s="964"/>
      <c r="AJ113" s="965"/>
      <c r="AK113" s="966">
        <v>3633233</v>
      </c>
      <c r="AL113" s="964"/>
      <c r="AM113" s="964"/>
      <c r="AN113" s="964"/>
      <c r="AO113" s="965"/>
      <c r="AP113" s="967">
        <v>4.0999999999999996</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29255917</v>
      </c>
      <c r="BR114" s="950"/>
      <c r="BS114" s="950"/>
      <c r="BT114" s="950"/>
      <c r="BU114" s="950"/>
      <c r="BV114" s="950">
        <v>27156614</v>
      </c>
      <c r="BW114" s="950"/>
      <c r="BX114" s="950"/>
      <c r="BY114" s="950"/>
      <c r="BZ114" s="950"/>
      <c r="CA114" s="950">
        <v>25421684</v>
      </c>
      <c r="CB114" s="950"/>
      <c r="CC114" s="950"/>
      <c r="CD114" s="950"/>
      <c r="CE114" s="950"/>
      <c r="CF114" s="944">
        <v>28.4</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479727</v>
      </c>
      <c r="AB115" s="964"/>
      <c r="AC115" s="964"/>
      <c r="AD115" s="964"/>
      <c r="AE115" s="965"/>
      <c r="AF115" s="966">
        <v>400786</v>
      </c>
      <c r="AG115" s="964"/>
      <c r="AH115" s="964"/>
      <c r="AI115" s="964"/>
      <c r="AJ115" s="965"/>
      <c r="AK115" s="966">
        <v>401061</v>
      </c>
      <c r="AL115" s="964"/>
      <c r="AM115" s="964"/>
      <c r="AN115" s="964"/>
      <c r="AO115" s="965"/>
      <c r="AP115" s="967">
        <v>0.4</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v>61819</v>
      </c>
      <c r="BW115" s="950"/>
      <c r="BX115" s="950"/>
      <c r="BY115" s="950"/>
      <c r="BZ115" s="950"/>
      <c r="CA115" s="950">
        <v>47498</v>
      </c>
      <c r="CB115" s="950"/>
      <c r="CC115" s="950"/>
      <c r="CD115" s="950"/>
      <c r="CE115" s="950"/>
      <c r="CF115" s="944">
        <v>0.1</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4253451</v>
      </c>
      <c r="DH115" s="989"/>
      <c r="DI115" s="989"/>
      <c r="DJ115" s="989"/>
      <c r="DK115" s="990"/>
      <c r="DL115" s="991">
        <v>4262753</v>
      </c>
      <c r="DM115" s="989"/>
      <c r="DN115" s="989"/>
      <c r="DO115" s="989"/>
      <c r="DP115" s="990"/>
      <c r="DQ115" s="991">
        <v>6909902</v>
      </c>
      <c r="DR115" s="989"/>
      <c r="DS115" s="989"/>
      <c r="DT115" s="989"/>
      <c r="DU115" s="990"/>
      <c r="DV115" s="992">
        <v>7.7</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843</v>
      </c>
      <c r="AB116" s="989"/>
      <c r="AC116" s="989"/>
      <c r="AD116" s="989"/>
      <c r="AE116" s="990"/>
      <c r="AF116" s="991">
        <v>234</v>
      </c>
      <c r="AG116" s="989"/>
      <c r="AH116" s="989"/>
      <c r="AI116" s="989"/>
      <c r="AJ116" s="990"/>
      <c r="AK116" s="991">
        <v>138</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22266964</v>
      </c>
      <c r="AB117" s="996"/>
      <c r="AC117" s="996"/>
      <c r="AD117" s="996"/>
      <c r="AE117" s="997"/>
      <c r="AF117" s="995">
        <v>21266261</v>
      </c>
      <c r="AG117" s="996"/>
      <c r="AH117" s="996"/>
      <c r="AI117" s="996"/>
      <c r="AJ117" s="997"/>
      <c r="AK117" s="995">
        <v>19468936</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284</v>
      </c>
      <c r="AG118" s="913"/>
      <c r="AH118" s="913"/>
      <c r="AI118" s="913"/>
      <c r="AJ118" s="914"/>
      <c r="AK118" s="912" t="s">
        <v>283</v>
      </c>
      <c r="AL118" s="913"/>
      <c r="AM118" s="913"/>
      <c r="AN118" s="913"/>
      <c r="AO118" s="914"/>
      <c r="AP118" s="1020" t="s">
        <v>409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437</v>
      </c>
      <c r="BP118" s="1024"/>
      <c r="BQ118" s="1015">
        <v>211815230</v>
      </c>
      <c r="BR118" s="1016"/>
      <c r="BS118" s="1016"/>
      <c r="BT118" s="1016"/>
      <c r="BU118" s="1016"/>
      <c r="BV118" s="1016">
        <v>203222429</v>
      </c>
      <c r="BW118" s="1016"/>
      <c r="BX118" s="1016"/>
      <c r="BY118" s="1016"/>
      <c r="BZ118" s="1016"/>
      <c r="CA118" s="1016">
        <v>196830822</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400516</v>
      </c>
      <c r="AB119" s="920"/>
      <c r="AC119" s="920"/>
      <c r="AD119" s="920"/>
      <c r="AE119" s="921"/>
      <c r="AF119" s="922">
        <v>400786</v>
      </c>
      <c r="AG119" s="920"/>
      <c r="AH119" s="920"/>
      <c r="AI119" s="920"/>
      <c r="AJ119" s="921"/>
      <c r="AK119" s="922">
        <v>401061</v>
      </c>
      <c r="AL119" s="920"/>
      <c r="AM119" s="920"/>
      <c r="AN119" s="920"/>
      <c r="AO119" s="921"/>
      <c r="AP119" s="923">
        <v>0.4</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38424577</v>
      </c>
      <c r="BR119" s="957"/>
      <c r="BS119" s="957"/>
      <c r="BT119" s="957"/>
      <c r="BU119" s="957"/>
      <c r="BV119" s="957">
        <v>40119684</v>
      </c>
      <c r="BW119" s="957"/>
      <c r="BX119" s="957"/>
      <c r="BY119" s="957"/>
      <c r="BZ119" s="957"/>
      <c r="CA119" s="957">
        <v>43384523</v>
      </c>
      <c r="CB119" s="957"/>
      <c r="CC119" s="957"/>
      <c r="CD119" s="957"/>
      <c r="CE119" s="957"/>
      <c r="CF119" s="971">
        <v>48.5</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3167526</v>
      </c>
      <c r="DH119" s="1028"/>
      <c r="DI119" s="1028"/>
      <c r="DJ119" s="1028"/>
      <c r="DK119" s="1029"/>
      <c r="DL119" s="1030">
        <v>2773022</v>
      </c>
      <c r="DM119" s="1028"/>
      <c r="DN119" s="1028"/>
      <c r="DO119" s="1028"/>
      <c r="DP119" s="1029"/>
      <c r="DQ119" s="1030">
        <v>2590575</v>
      </c>
      <c r="DR119" s="1028"/>
      <c r="DS119" s="1028"/>
      <c r="DT119" s="1028"/>
      <c r="DU119" s="1029"/>
      <c r="DV119" s="1031">
        <v>2.9</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28028121</v>
      </c>
      <c r="BR120" s="950"/>
      <c r="BS120" s="950"/>
      <c r="BT120" s="950"/>
      <c r="BU120" s="950"/>
      <c r="BV120" s="950">
        <v>26561590</v>
      </c>
      <c r="BW120" s="950"/>
      <c r="BX120" s="950"/>
      <c r="BY120" s="950"/>
      <c r="BZ120" s="950"/>
      <c r="CA120" s="950">
        <v>24406949</v>
      </c>
      <c r="CB120" s="950"/>
      <c r="CC120" s="950"/>
      <c r="CD120" s="950"/>
      <c r="CE120" s="950"/>
      <c r="CF120" s="944">
        <v>27.3</v>
      </c>
      <c r="CG120" s="945"/>
      <c r="CH120" s="945"/>
      <c r="CI120" s="945"/>
      <c r="CJ120" s="945"/>
      <c r="CK120" s="1043" t="s">
        <v>443</v>
      </c>
      <c r="CL120" s="1044"/>
      <c r="CM120" s="1044"/>
      <c r="CN120" s="1044"/>
      <c r="CO120" s="1045"/>
      <c r="CP120" s="1051" t="s">
        <v>392</v>
      </c>
      <c r="CQ120" s="1052"/>
      <c r="CR120" s="1052"/>
      <c r="CS120" s="1052"/>
      <c r="CT120" s="1052"/>
      <c r="CU120" s="1052"/>
      <c r="CV120" s="1052"/>
      <c r="CW120" s="1052"/>
      <c r="CX120" s="1052"/>
      <c r="CY120" s="1052"/>
      <c r="CZ120" s="1052"/>
      <c r="DA120" s="1052"/>
      <c r="DB120" s="1052"/>
      <c r="DC120" s="1052"/>
      <c r="DD120" s="1052"/>
      <c r="DE120" s="1052"/>
      <c r="DF120" s="1053"/>
      <c r="DG120" s="956">
        <v>41059596</v>
      </c>
      <c r="DH120" s="957"/>
      <c r="DI120" s="957"/>
      <c r="DJ120" s="957"/>
      <c r="DK120" s="957"/>
      <c r="DL120" s="957">
        <v>38129009</v>
      </c>
      <c r="DM120" s="957"/>
      <c r="DN120" s="957"/>
      <c r="DO120" s="957"/>
      <c r="DP120" s="957"/>
      <c r="DQ120" s="957">
        <v>34628237</v>
      </c>
      <c r="DR120" s="957"/>
      <c r="DS120" s="957"/>
      <c r="DT120" s="957"/>
      <c r="DU120" s="957"/>
      <c r="DV120" s="958">
        <v>38.700000000000003</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136629884</v>
      </c>
      <c r="BR121" s="1016"/>
      <c r="BS121" s="1016"/>
      <c r="BT121" s="1016"/>
      <c r="BU121" s="1016"/>
      <c r="BV121" s="1016">
        <v>132483001</v>
      </c>
      <c r="BW121" s="1016"/>
      <c r="BX121" s="1016"/>
      <c r="BY121" s="1016"/>
      <c r="BZ121" s="1016"/>
      <c r="CA121" s="1016">
        <v>126408453</v>
      </c>
      <c r="CB121" s="1016"/>
      <c r="CC121" s="1016"/>
      <c r="CD121" s="1016"/>
      <c r="CE121" s="1016"/>
      <c r="CF121" s="1054">
        <v>141.30000000000001</v>
      </c>
      <c r="CG121" s="1055"/>
      <c r="CH121" s="1055"/>
      <c r="CI121" s="1055"/>
      <c r="CJ121" s="1055"/>
      <c r="CK121" s="1046"/>
      <c r="CL121" s="1047"/>
      <c r="CM121" s="1047"/>
      <c r="CN121" s="1047"/>
      <c r="CO121" s="1048"/>
      <c r="CP121" s="1037" t="s">
        <v>390</v>
      </c>
      <c r="CQ121" s="1038"/>
      <c r="CR121" s="1038"/>
      <c r="CS121" s="1038"/>
      <c r="CT121" s="1038"/>
      <c r="CU121" s="1038"/>
      <c r="CV121" s="1038"/>
      <c r="CW121" s="1038"/>
      <c r="CX121" s="1038"/>
      <c r="CY121" s="1038"/>
      <c r="CZ121" s="1038"/>
      <c r="DA121" s="1038"/>
      <c r="DB121" s="1038"/>
      <c r="DC121" s="1038"/>
      <c r="DD121" s="1038"/>
      <c r="DE121" s="1038"/>
      <c r="DF121" s="1039"/>
      <c r="DG121" s="949">
        <v>339030</v>
      </c>
      <c r="DH121" s="950"/>
      <c r="DI121" s="950"/>
      <c r="DJ121" s="950"/>
      <c r="DK121" s="950"/>
      <c r="DL121" s="950">
        <v>289880</v>
      </c>
      <c r="DM121" s="950"/>
      <c r="DN121" s="950"/>
      <c r="DO121" s="950"/>
      <c r="DP121" s="950"/>
      <c r="DQ121" s="950">
        <v>275571</v>
      </c>
      <c r="DR121" s="950"/>
      <c r="DS121" s="950"/>
      <c r="DT121" s="950"/>
      <c r="DU121" s="950"/>
      <c r="DV121" s="951">
        <v>0.3</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203082582</v>
      </c>
      <c r="BR122" s="1065"/>
      <c r="BS122" s="1065"/>
      <c r="BT122" s="1065"/>
      <c r="BU122" s="1065"/>
      <c r="BV122" s="1065">
        <v>199164275</v>
      </c>
      <c r="BW122" s="1065"/>
      <c r="BX122" s="1065"/>
      <c r="BY122" s="1065"/>
      <c r="BZ122" s="1065"/>
      <c r="CA122" s="1065">
        <v>194199925</v>
      </c>
      <c r="CB122" s="1065"/>
      <c r="CC122" s="1065"/>
      <c r="CD122" s="1065"/>
      <c r="CE122" s="1065"/>
      <c r="CF122" s="1017"/>
      <c r="CG122" s="1018"/>
      <c r="CH122" s="1018"/>
      <c r="CI122" s="1018"/>
      <c r="CJ122" s="1019"/>
      <c r="CK122" s="1046"/>
      <c r="CL122" s="1047"/>
      <c r="CM122" s="1047"/>
      <c r="CN122" s="1047"/>
      <c r="CO122" s="1048"/>
      <c r="CP122" s="1037" t="s">
        <v>393</v>
      </c>
      <c r="CQ122" s="1038"/>
      <c r="CR122" s="1038"/>
      <c r="CS122" s="1038"/>
      <c r="CT122" s="1038"/>
      <c r="CU122" s="1038"/>
      <c r="CV122" s="1038"/>
      <c r="CW122" s="1038"/>
      <c r="CX122" s="1038"/>
      <c r="CY122" s="1038"/>
      <c r="CZ122" s="1038"/>
      <c r="DA122" s="1038"/>
      <c r="DB122" s="1038"/>
      <c r="DC122" s="1038"/>
      <c r="DD122" s="1038"/>
      <c r="DE122" s="1038"/>
      <c r="DF122" s="1039"/>
      <c r="DG122" s="949">
        <v>158484</v>
      </c>
      <c r="DH122" s="950"/>
      <c r="DI122" s="950"/>
      <c r="DJ122" s="950"/>
      <c r="DK122" s="950"/>
      <c r="DL122" s="950">
        <v>182506</v>
      </c>
      <c r="DM122" s="950"/>
      <c r="DN122" s="950"/>
      <c r="DO122" s="950"/>
      <c r="DP122" s="950"/>
      <c r="DQ122" s="950">
        <v>208430</v>
      </c>
      <c r="DR122" s="950"/>
      <c r="DS122" s="950"/>
      <c r="DT122" s="950"/>
      <c r="DU122" s="950"/>
      <c r="DV122" s="951">
        <v>0.2</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9.6999999999999993</v>
      </c>
      <c r="BR123" s="1057"/>
      <c r="BS123" s="1057"/>
      <c r="BT123" s="1057"/>
      <c r="BU123" s="1057"/>
      <c r="BV123" s="1057">
        <v>4.5</v>
      </c>
      <c r="BW123" s="1057"/>
      <c r="BX123" s="1057"/>
      <c r="BY123" s="1057"/>
      <c r="BZ123" s="1057"/>
      <c r="CA123" s="1057">
        <v>2.9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79211</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457</v>
      </c>
      <c r="AY127" s="917"/>
      <c r="AZ127" s="917"/>
      <c r="BA127" s="917"/>
      <c r="BB127" s="917"/>
      <c r="BC127" s="917"/>
      <c r="BD127" s="917"/>
      <c r="BE127" s="918"/>
      <c r="BF127" s="1071" t="s">
        <v>108</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v>61819</v>
      </c>
      <c r="DM127" s="1078"/>
      <c r="DN127" s="1078"/>
      <c r="DO127" s="1078"/>
      <c r="DP127" s="1078"/>
      <c r="DQ127" s="1078">
        <v>47498</v>
      </c>
      <c r="DR127" s="1078"/>
      <c r="DS127" s="1078"/>
      <c r="DT127" s="1078"/>
      <c r="DU127" s="1078"/>
      <c r="DV127" s="1079">
        <v>0.1</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4257573</v>
      </c>
      <c r="AB128" s="1120"/>
      <c r="AC128" s="1120"/>
      <c r="AD128" s="1120"/>
      <c r="AE128" s="1121"/>
      <c r="AF128" s="1122">
        <v>4079110</v>
      </c>
      <c r="AG128" s="1120"/>
      <c r="AH128" s="1120"/>
      <c r="AI128" s="1120"/>
      <c r="AJ128" s="1121"/>
      <c r="AK128" s="1122">
        <v>3805651</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108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102381086</v>
      </c>
      <c r="AB129" s="989"/>
      <c r="AC129" s="989"/>
      <c r="AD129" s="989"/>
      <c r="AE129" s="990"/>
      <c r="AF129" s="991">
        <v>102512050</v>
      </c>
      <c r="AG129" s="989"/>
      <c r="AH129" s="989"/>
      <c r="AI129" s="989"/>
      <c r="AJ129" s="990"/>
      <c r="AK129" s="991">
        <v>101471178</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4.7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13032071</v>
      </c>
      <c r="AB130" s="989"/>
      <c r="AC130" s="989"/>
      <c r="AD130" s="989"/>
      <c r="AE130" s="990"/>
      <c r="AF130" s="991">
        <v>13197401</v>
      </c>
      <c r="AG130" s="989"/>
      <c r="AH130" s="989"/>
      <c r="AI130" s="989"/>
      <c r="AJ130" s="990"/>
      <c r="AK130" s="991">
        <v>11980941</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2.9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89349015</v>
      </c>
      <c r="AB131" s="1028"/>
      <c r="AC131" s="1028"/>
      <c r="AD131" s="1028"/>
      <c r="AE131" s="1029"/>
      <c r="AF131" s="1030">
        <v>89314649</v>
      </c>
      <c r="AG131" s="1028"/>
      <c r="AH131" s="1028"/>
      <c r="AI131" s="1028"/>
      <c r="AJ131" s="1029"/>
      <c r="AK131" s="1030">
        <v>89490237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5.5706489880000003</v>
      </c>
      <c r="AB132" s="1134"/>
      <c r="AC132" s="1134"/>
      <c r="AD132" s="1134"/>
      <c r="AE132" s="1135"/>
      <c r="AF132" s="1136">
        <v>4.4670723609999996</v>
      </c>
      <c r="AG132" s="1134"/>
      <c r="AH132" s="1134"/>
      <c r="AI132" s="1134"/>
      <c r="AJ132" s="1135"/>
      <c r="AK132" s="1136">
        <v>4.1147996960000004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6.6</v>
      </c>
      <c r="AB133" s="1141"/>
      <c r="AC133" s="1141"/>
      <c r="AD133" s="1141"/>
      <c r="AE133" s="1142"/>
      <c r="AF133" s="1140">
        <v>5.6</v>
      </c>
      <c r="AG133" s="1141"/>
      <c r="AH133" s="1141"/>
      <c r="AI133" s="1141"/>
      <c r="AJ133" s="1142"/>
      <c r="AK133" s="1140">
        <v>4.7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4523383C-4A7B-49A4-9C0E-5B2818D45FBC}" scale="70" fitToPage="1" hiddenRows="1" hiddenColumns="1">
      <selection activeCell="AK9" sqref="AK9:AO9"/>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customSheetViews>
    <customSheetView guid="{4523383C-4A7B-49A4-9C0E-5B2818D45FBC}" showPageBreaks="1" showGridLines="0" fitToPage="1" hiddenRows="1" hiddenColumns="1" view="pageBreakPreview" topLeftCell="A22">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customSheetViews>
    <customSheetView guid="{4523383C-4A7B-49A4-9C0E-5B2818D45FBC}" showGridLines="0" fitToPage="1" hiddenRows="1" hiddenColumns="1" topLeftCell="A13">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30473241</v>
      </c>
      <c r="L9" s="264">
        <v>58398</v>
      </c>
      <c r="M9" s="265">
        <v>57944</v>
      </c>
      <c r="N9" s="266">
        <v>0.8</v>
      </c>
    </row>
    <row r="10" spans="1:16" x14ac:dyDescent="0.15">
      <c r="A10" s="248"/>
      <c r="B10" s="244"/>
      <c r="C10" s="244"/>
      <c r="D10" s="244"/>
      <c r="E10" s="244"/>
      <c r="F10" s="244"/>
      <c r="G10" s="1149" t="s">
        <v>479</v>
      </c>
      <c r="H10" s="1150"/>
      <c r="I10" s="1150"/>
      <c r="J10" s="1151"/>
      <c r="K10" s="267">
        <v>234010</v>
      </c>
      <c r="L10" s="268">
        <v>448</v>
      </c>
      <c r="M10" s="269">
        <v>2485</v>
      </c>
      <c r="N10" s="270">
        <v>-82</v>
      </c>
    </row>
    <row r="11" spans="1:16" ht="13.5" customHeight="1" x14ac:dyDescent="0.15">
      <c r="A11" s="248"/>
      <c r="B11" s="244"/>
      <c r="C11" s="244"/>
      <c r="D11" s="244"/>
      <c r="E11" s="244"/>
      <c r="F11" s="244"/>
      <c r="G11" s="1149" t="s">
        <v>480</v>
      </c>
      <c r="H11" s="1150"/>
      <c r="I11" s="1150"/>
      <c r="J11" s="1151"/>
      <c r="K11" s="267">
        <v>45132</v>
      </c>
      <c r="L11" s="268">
        <v>86</v>
      </c>
      <c r="M11" s="269">
        <v>1532</v>
      </c>
      <c r="N11" s="270">
        <v>-94.4</v>
      </c>
    </row>
    <row r="12" spans="1:16" ht="13.5" customHeight="1" x14ac:dyDescent="0.15">
      <c r="A12" s="248"/>
      <c r="B12" s="244"/>
      <c r="C12" s="244"/>
      <c r="D12" s="244"/>
      <c r="E12" s="244"/>
      <c r="F12" s="244"/>
      <c r="G12" s="1149" t="s">
        <v>481</v>
      </c>
      <c r="H12" s="1150"/>
      <c r="I12" s="1150"/>
      <c r="J12" s="1151"/>
      <c r="K12" s="267" t="s">
        <v>482</v>
      </c>
      <c r="L12" s="268" t="s">
        <v>482</v>
      </c>
      <c r="M12" s="269">
        <v>599</v>
      </c>
      <c r="N12" s="270" t="s">
        <v>482</v>
      </c>
    </row>
    <row r="13" spans="1:16" ht="13.5" customHeight="1" x14ac:dyDescent="0.15">
      <c r="A13" s="248"/>
      <c r="B13" s="244"/>
      <c r="C13" s="244"/>
      <c r="D13" s="244"/>
      <c r="E13" s="244"/>
      <c r="F13" s="244"/>
      <c r="G13" s="1149" t="s">
        <v>483</v>
      </c>
      <c r="H13" s="1150"/>
      <c r="I13" s="1150"/>
      <c r="J13" s="1151"/>
      <c r="K13" s="267">
        <v>10519</v>
      </c>
      <c r="L13" s="268">
        <v>20</v>
      </c>
      <c r="M13" s="269">
        <v>18</v>
      </c>
      <c r="N13" s="270">
        <v>11.1</v>
      </c>
    </row>
    <row r="14" spans="1:16" ht="13.5" customHeight="1" x14ac:dyDescent="0.15">
      <c r="A14" s="248"/>
      <c r="B14" s="244"/>
      <c r="C14" s="244"/>
      <c r="D14" s="244"/>
      <c r="E14" s="244"/>
      <c r="F14" s="244"/>
      <c r="G14" s="1149" t="s">
        <v>484</v>
      </c>
      <c r="H14" s="1150"/>
      <c r="I14" s="1150"/>
      <c r="J14" s="1151"/>
      <c r="K14" s="267">
        <v>604237</v>
      </c>
      <c r="L14" s="268">
        <v>1158</v>
      </c>
      <c r="M14" s="269">
        <v>1786</v>
      </c>
      <c r="N14" s="270">
        <v>-35.200000000000003</v>
      </c>
    </row>
    <row r="15" spans="1:16" ht="13.5" customHeight="1" x14ac:dyDescent="0.15">
      <c r="A15" s="248"/>
      <c r="B15" s="244"/>
      <c r="C15" s="244"/>
      <c r="D15" s="244"/>
      <c r="E15" s="244"/>
      <c r="F15" s="244"/>
      <c r="G15" s="1149" t="s">
        <v>485</v>
      </c>
      <c r="H15" s="1150"/>
      <c r="I15" s="1150"/>
      <c r="J15" s="1151"/>
      <c r="K15" s="267">
        <v>924627</v>
      </c>
      <c r="L15" s="268">
        <v>1772</v>
      </c>
      <c r="M15" s="269">
        <v>1355</v>
      </c>
      <c r="N15" s="270">
        <v>30.8</v>
      </c>
    </row>
    <row r="16" spans="1:16" x14ac:dyDescent="0.15">
      <c r="A16" s="248"/>
      <c r="B16" s="244"/>
      <c r="C16" s="244"/>
      <c r="D16" s="244"/>
      <c r="E16" s="244"/>
      <c r="F16" s="244"/>
      <c r="G16" s="1152" t="s">
        <v>486</v>
      </c>
      <c r="H16" s="1153"/>
      <c r="I16" s="1153"/>
      <c r="J16" s="1154"/>
      <c r="K16" s="268">
        <v>-2717378</v>
      </c>
      <c r="L16" s="268">
        <v>-5208</v>
      </c>
      <c r="M16" s="269">
        <v>-4955</v>
      </c>
      <c r="N16" s="270">
        <v>5.0999999999999996</v>
      </c>
    </row>
    <row r="17" spans="1:16" x14ac:dyDescent="0.15">
      <c r="A17" s="248"/>
      <c r="B17" s="244"/>
      <c r="C17" s="244"/>
      <c r="D17" s="244"/>
      <c r="E17" s="244"/>
      <c r="F17" s="244"/>
      <c r="G17" s="1152" t="s">
        <v>167</v>
      </c>
      <c r="H17" s="1153"/>
      <c r="I17" s="1153"/>
      <c r="J17" s="1154"/>
      <c r="K17" s="268">
        <v>29574388</v>
      </c>
      <c r="L17" s="268">
        <v>56675</v>
      </c>
      <c r="M17" s="269">
        <v>60765</v>
      </c>
      <c r="N17" s="270">
        <v>-6.7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5.63</v>
      </c>
      <c r="L21" s="281">
        <v>6.13</v>
      </c>
      <c r="M21" s="282">
        <v>-0.5</v>
      </c>
      <c r="N21" s="249"/>
      <c r="O21" s="283"/>
      <c r="P21" s="279"/>
    </row>
    <row r="22" spans="1:16" s="284" customFormat="1" x14ac:dyDescent="0.15">
      <c r="A22" s="279"/>
      <c r="B22" s="249"/>
      <c r="C22" s="249"/>
      <c r="D22" s="249"/>
      <c r="E22" s="249"/>
      <c r="F22" s="249"/>
      <c r="G22" s="1144" t="s">
        <v>492</v>
      </c>
      <c r="H22" s="1145"/>
      <c r="I22" s="1145"/>
      <c r="J22" s="1146"/>
      <c r="K22" s="285">
        <v>101.7</v>
      </c>
      <c r="L22" s="286">
        <v>100.5</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15351171</v>
      </c>
      <c r="L32" s="294">
        <v>29419</v>
      </c>
      <c r="M32" s="295">
        <v>38141</v>
      </c>
      <c r="N32" s="296">
        <v>-22.9</v>
      </c>
    </row>
    <row r="33" spans="1:16" ht="13.5" customHeight="1" x14ac:dyDescent="0.15">
      <c r="A33" s="248"/>
      <c r="B33" s="244"/>
      <c r="C33" s="244"/>
      <c r="D33" s="244"/>
      <c r="E33" s="244"/>
      <c r="F33" s="244"/>
      <c r="G33" s="1160" t="s">
        <v>497</v>
      </c>
      <c r="H33" s="1161"/>
      <c r="I33" s="1161"/>
      <c r="J33" s="1162"/>
      <c r="K33" s="294" t="s">
        <v>482</v>
      </c>
      <c r="L33" s="294" t="s">
        <v>482</v>
      </c>
      <c r="M33" s="295">
        <v>3</v>
      </c>
      <c r="N33" s="296" t="s">
        <v>482</v>
      </c>
    </row>
    <row r="34" spans="1:16" ht="27" customHeight="1" x14ac:dyDescent="0.15">
      <c r="A34" s="248"/>
      <c r="B34" s="244"/>
      <c r="C34" s="244"/>
      <c r="D34" s="244"/>
      <c r="E34" s="244"/>
      <c r="F34" s="244"/>
      <c r="G34" s="1160" t="s">
        <v>498</v>
      </c>
      <c r="H34" s="1161"/>
      <c r="I34" s="1161"/>
      <c r="J34" s="1162"/>
      <c r="K34" s="294">
        <v>83333</v>
      </c>
      <c r="L34" s="294">
        <v>160</v>
      </c>
      <c r="M34" s="295">
        <v>102</v>
      </c>
      <c r="N34" s="296">
        <v>56.9</v>
      </c>
    </row>
    <row r="35" spans="1:16" ht="27" customHeight="1" x14ac:dyDescent="0.15">
      <c r="A35" s="248"/>
      <c r="B35" s="244"/>
      <c r="C35" s="244"/>
      <c r="D35" s="244"/>
      <c r="E35" s="244"/>
      <c r="F35" s="244"/>
      <c r="G35" s="1160" t="s">
        <v>499</v>
      </c>
      <c r="H35" s="1161"/>
      <c r="I35" s="1161"/>
      <c r="J35" s="1162"/>
      <c r="K35" s="294">
        <v>3633233</v>
      </c>
      <c r="L35" s="294">
        <v>6963</v>
      </c>
      <c r="M35" s="295">
        <v>9900</v>
      </c>
      <c r="N35" s="296">
        <v>-29.7</v>
      </c>
    </row>
    <row r="36" spans="1:16" ht="27" customHeight="1" x14ac:dyDescent="0.15">
      <c r="A36" s="248"/>
      <c r="B36" s="244"/>
      <c r="C36" s="244"/>
      <c r="D36" s="244"/>
      <c r="E36" s="244"/>
      <c r="F36" s="244"/>
      <c r="G36" s="1160" t="s">
        <v>500</v>
      </c>
      <c r="H36" s="1161"/>
      <c r="I36" s="1161"/>
      <c r="J36" s="1162"/>
      <c r="K36" s="294" t="s">
        <v>482</v>
      </c>
      <c r="L36" s="294" t="s">
        <v>482</v>
      </c>
      <c r="M36" s="295">
        <v>437</v>
      </c>
      <c r="N36" s="296" t="s">
        <v>482</v>
      </c>
    </row>
    <row r="37" spans="1:16" ht="13.5" customHeight="1" x14ac:dyDescent="0.15">
      <c r="A37" s="248"/>
      <c r="B37" s="244"/>
      <c r="C37" s="244"/>
      <c r="D37" s="244"/>
      <c r="E37" s="244"/>
      <c r="F37" s="244"/>
      <c r="G37" s="1160" t="s">
        <v>501</v>
      </c>
      <c r="H37" s="1161"/>
      <c r="I37" s="1161"/>
      <c r="J37" s="1162"/>
      <c r="K37" s="294">
        <v>401061</v>
      </c>
      <c r="L37" s="294">
        <v>769</v>
      </c>
      <c r="M37" s="295">
        <v>880</v>
      </c>
      <c r="N37" s="296">
        <v>-12.6</v>
      </c>
    </row>
    <row r="38" spans="1:16" ht="27" customHeight="1" x14ac:dyDescent="0.15">
      <c r="A38" s="248"/>
      <c r="B38" s="244"/>
      <c r="C38" s="244"/>
      <c r="D38" s="244"/>
      <c r="E38" s="244"/>
      <c r="F38" s="244"/>
      <c r="G38" s="1163" t="s">
        <v>502</v>
      </c>
      <c r="H38" s="1164"/>
      <c r="I38" s="1164"/>
      <c r="J38" s="1165"/>
      <c r="K38" s="297">
        <v>138</v>
      </c>
      <c r="L38" s="297">
        <v>0</v>
      </c>
      <c r="M38" s="298">
        <v>3</v>
      </c>
      <c r="N38" s="299">
        <v>-100</v>
      </c>
      <c r="O38" s="293"/>
    </row>
    <row r="39" spans="1:16" x14ac:dyDescent="0.15">
      <c r="A39" s="248"/>
      <c r="B39" s="244"/>
      <c r="C39" s="244"/>
      <c r="D39" s="244"/>
      <c r="E39" s="244"/>
      <c r="F39" s="244"/>
      <c r="G39" s="1163" t="s">
        <v>503</v>
      </c>
      <c r="H39" s="1164"/>
      <c r="I39" s="1164"/>
      <c r="J39" s="1165"/>
      <c r="K39" s="300">
        <v>-3805651</v>
      </c>
      <c r="L39" s="300">
        <v>-7293</v>
      </c>
      <c r="M39" s="301">
        <v>-8348</v>
      </c>
      <c r="N39" s="302">
        <v>-12.6</v>
      </c>
      <c r="O39" s="293"/>
    </row>
    <row r="40" spans="1:16" ht="27" customHeight="1" x14ac:dyDescent="0.15">
      <c r="A40" s="248"/>
      <c r="B40" s="244"/>
      <c r="C40" s="244"/>
      <c r="D40" s="244"/>
      <c r="E40" s="244"/>
      <c r="F40" s="244"/>
      <c r="G40" s="1160" t="s">
        <v>504</v>
      </c>
      <c r="H40" s="1161"/>
      <c r="I40" s="1161"/>
      <c r="J40" s="1162"/>
      <c r="K40" s="300">
        <v>-11980941</v>
      </c>
      <c r="L40" s="300">
        <v>-22960</v>
      </c>
      <c r="M40" s="301">
        <v>-29144</v>
      </c>
      <c r="N40" s="302">
        <v>-21.2</v>
      </c>
      <c r="O40" s="293"/>
    </row>
    <row r="41" spans="1:16" x14ac:dyDescent="0.15">
      <c r="A41" s="248"/>
      <c r="B41" s="244"/>
      <c r="C41" s="244"/>
      <c r="D41" s="244"/>
      <c r="E41" s="244"/>
      <c r="F41" s="244"/>
      <c r="G41" s="1166" t="s">
        <v>278</v>
      </c>
      <c r="H41" s="1167"/>
      <c r="I41" s="1167"/>
      <c r="J41" s="1168"/>
      <c r="K41" s="294">
        <v>3682344</v>
      </c>
      <c r="L41" s="300">
        <v>7057</v>
      </c>
      <c r="M41" s="301">
        <v>11972</v>
      </c>
      <c r="N41" s="302">
        <v>-41.1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22971711</v>
      </c>
      <c r="J51" s="320">
        <v>45163</v>
      </c>
      <c r="K51" s="321">
        <v>-31.6</v>
      </c>
      <c r="L51" s="322">
        <v>43858</v>
      </c>
      <c r="M51" s="323">
        <v>-7</v>
      </c>
      <c r="N51" s="324">
        <v>-24.6</v>
      </c>
    </row>
    <row r="52" spans="1:14" x14ac:dyDescent="0.15">
      <c r="A52" s="248"/>
      <c r="B52" s="244"/>
      <c r="C52" s="244"/>
      <c r="D52" s="244"/>
      <c r="E52" s="244"/>
      <c r="F52" s="244"/>
      <c r="G52" s="325"/>
      <c r="H52" s="326" t="s">
        <v>515</v>
      </c>
      <c r="I52" s="327">
        <v>13291159</v>
      </c>
      <c r="J52" s="328">
        <v>26131</v>
      </c>
      <c r="K52" s="329">
        <v>-22.2</v>
      </c>
      <c r="L52" s="330">
        <v>23714</v>
      </c>
      <c r="M52" s="331">
        <v>-11.5</v>
      </c>
      <c r="N52" s="332">
        <v>-10.7</v>
      </c>
    </row>
    <row r="53" spans="1:14" x14ac:dyDescent="0.15">
      <c r="A53" s="248"/>
      <c r="B53" s="244"/>
      <c r="C53" s="244"/>
      <c r="D53" s="244"/>
      <c r="E53" s="244"/>
      <c r="F53" s="244"/>
      <c r="G53" s="310" t="s">
        <v>516</v>
      </c>
      <c r="H53" s="311"/>
      <c r="I53" s="319">
        <v>21938828</v>
      </c>
      <c r="J53" s="320">
        <v>42472</v>
      </c>
      <c r="K53" s="321">
        <v>-6</v>
      </c>
      <c r="L53" s="322">
        <v>41705</v>
      </c>
      <c r="M53" s="323">
        <v>-4.9000000000000004</v>
      </c>
      <c r="N53" s="324">
        <v>-1.1000000000000001</v>
      </c>
    </row>
    <row r="54" spans="1:14" x14ac:dyDescent="0.15">
      <c r="A54" s="248"/>
      <c r="B54" s="244"/>
      <c r="C54" s="244"/>
      <c r="D54" s="244"/>
      <c r="E54" s="244"/>
      <c r="F54" s="244"/>
      <c r="G54" s="325"/>
      <c r="H54" s="326" t="s">
        <v>515</v>
      </c>
      <c r="I54" s="327">
        <v>12075662</v>
      </c>
      <c r="J54" s="328">
        <v>23378</v>
      </c>
      <c r="K54" s="329">
        <v>-10.5</v>
      </c>
      <c r="L54" s="330">
        <v>22742</v>
      </c>
      <c r="M54" s="331">
        <v>-4.0999999999999996</v>
      </c>
      <c r="N54" s="332">
        <v>-6.4</v>
      </c>
    </row>
    <row r="55" spans="1:14" x14ac:dyDescent="0.15">
      <c r="A55" s="248"/>
      <c r="B55" s="244"/>
      <c r="C55" s="244"/>
      <c r="D55" s="244"/>
      <c r="E55" s="244"/>
      <c r="F55" s="244"/>
      <c r="G55" s="310" t="s">
        <v>517</v>
      </c>
      <c r="H55" s="311"/>
      <c r="I55" s="319">
        <v>24459214</v>
      </c>
      <c r="J55" s="320">
        <v>47139</v>
      </c>
      <c r="K55" s="321">
        <v>11</v>
      </c>
      <c r="L55" s="322">
        <v>47677</v>
      </c>
      <c r="M55" s="323">
        <v>14.3</v>
      </c>
      <c r="N55" s="324">
        <v>-3.3</v>
      </c>
    </row>
    <row r="56" spans="1:14" x14ac:dyDescent="0.15">
      <c r="A56" s="248"/>
      <c r="B56" s="244"/>
      <c r="C56" s="244"/>
      <c r="D56" s="244"/>
      <c r="E56" s="244"/>
      <c r="F56" s="244"/>
      <c r="G56" s="325"/>
      <c r="H56" s="326" t="s">
        <v>515</v>
      </c>
      <c r="I56" s="327">
        <v>10684705</v>
      </c>
      <c r="J56" s="328">
        <v>20592</v>
      </c>
      <c r="K56" s="329">
        <v>-11.9</v>
      </c>
      <c r="L56" s="330">
        <v>23360</v>
      </c>
      <c r="M56" s="331">
        <v>2.7</v>
      </c>
      <c r="N56" s="332">
        <v>-14.6</v>
      </c>
    </row>
    <row r="57" spans="1:14" x14ac:dyDescent="0.15">
      <c r="A57" s="248"/>
      <c r="B57" s="244"/>
      <c r="C57" s="244"/>
      <c r="D57" s="244"/>
      <c r="E57" s="244"/>
      <c r="F57" s="244"/>
      <c r="G57" s="310" t="s">
        <v>518</v>
      </c>
      <c r="H57" s="311"/>
      <c r="I57" s="319">
        <v>24075311</v>
      </c>
      <c r="J57" s="320">
        <v>46258</v>
      </c>
      <c r="K57" s="321">
        <v>-1.9</v>
      </c>
      <c r="L57" s="322">
        <v>51613</v>
      </c>
      <c r="M57" s="323">
        <v>8.3000000000000007</v>
      </c>
      <c r="N57" s="324">
        <v>-10.199999999999999</v>
      </c>
    </row>
    <row r="58" spans="1:14" x14ac:dyDescent="0.15">
      <c r="A58" s="248"/>
      <c r="B58" s="244"/>
      <c r="C58" s="244"/>
      <c r="D58" s="244"/>
      <c r="E58" s="244"/>
      <c r="F58" s="244"/>
      <c r="G58" s="325"/>
      <c r="H58" s="326" t="s">
        <v>515</v>
      </c>
      <c r="I58" s="327">
        <v>12713039</v>
      </c>
      <c r="J58" s="328">
        <v>24426</v>
      </c>
      <c r="K58" s="329">
        <v>18.600000000000001</v>
      </c>
      <c r="L58" s="330">
        <v>25872</v>
      </c>
      <c r="M58" s="331">
        <v>10.8</v>
      </c>
      <c r="N58" s="332">
        <v>7.8</v>
      </c>
    </row>
    <row r="59" spans="1:14" x14ac:dyDescent="0.15">
      <c r="A59" s="248"/>
      <c r="B59" s="244"/>
      <c r="C59" s="244"/>
      <c r="D59" s="244"/>
      <c r="E59" s="244"/>
      <c r="F59" s="244"/>
      <c r="G59" s="310" t="s">
        <v>519</v>
      </c>
      <c r="H59" s="311"/>
      <c r="I59" s="319">
        <v>27615066</v>
      </c>
      <c r="J59" s="320">
        <v>52921</v>
      </c>
      <c r="K59" s="321">
        <v>14.4</v>
      </c>
      <c r="L59" s="322">
        <v>50880</v>
      </c>
      <c r="M59" s="323">
        <v>-1.4</v>
      </c>
      <c r="N59" s="324">
        <v>15.8</v>
      </c>
    </row>
    <row r="60" spans="1:14" x14ac:dyDescent="0.15">
      <c r="A60" s="248"/>
      <c r="B60" s="244"/>
      <c r="C60" s="244"/>
      <c r="D60" s="244"/>
      <c r="E60" s="244"/>
      <c r="F60" s="244"/>
      <c r="G60" s="325"/>
      <c r="H60" s="326" t="s">
        <v>515</v>
      </c>
      <c r="I60" s="333">
        <v>14275581</v>
      </c>
      <c r="J60" s="328">
        <v>27357</v>
      </c>
      <c r="K60" s="329">
        <v>12</v>
      </c>
      <c r="L60" s="330">
        <v>27819</v>
      </c>
      <c r="M60" s="331">
        <v>7.5</v>
      </c>
      <c r="N60" s="332">
        <v>4.5</v>
      </c>
    </row>
    <row r="61" spans="1:14" x14ac:dyDescent="0.15">
      <c r="A61" s="248"/>
      <c r="B61" s="244"/>
      <c r="C61" s="244"/>
      <c r="D61" s="244"/>
      <c r="E61" s="244"/>
      <c r="F61" s="244"/>
      <c r="G61" s="310" t="s">
        <v>520</v>
      </c>
      <c r="H61" s="334"/>
      <c r="I61" s="335">
        <v>24212026</v>
      </c>
      <c r="J61" s="336">
        <v>46791</v>
      </c>
      <c r="K61" s="337">
        <v>-2.8</v>
      </c>
      <c r="L61" s="338">
        <v>47147</v>
      </c>
      <c r="M61" s="339">
        <v>1.9</v>
      </c>
      <c r="N61" s="324">
        <v>-4.7</v>
      </c>
    </row>
    <row r="62" spans="1:14" x14ac:dyDescent="0.15">
      <c r="A62" s="248"/>
      <c r="B62" s="244"/>
      <c r="C62" s="244"/>
      <c r="D62" s="244"/>
      <c r="E62" s="244"/>
      <c r="F62" s="244"/>
      <c r="G62" s="325"/>
      <c r="H62" s="326" t="s">
        <v>515</v>
      </c>
      <c r="I62" s="327">
        <v>12608029</v>
      </c>
      <c r="J62" s="328">
        <v>24377</v>
      </c>
      <c r="K62" s="329">
        <v>-2.8</v>
      </c>
      <c r="L62" s="330">
        <v>24701</v>
      </c>
      <c r="M62" s="331">
        <v>1.1000000000000001</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customSheetViews>
    <customSheetView guid="{4523383C-4A7B-49A4-9C0E-5B2818D45FBC}" showPageBreaks="1" showGridLines="0" fitToPage="1" hiddenRows="1" hiddenColumns="1" view="pageBreakPreview" topLeftCell="F1">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11.52</v>
      </c>
      <c r="G47" s="12">
        <v>12.48</v>
      </c>
      <c r="H47" s="12">
        <v>13.64</v>
      </c>
      <c r="I47" s="12">
        <v>13.65</v>
      </c>
      <c r="J47" s="13">
        <v>13.81</v>
      </c>
    </row>
    <row r="48" spans="2:10" ht="57.75" customHeight="1" x14ac:dyDescent="0.15">
      <c r="B48" s="14"/>
      <c r="C48" s="1171" t="s">
        <v>4</v>
      </c>
      <c r="D48" s="1171"/>
      <c r="E48" s="1172"/>
      <c r="F48" s="15">
        <v>3.91</v>
      </c>
      <c r="G48" s="16">
        <v>4.1500000000000004</v>
      </c>
      <c r="H48" s="16">
        <v>4.3899999999999997</v>
      </c>
      <c r="I48" s="16">
        <v>4.3899999999999997</v>
      </c>
      <c r="J48" s="17">
        <v>2.2400000000000002</v>
      </c>
    </row>
    <row r="49" spans="2:10" ht="57.75" customHeight="1" thickBot="1" x14ac:dyDescent="0.2">
      <c r="B49" s="18"/>
      <c r="C49" s="1173" t="s">
        <v>5</v>
      </c>
      <c r="D49" s="1173"/>
      <c r="E49" s="1174"/>
      <c r="F49" s="19">
        <v>1.33</v>
      </c>
      <c r="G49" s="20">
        <v>0.28999999999999998</v>
      </c>
      <c r="H49" s="20">
        <v>0.84</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customSheetViews>
    <customSheetView guid="{4523383C-4A7B-49A4-9C0E-5B2818D45FBC}"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2017-02-22T04:38:50Z</cp:lastPrinted>
  <dcterms:created xsi:type="dcterms:W3CDTF">2017-01-25T02:06:34Z</dcterms:created>
  <dcterms:modified xsi:type="dcterms:W3CDTF">2018-02-06T00:24:33Z</dcterms:modified>
</cp:coreProperties>
</file>