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30\②財政運営\02決算\26平成28年度財政状況資料集の再分析について\04HP掲載用\"/>
    </mc:Choice>
  </mc:AlternateContent>
  <bookViews>
    <workbookView xWindow="240" yWindow="60" windowWidth="14940" windowHeight="7875" tabRatio="91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2)"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DQ102" i="11" l="1"/>
  <c r="DL102" i="11"/>
  <c r="DB102" i="11"/>
  <c r="CW102" i="11"/>
  <c r="CR102" i="11"/>
  <c r="AU88" i="11"/>
  <c r="AP88" i="11"/>
  <c r="AF88" i="11"/>
  <c r="AU63" i="11"/>
  <c r="AP63" i="11"/>
  <c r="AP23" i="11"/>
  <c r="AA23" i="11"/>
  <c r="V23" i="11"/>
  <c r="Q23"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BE37" i="9"/>
  <c r="AM37" i="9"/>
  <c r="U37" i="9"/>
  <c r="C37" i="9"/>
  <c r="AM36" i="9"/>
  <c r="C36" i="9"/>
  <c r="AM35" i="9"/>
  <c r="C35" i="9"/>
  <c r="BW34" i="9"/>
  <c r="C34" i="9"/>
  <c r="BW35" i="9" l="1"/>
  <c r="BW36" i="9" s="1"/>
  <c r="BW37" i="9" s="1"/>
  <c r="BW38" i="9" s="1"/>
  <c r="BW39" i="9" s="1"/>
  <c r="BW40"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AM34" i="9"/>
  <c r="BE34" i="9"/>
  <c r="BE35" i="9" s="1"/>
  <c r="BE36" i="9" s="1"/>
</calcChain>
</file>

<file path=xl/sharedStrings.xml><?xml version="1.0" encoding="utf-8"?>
<sst xmlns="http://schemas.openxmlformats.org/spreadsheetml/2006/main" count="1107" uniqueCount="569">
  <si>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</si>
  <si>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</si>
  <si>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</si>
  <si>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</si>
  <si>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</si>
  <si>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</si>
  <si>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</si>
  <si>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</si>
  <si>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</si>
  <si>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</si>
  <si>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</si>
  <si>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</si>
  <si>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</si>
  <si>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</si>
  <si>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</si>
  <si>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</si>
  <si>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</si>
  <si>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</si>
  <si>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</si>
  <si>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</si>
  <si>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</si>
  <si>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</si>
  <si>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</si>
  <si>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</si>
  <si>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</si>
  <si>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</si>
  <si>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</si>
  <si>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</si>
  <si>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</si>
  <si>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</si>
  <si>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</si>
  <si>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</si>
  <si>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</si>
  <si>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</si>
  <si>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</si>
  <si>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</si>
  <si>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</si>
  <si>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</si>
  <si>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</si>
  <si>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</si>
  <si>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</si>
  <si>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</si>
  <si>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</si>
  <si>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</si>
  <si>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</si>
  <si>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</si>
  <si>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</si>
  <si>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</si>
  <si>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</si>
  <si>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</si>
  <si>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</si>
  <si>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</si>
  <si>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</si>
  <si>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</si>
  <si>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</si>
  <si>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</si>
  <si>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</si>
  <si>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</si>
  <si>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</si>
  <si>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</si>
  <si>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</si>
  <si>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</si>
  <si>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</si>
  <si>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</si>
  <si>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</si>
  <si>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</si>
  <si>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</si>
  <si>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</si>
  <si>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</si>
  <si>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</si>
  <si>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</si>
  <si>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</si>
  <si>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</si>
  <si>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</si>
  <si>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</si>
  <si>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</si>
  <si>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</si>
  <si>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</si>
  <si>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</si>
  <si>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</si>
  <si>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</si>
  <si>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</si>
  <si>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栃木市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</si>
  <si>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</si>
  <si>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</si>
  <si>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</si>
  <si>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</si>
  <si>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</si>
  <si>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</si>
  <si>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</si>
  <si>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</si>
  <si>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</si>
  <si>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</si>
  <si>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</si>
  <si>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</si>
  <si>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</si>
  <si>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</si>
  <si>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</si>
  <si>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</si>
  <si>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</si>
  <si>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</si>
  <si>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</si>
  <si>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</si>
  <si>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</si>
  <si>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</si>
  <si>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</si>
  <si>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</si>
  <si>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</si>
  <si>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</si>
  <si>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</si>
  <si>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</si>
  <si>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</si>
  <si>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</si>
  <si>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</si>
  <si>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</si>
  <si>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</si>
  <si>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</si>
  <si>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</si>
  <si>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</si>
  <si>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</si>
  <si>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</si>
  <si>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</si>
  <si>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</si>
  <si>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</si>
  <si>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</si>
  <si>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</si>
  <si>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</si>
  <si>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</si>
  <si>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</si>
  <si>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</si>
  <si>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</si>
  <si>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</si>
  <si>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</si>
  <si>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</si>
  <si>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</si>
  <si>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</si>
  <si>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</si>
  <si>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</si>
  <si>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</si>
  <si>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</si>
  <si>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</si>
  <si>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</si>
  <si>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</si>
  <si>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</si>
  <si>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</si>
  <si>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</si>
  <si>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</si>
  <si>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</si>
  <si>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</si>
  <si>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</si>
  <si>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</si>
  <si>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</si>
  <si>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</si>
  <si>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</si>
  <si>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</si>
  <si>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</si>
  <si>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</si>
  <si>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</si>
  <si>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</si>
  <si>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</si>
  <si>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</si>
  <si>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</si>
  <si>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</si>
  <si>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</si>
  <si>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</si>
  <si>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</si>
  <si>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</si>
  <si>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</si>
  <si>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</si>
  <si>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</si>
  <si>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</si>
  <si>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</si>
  <si>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</si>
  <si>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</si>
  <si>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</si>
  <si>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</si>
  <si>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</si>
  <si>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</si>
  <si>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</si>
  <si>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</si>
  <si>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</si>
  <si>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</si>
  <si>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</si>
  <si>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</si>
  <si>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</si>
  <si>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</si>
  <si>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</si>
  <si>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</si>
  <si>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</si>
  <si>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</si>
  <si>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</si>
  <si>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</si>
  <si>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</si>
  <si>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</si>
  <si>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</si>
  <si>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</si>
  <si>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栃木県栃木市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</si>
  <si>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</si>
  <si>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</si>
  <si>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</si>
  <si>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</si>
  <si>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</si>
  <si>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</si>
  <si>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</si>
  <si>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</si>
  <si>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</si>
  <si>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</si>
  <si>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</si>
  <si>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</si>
  <si>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</si>
  <si>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</si>
  <si>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</si>
  <si>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</si>
  <si>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</si>
  <si>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</si>
  <si>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</si>
  <si>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</si>
  <si>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</si>
  <si>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</si>
  <si>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</si>
  <si>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</si>
  <si>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</si>
  <si>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</si>
  <si>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</si>
  <si>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</si>
  <si>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</si>
  <si>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</si>
  <si>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</si>
  <si>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</si>
  <si>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</si>
  <si>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</si>
  <si>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</si>
  <si>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</si>
  <si>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</si>
  <si>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</si>
  <si>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</si>
  <si>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</si>
  <si>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</si>
  <si>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</si>
  <si>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</si>
  <si>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</si>
  <si>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</si>
  <si>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</si>
  <si>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</si>
  <si>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</si>
  <si>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</si>
  <si>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</si>
  <si>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</si>
  <si>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</si>
  <si>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</si>
  <si>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</si>
  <si>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</si>
  <si>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</si>
  <si>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</si>
  <si>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</si>
  <si>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</si>
  <si>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</si>
  <si>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</si>
  <si>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</si>
  <si>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</si>
  <si>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</si>
  <si>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</si>
  <si>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</si>
  <si>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</si>
  <si>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</si>
  <si>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</si>
  <si>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</si>
  <si>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</si>
  <si>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</si>
  <si>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</si>
  <si>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</si>
  <si>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</si>
  <si>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</si>
  <si>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</si>
  <si>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</si>
  <si>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</si>
  <si>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</si>
  <si>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</si>
  <si>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</si>
  <si>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</si>
  <si>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</si>
  <si>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</si>
  <si>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</si>
  <si>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</si>
  <si>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</si>
  <si>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</si>
  <si>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</si>
  <si>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</si>
  <si>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</si>
  <si>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</si>
  <si>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</si>
  <si>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</si>
  <si>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</si>
  <si>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</si>
  <si>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</si>
  <si>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</si>
  <si>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</si>
  <si>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</si>
  <si>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</si>
  <si>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</si>
  <si>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</si>
  <si>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</si>
  <si>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</si>
  <si>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</si>
  <si>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</si>
  <si>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</si>
  <si>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</si>
  <si>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</si>
  <si>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</si>
  <si>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</si>
  <si>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</si>
  <si>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</si>
  <si>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</si>
  <si>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</si>
  <si>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</si>
  <si>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</si>
  <si>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</si>
  <si>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</si>
  <si>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</si>
  <si>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</si>
  <si>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</si>
  <si>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</si>
  <si>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</si>
  <si>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</si>
  <si>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</si>
  <si>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</si>
  <si>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</si>
  <si>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</si>
  <si>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</si>
  <si>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</si>
  <si>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</si>
  <si>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</si>
  <si>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</si>
  <si>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</si>
  <si>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</si>
  <si>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</si>
  <si>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</si>
  <si>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</si>
  <si>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</si>
  <si>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</si>
  <si>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</si>
  <si>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</si>
  <si>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</si>
  <si>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</si>
  <si>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</si>
  <si>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栃木県栃木市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</si>
  <si>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</si>
  <si>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</si>
  <si>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</si>
  <si>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</si>
  <si>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</si>
  <si>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</si>
  <si>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</si>
  <si>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</si>
  <si>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</si>
  <si>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</si>
  <si>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</si>
  <si>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</si>
  <si>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</si>
  <si>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</si>
  <si>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</si>
  <si>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</si>
  <si>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</si>
  <si>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</si>
  <si>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</si>
  <si>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</si>
  <si>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</si>
  <si>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</si>
  <si>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</si>
  <si>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</si>
  <si>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</si>
  <si>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</si>
  <si>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</si>
  <si>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</si>
  <si>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</si>
  <si>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</si>
  <si>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</si>
  <si>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</si>
  <si>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</si>
  <si>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</si>
  <si>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</si>
  <si>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</si>
  <si>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</si>
  <si>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</si>
  <si>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下水道特別会計</t>
    <phoneticPr fontId="5"/>
  </si>
  <si>
    <t>法非適用企業</t>
    <phoneticPr fontId="5"/>
  </si>
  <si>
    <t>農業集落排水特別会計</t>
    <phoneticPr fontId="5"/>
  </si>
  <si>
    <t>千塚町上川原産業団地特別会計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</si>
  <si>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</si>
  <si>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</si>
  <si>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</si>
  <si>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</si>
  <si>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</si>
  <si>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</si>
  <si>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</si>
  <si>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</si>
  <si>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</si>
  <si>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</si>
  <si>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</si>
  <si>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</si>
  <si>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</si>
  <si>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</si>
  <si>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</si>
  <si>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</si>
  <si>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</si>
  <si>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</si>
  <si>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</si>
  <si>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</si>
  <si>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</si>
  <si>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</si>
  <si>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</si>
  <si>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</si>
  <si>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</si>
  <si>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</si>
  <si>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</si>
  <si>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</si>
  <si>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</si>
  <si>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</si>
  <si>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</si>
  <si>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</si>
  <si>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</si>
  <si>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</si>
  <si>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</si>
  <si>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</si>
  <si>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</si>
  <si>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</si>
  <si>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</si>
  <si>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</si>
  <si>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</si>
  <si>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</si>
  <si>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</si>
  <si>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</si>
  <si>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</si>
  <si>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</si>
  <si>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</si>
  <si>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</si>
  <si>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</si>
  <si>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</si>
  <si>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</si>
  <si>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</si>
  <si>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</si>
  <si>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</si>
  <si>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</si>
  <si>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</si>
  <si>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</si>
  <si>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</si>
  <si>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</si>
  <si>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</si>
  <si>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</si>
  <si>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</si>
  <si>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</si>
  <si>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</si>
  <si>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</si>
  <si>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</si>
  <si>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</si>
  <si>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</si>
  <si>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</si>
  <si>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</si>
  <si>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</si>
  <si>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</si>
  <si>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</si>
  <si>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</si>
  <si>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</si>
  <si>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</si>
  <si>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</si>
  <si>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</si>
  <si>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</si>
  <si>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</si>
  <si>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</si>
  <si>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</si>
  <si>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</si>
  <si>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</si>
  <si>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</si>
  <si>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</si>
  <si>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</si>
  <si>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</si>
  <si>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</si>
  <si>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</si>
  <si>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</si>
  <si>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</si>
  <si>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</si>
  <si>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</si>
  <si>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</si>
  <si>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</si>
  <si>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</si>
  <si>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</si>
  <si>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</si>
  <si>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</si>
  <si>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</si>
  <si>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</si>
  <si>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</si>
  <si>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</si>
  <si>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</si>
  <si>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</si>
  <si>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</si>
  <si>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</si>
  <si>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</si>
  <si>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</si>
  <si>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</si>
  <si>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</si>
  <si>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</si>
  <si>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</si>
  <si>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</si>
  <si>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</si>
  <si>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</si>
  <si>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</si>
  <si>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</si>
  <si>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</si>
  <si>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</si>
  <si>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</si>
  <si>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</si>
  <si>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</si>
  <si>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</si>
  <si>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</si>
  <si>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</si>
  <si>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</si>
  <si>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</si>
  <si>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</si>
  <si>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</si>
  <si>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</si>
  <si>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</si>
  <si>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</si>
  <si>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</si>
  <si>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3.32</t>
  </si>
  <si>
    <t>▲ 0.29</t>
  </si>
  <si>
    <t>▲ 3.31</t>
  </si>
  <si>
    <t>水道事業会計</t>
  </si>
  <si>
    <t>一般会計</t>
  </si>
  <si>
    <t>国民健康保険特別会計</t>
  </si>
  <si>
    <t>介護保険特別会計</t>
  </si>
  <si>
    <t>下水道特別会計</t>
  </si>
  <si>
    <t>農業集落排水特別会計</t>
  </si>
  <si>
    <t>後期高齢者医療特別会計</t>
  </si>
  <si>
    <t>千塚町上川原産業団地特別会計</t>
  </si>
  <si>
    <t>その他会計（赤字）</t>
  </si>
  <si>
    <t>その他会計（黒字）</t>
  </si>
  <si>
    <t>-</t>
    <phoneticPr fontId="2"/>
  </si>
  <si>
    <t>栃木市土地開発公社</t>
    <rPh sb="0" eb="3">
      <t>トチギシ</t>
    </rPh>
    <rPh sb="3" eb="5">
      <t>トチ</t>
    </rPh>
    <rPh sb="5" eb="7">
      <t>カイハツ</t>
    </rPh>
    <rPh sb="7" eb="9">
      <t>コウシャ</t>
    </rPh>
    <phoneticPr fontId="30"/>
  </si>
  <si>
    <t>観光農園いわふね</t>
    <rPh sb="0" eb="2">
      <t>カンコウ</t>
    </rPh>
    <rPh sb="2" eb="4">
      <t>ノウエン</t>
    </rPh>
    <phoneticPr fontId="30"/>
  </si>
  <si>
    <t>渡良瀬遊水地アクリメーション振興財団</t>
    <rPh sb="0" eb="3">
      <t>ワタラセ</t>
    </rPh>
    <rPh sb="3" eb="6">
      <t>ユウスイチ</t>
    </rPh>
    <rPh sb="14" eb="16">
      <t>シンコウ</t>
    </rPh>
    <rPh sb="16" eb="18">
      <t>ザイダン</t>
    </rPh>
    <phoneticPr fontId="30"/>
  </si>
  <si>
    <t>栃木市農業公社</t>
    <rPh sb="0" eb="3">
      <t>トチギシ</t>
    </rPh>
    <rPh sb="3" eb="5">
      <t>ノウギョウ</t>
    </rPh>
    <rPh sb="5" eb="7">
      <t>コウシャ</t>
    </rPh>
    <phoneticPr fontId="30"/>
  </si>
  <si>
    <t>-</t>
    <phoneticPr fontId="2"/>
  </si>
  <si>
    <t>-</t>
    <phoneticPr fontId="2"/>
  </si>
  <si>
    <t>佐野地区衛生施設組合</t>
    <rPh sb="0" eb="2">
      <t>サノ</t>
    </rPh>
    <rPh sb="2" eb="4">
      <t>チク</t>
    </rPh>
    <rPh sb="4" eb="6">
      <t>エイセイ</t>
    </rPh>
    <rPh sb="6" eb="8">
      <t>シセツ</t>
    </rPh>
    <rPh sb="8" eb="10">
      <t>クミアイ</t>
    </rPh>
    <phoneticPr fontId="30"/>
  </si>
  <si>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30"/>
  </si>
  <si>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30"/>
  </si>
  <si>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30"/>
  </si>
  <si>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</si>
  <si>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栃木県南公設地方卸売市場事務組合</t>
    <rPh sb="0" eb="4">
      <t>トチギケンナン</t>
    </rPh>
    <rPh sb="4" eb="6">
      <t>コウセツ</t>
    </rPh>
    <rPh sb="6" eb="8">
      <t>チホウ</t>
    </rPh>
    <rPh sb="8" eb="10">
      <t>オロシウリ</t>
    </rPh>
    <rPh sb="10" eb="12">
      <t>シジョウ</t>
    </rPh>
    <rPh sb="12" eb="14">
      <t>ジム</t>
    </rPh>
    <rPh sb="14" eb="16">
      <t>クミアイ</t>
    </rPh>
    <phoneticPr fontId="30"/>
  </si>
  <si>
    <t>宇都宮西中核工業団地事務組合(一般会計)</t>
    <rPh sb="0" eb="3">
      <t>ウツノミヤ</t>
    </rPh>
    <rPh sb="3" eb="4">
      <t>ニシ</t>
    </rPh>
    <rPh sb="4" eb="6">
      <t>チュウカク</t>
    </rPh>
    <rPh sb="6" eb="8">
      <t>コウギョウ</t>
    </rPh>
    <rPh sb="8" eb="10">
      <t>ダンチ</t>
    </rPh>
    <rPh sb="10" eb="12">
      <t>ジム</t>
    </rPh>
    <rPh sb="12" eb="14">
      <t>クミアイ</t>
    </rPh>
    <rPh sb="15" eb="17">
      <t>イッパン</t>
    </rPh>
    <rPh sb="17" eb="19">
      <t>カイケイ</t>
    </rPh>
    <phoneticPr fontId="30"/>
  </si>
  <si>
    <t>宇都宮西中核工業団地事務組合(工業用水道事業会計)</t>
    <rPh sb="0" eb="3">
      <t>ウツノミヤ</t>
    </rPh>
    <rPh sb="3" eb="4">
      <t>ニシ</t>
    </rPh>
    <rPh sb="4" eb="6">
      <t>チュウカク</t>
    </rPh>
    <rPh sb="6" eb="8">
      <t>コウギョウ</t>
    </rPh>
    <rPh sb="8" eb="10">
      <t>ダンチ</t>
    </rPh>
    <rPh sb="10" eb="12">
      <t>ジム</t>
    </rPh>
    <rPh sb="12" eb="14">
      <t>クミアイ</t>
    </rPh>
    <rPh sb="15" eb="18">
      <t>コウギョウヨウ</t>
    </rPh>
    <rPh sb="18" eb="20">
      <t>スイドウ</t>
    </rPh>
    <rPh sb="20" eb="22">
      <t>ジギョウ</t>
    </rPh>
    <rPh sb="22" eb="24">
      <t>カイケイ</t>
    </rPh>
    <phoneticPr fontId="30"/>
  </si>
  <si>
    <t>-</t>
    <phoneticPr fontId="2"/>
  </si>
  <si>
    <t>-</t>
    <phoneticPr fontId="2"/>
  </si>
  <si>
    <t>-</t>
    <phoneticPr fontId="2"/>
  </si>
  <si>
    <t>-</t>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</si>
  <si>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</si>
  <si>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</si>
  <si>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</si>
  <si>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</si>
  <si>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</si>
  <si>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</si>
  <si>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</si>
  <si>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</si>
  <si>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</si>
  <si>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</si>
  <si>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</si>
  <si>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</si>
  <si>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有形固定資産減価償却率</t>
    <phoneticPr fontId="5"/>
  </si>
  <si>
    <t>　将来負担比率については、類似団体平均に対し39.8ｐｔ高い63.9、実質公債費比率については、類似団体平均に対し4.5pt高い10.5となった。類似団体より高い理由としては、合併後の社会資本整備に伴う市債残高の増加などが挙げられ、今後も整備事業が予定されていることから、このような状況が続くと想定される。
　今後は、行政改革を進め、財源の確保に努めるとともに、市債の発行にあたっては、交付税措置の有無等を含めて十分に精査すると同時に抑制に努めていく。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</si>
</sst>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2">
                  <c:v>45117</c:v>
                </c:pt>
                <c:pt idx="3">
                  <c:v>52496</c:v>
                </c:pt>
                <c:pt idx="4">
                  <c:v>52619</c:v>
                </c:pt>
              </c:numCache>
            </c:numRef>
          </c:val>
          <c:smooth val="0"/>
          <c:extLst xmlns:c16r2="http://schemas.microsoft.com/office/drawing/2015/06/chart">
            <c:ext xmlns:c16="http://schemas.microsoft.com/office/drawing/2014/chart" uri="{C3380CC4-5D6E-409C-BE32-E72D297353CC}">
              <c16:uniqueId val="{00000000-ABBE-4FAF-B72C-EA38422F9E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2">
                  <c:v>52900</c:v>
                </c:pt>
                <c:pt idx="3">
                  <c:v>64441</c:v>
                </c:pt>
                <c:pt idx="4">
                  <c:v>47966</c:v>
                </c:pt>
              </c:numCache>
            </c:numRef>
          </c:val>
          <c:smooth val="0"/>
          <c:extLst xmlns:c16r2="http://schemas.microsoft.com/office/drawing/2015/06/chart">
            <c:ext xmlns:c16="http://schemas.microsoft.com/office/drawing/2014/chart" uri="{C3380CC4-5D6E-409C-BE32-E72D297353CC}">
              <c16:uniqueId val="{00000001-ABBE-4FAF-B72C-EA38422F9EF2}"/>
            </c:ext>
          </c:extLst>
        </c:ser>
        <c:dLbls>
          <c:showLegendKey val="0"/>
          <c:showVal val="0"/>
          <c:showCatName val="0"/>
          <c:showSerName val="0"/>
          <c:showPercent val="0"/>
          <c:showBubbleSize val="0"/>
        </c:dLbls>
        <c:marker val="1"/>
        <c:smooth val="0"/>
        <c:axId val="239423840"/>
        <c:axId val="238820800"/>
      </c:lineChart>
      <c:catAx>
        <c:axId val="239423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8820800"/>
        <c:crosses val="autoZero"/>
        <c:auto val="1"/>
        <c:lblAlgn val="ctr"/>
        <c:lblOffset val="100"/>
        <c:tickLblSkip val="1"/>
        <c:tickMarkSkip val="1"/>
        <c:noMultiLvlLbl val="0"/>
      </c:catAx>
      <c:valAx>
        <c:axId val="2388208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423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c:v>
                </c:pt>
                <c:pt idx="1">
                  <c:v>0</c:v>
                </c:pt>
                <c:pt idx="2">
                  <c:v>8.35</c:v>
                </c:pt>
                <c:pt idx="3">
                  <c:v>9.42</c:v>
                </c:pt>
                <c:pt idx="4">
                  <c:v>5.89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0</c:v>
                </c:pt>
                <c:pt idx="1">
                  <c:v>0</c:v>
                </c:pt>
                <c:pt idx="2">
                  <c:v>21.77</c:v>
                </c:pt>
                <c:pt idx="3">
                  <c:v>20.48</c:v>
                </c:pt>
                <c:pt idx="4">
                  <c:v>20.94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5488848"/>
        <c:axId val="242027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#N/A</c:v>
                </c:pt>
                <c:pt idx="1">
                  <c:v>#N/A</c:v>
                </c:pt>
                <c:pt idx="2">
                  <c:v>-3.32</c:v>
                </c:pt>
                <c:pt idx="3">
                  <c:v>-0.28999999999999998</c:v>
                </c:pt>
                <c:pt idx="4">
                  <c:v>-3.31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5488848"/>
        <c:axId val="242027944"/>
      </c:lineChart>
      <c:catAx>
        <c:axId val="18548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2027944"/>
        <c:crosses val="autoZero"/>
        <c:auto val="1"/>
        <c:lblAlgn val="ctr"/>
        <c:lblOffset val="100"/>
        <c:tickLblSkip val="1"/>
        <c:tickMarkSkip val="1"/>
        <c:noMultiLvlLbl val="0"/>
      </c:catAx>
      <c:valAx>
        <c:axId val="242027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488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#N/A</c:v>
                </c:pt>
                <c:pt idx="5">
                  <c:v>0.1</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千塚町上川原産業団地特別会計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#N/A</c:v>
                </c:pt>
                <c:pt idx="5">
                  <c:v>0.03</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#N/A</c:v>
                </c:pt>
                <c:pt idx="5">
                  <c:v>0.02</c:v>
                </c:pt>
                <c:pt idx="6">
                  <c:v>#N/A</c:v>
                </c:pt>
                <c:pt idx="7">
                  <c:v>0.04</c:v>
                </c:pt>
                <c:pt idx="8">
                  <c:v>#N/A</c:v>
                </c:pt>
                <c:pt idx="9">
                  <c:v>0.09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#N/A</c:v>
                </c:pt>
                <c:pt idx="5">
                  <c:v>0.39</c:v>
                </c:pt>
                <c:pt idx="6">
                  <c:v>#N/A</c:v>
                </c:pt>
                <c:pt idx="7">
                  <c:v>0.97</c:v>
                </c:pt>
                <c:pt idx="8">
                  <c:v>#N/A</c:v>
                </c:pt>
                <c:pt idx="9">
                  <c:v>0.52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0</c:v>
                </c:pt>
                <c:pt idx="3">
                  <c:v>0</c:v>
                </c:pt>
                <c:pt idx="4">
                  <c:v>#N/A</c:v>
                </c:pt>
                <c:pt idx="5">
                  <c:v>0.63</c:v>
                </c:pt>
                <c:pt idx="6">
                  <c:v>#N/A</c:v>
                </c:pt>
                <c:pt idx="7">
                  <c:v>0.72</c:v>
                </c:pt>
                <c:pt idx="8">
                  <c:v>#N/A</c:v>
                </c:pt>
                <c:pt idx="9">
                  <c:v>0.92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#N/A</c:v>
                </c:pt>
                <c:pt idx="5">
                  <c:v>1.31</c:v>
                </c:pt>
                <c:pt idx="6">
                  <c:v>#N/A</c:v>
                </c:pt>
                <c:pt idx="7">
                  <c:v>0.96</c:v>
                </c:pt>
                <c:pt idx="8">
                  <c:v>#N/A</c:v>
                </c:pt>
                <c:pt idx="9">
                  <c:v>1.68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c:v>
                </c:pt>
                <c:pt idx="1">
                  <c:v>0</c:v>
                </c:pt>
                <c:pt idx="2">
                  <c:v>0</c:v>
                </c:pt>
                <c:pt idx="3">
                  <c:v>0</c:v>
                </c:pt>
                <c:pt idx="4">
                  <c:v>#N/A</c:v>
                </c:pt>
                <c:pt idx="5">
                  <c:v>8.34</c:v>
                </c:pt>
                <c:pt idx="6">
                  <c:v>#N/A</c:v>
                </c:pt>
                <c:pt idx="7">
                  <c:v>9.42</c:v>
                </c:pt>
                <c:pt idx="8">
                  <c:v>#N/A</c:v>
                </c:pt>
                <c:pt idx="9">
                  <c:v>5.88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c:v>
                </c:pt>
                <c:pt idx="1">
                  <c:v>0</c:v>
                </c:pt>
                <c:pt idx="2">
                  <c:v>0</c:v>
                </c:pt>
                <c:pt idx="3">
                  <c:v>0</c:v>
                </c:pt>
                <c:pt idx="4">
                  <c:v>#N/A</c:v>
                </c:pt>
                <c:pt idx="5">
                  <c:v>11.2</c:v>
                </c:pt>
                <c:pt idx="6">
                  <c:v>#N/A</c:v>
                </c:pt>
                <c:pt idx="7">
                  <c:v>10.57</c:v>
                </c:pt>
                <c:pt idx="8">
                  <c:v>#N/A</c:v>
                </c:pt>
                <c:pt idx="9">
                  <c:v>10.029999999999999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41446904"/>
        <c:axId val="247352440"/>
      </c:barChart>
      <c:catAx>
        <c:axId val="241446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7352440"/>
        <c:crosses val="autoZero"/>
        <c:auto val="1"/>
        <c:lblAlgn val="ctr"/>
        <c:lblOffset val="100"/>
        <c:tickLblSkip val="1"/>
        <c:tickMarkSkip val="1"/>
        <c:noMultiLvlLbl val="0"/>
      </c:catAx>
      <c:valAx>
        <c:axId val="247352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446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0</c:v>
                </c:pt>
                <c:pt idx="5">
                  <c:v>0</c:v>
                </c:pt>
                <c:pt idx="8">
                  <c:v>6257</c:v>
                </c:pt>
                <c:pt idx="11">
                  <c:v>5620</c:v>
                </c:pt>
                <c:pt idx="14">
                  <c:v>5881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116</c:v>
                </c:pt>
                <c:pt idx="9">
                  <c:v>75</c:v>
                </c:pt>
                <c:pt idx="12">
                  <c:v>27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107</c:v>
                </c:pt>
                <c:pt idx="9">
                  <c:v>108</c:v>
                </c:pt>
                <c:pt idx="12">
                  <c:v>103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2260</c:v>
                </c:pt>
                <c:pt idx="9">
                  <c:v>2288</c:v>
                </c:pt>
                <c:pt idx="12">
                  <c:v>2367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0</c:v>
                </c:pt>
                <c:pt idx="3">
                  <c:v>0</c:v>
                </c:pt>
                <c:pt idx="6">
                  <c:v>6691</c:v>
                </c:pt>
                <c:pt idx="9">
                  <c:v>6771</c:v>
                </c:pt>
                <c:pt idx="12">
                  <c:v>6848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8365408"/>
        <c:axId val="240413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#N/A</c:v>
                </c:pt>
                <c:pt idx="2">
                  <c:v>#N/A</c:v>
                </c:pt>
                <c:pt idx="3">
                  <c:v>#N/A</c:v>
                </c:pt>
                <c:pt idx="4">
                  <c:v>#N/A</c:v>
                </c:pt>
                <c:pt idx="5">
                  <c:v>#N/A</c:v>
                </c:pt>
                <c:pt idx="6">
                  <c:v>#N/A</c:v>
                </c:pt>
                <c:pt idx="7">
                  <c:v>2917</c:v>
                </c:pt>
                <c:pt idx="8">
                  <c:v>#N/A</c:v>
                </c:pt>
                <c:pt idx="9">
                  <c:v>#N/A</c:v>
                </c:pt>
                <c:pt idx="10">
                  <c:v>3622</c:v>
                </c:pt>
                <c:pt idx="11">
                  <c:v>#N/A</c:v>
                </c:pt>
                <c:pt idx="12">
                  <c:v>#N/A</c:v>
                </c:pt>
                <c:pt idx="13">
                  <c:v>3464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8365408"/>
        <c:axId val="240413816"/>
      </c:lineChart>
      <c:catAx>
        <c:axId val="23836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0413816"/>
        <c:crosses val="autoZero"/>
        <c:auto val="1"/>
        <c:lblAlgn val="ctr"/>
        <c:lblOffset val="100"/>
        <c:tickLblSkip val="1"/>
        <c:tickMarkSkip val="1"/>
        <c:noMultiLvlLbl val="0"/>
      </c:catAx>
      <c:valAx>
        <c:axId val="240413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36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0</c:v>
                </c:pt>
                <c:pt idx="5">
                  <c:v>0</c:v>
                </c:pt>
                <c:pt idx="8">
                  <c:v>58833</c:v>
                </c:pt>
                <c:pt idx="11">
                  <c:v>59643</c:v>
                </c:pt>
                <c:pt idx="14">
                  <c:v>59114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9241</c:v>
                </c:pt>
                <c:pt idx="11">
                  <c:v>7292</c:v>
                </c:pt>
                <c:pt idx="14">
                  <c:v>5754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0</c:v>
                </c:pt>
                <c:pt idx="5">
                  <c:v>0</c:v>
                </c:pt>
                <c:pt idx="8">
                  <c:v>15013</c:v>
                </c:pt>
                <c:pt idx="11">
                  <c:v>13949</c:v>
                </c:pt>
                <c:pt idx="14">
                  <c:v>13672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49</c:v>
                </c:pt>
                <c:pt idx="9">
                  <c:v>45</c:v>
                </c:pt>
                <c:pt idx="12">
                  <c:v>494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0</c:v>
                </c:pt>
                <c:pt idx="3">
                  <c:v>0</c:v>
                </c:pt>
                <c:pt idx="6">
                  <c:v>11997</c:v>
                </c:pt>
                <c:pt idx="9">
                  <c:v>11356</c:v>
                </c:pt>
                <c:pt idx="12">
                  <c:v>11030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608</c:v>
                </c:pt>
                <c:pt idx="9">
                  <c:v>488</c:v>
                </c:pt>
                <c:pt idx="12">
                  <c:v>241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27390</c:v>
                </c:pt>
                <c:pt idx="9">
                  <c:v>26621</c:v>
                </c:pt>
                <c:pt idx="12">
                  <c:v>25839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115</c:v>
                </c:pt>
                <c:pt idx="9">
                  <c:v>88</c:v>
                </c:pt>
                <c:pt idx="12">
                  <c:v>62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0</c:v>
                </c:pt>
                <c:pt idx="3">
                  <c:v>0</c:v>
                </c:pt>
                <c:pt idx="6">
                  <c:v>60945</c:v>
                </c:pt>
                <c:pt idx="9">
                  <c:v>62061</c:v>
                </c:pt>
                <c:pt idx="12">
                  <c:v>60854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7866928"/>
        <c:axId val="240081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#N/A</c:v>
                </c:pt>
                <c:pt idx="2">
                  <c:v>#N/A</c:v>
                </c:pt>
                <c:pt idx="3">
                  <c:v>#N/A</c:v>
                </c:pt>
                <c:pt idx="4">
                  <c:v>#N/A</c:v>
                </c:pt>
                <c:pt idx="5">
                  <c:v>#N/A</c:v>
                </c:pt>
                <c:pt idx="6">
                  <c:v>#N/A</c:v>
                </c:pt>
                <c:pt idx="7">
                  <c:v>18016</c:v>
                </c:pt>
                <c:pt idx="8">
                  <c:v>#N/A</c:v>
                </c:pt>
                <c:pt idx="9">
                  <c:v>#N/A</c:v>
                </c:pt>
                <c:pt idx="10">
                  <c:v>19775</c:v>
                </c:pt>
                <c:pt idx="11">
                  <c:v>#N/A</c:v>
                </c:pt>
                <c:pt idx="12">
                  <c:v>#N/A</c:v>
                </c:pt>
                <c:pt idx="13">
                  <c:v>19981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7866928"/>
        <c:axId val="240081800"/>
      </c:lineChart>
      <c:catAx>
        <c:axId val="24786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0081800"/>
        <c:crosses val="autoZero"/>
        <c:auto val="1"/>
        <c:lblAlgn val="ctr"/>
        <c:lblOffset val="100"/>
        <c:tickLblSkip val="1"/>
        <c:tickMarkSkip val="1"/>
        <c:noMultiLvlLbl val="0"/>
      </c:catAx>
      <c:valAx>
        <c:axId val="240081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86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(2)'!$G$51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(2)'!$K$50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DD-4860-B440-C01B8128C2EF}"/>
                </c:ext>
                <c:ext xmlns:c15="http://schemas.microsoft.com/office/drawing/2012/chart" uri="{CE6537A1-D6FC-4f65-9D91-7224C49458BB}">
                  <c15:dlblFieldTable>
                    <c15:dlblFTEntry>
                      <c15:txfldGUID>{D165CAAC-EE6D-4BC2-85C2-88AB990B429F}</c15:txfldGUID>
                      <c15:f>'公会計指標分析・財政指標組合せ分析表 (2)'!$K$50</c15:f>
                      <c15:dlblFieldTableCache>
                        <c:ptCount val="1"/>
                        <c:pt idx="0">
                          <c:v>H24</c:v>
                        </c:pt>
                      </c15:dlblFieldTableCache>
                    </c15:dlblFTEntry>
                  </c15:dlblFieldTable>
                  <c15:showDataLabelsRange val="0"/>
                </c:ext>
              </c:extLst>
            </c:dLbl>
            <c:dLbl>
              <c:idx val="1"/>
              <c:tx>
                <c:strRef>
                  <c:f>'公会計指標分析・財政指標組合せ分析表 (2)'!$L$50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DD-4860-B440-C01B8128C2EF}"/>
                </c:ext>
                <c:ext xmlns:c15="http://schemas.microsoft.com/office/drawing/2012/chart" uri="{CE6537A1-D6FC-4f65-9D91-7224C49458BB}">
                  <c15:dlblFieldTable>
                    <c15:dlblFTEntry>
                      <c15:txfldGUID>{984540DB-8BDB-49F8-AC22-30A3549C114D}</c15:txfldGUID>
                      <c15:f>'公会計指標分析・財政指標組合せ分析表 (2)'!$L$50</c15:f>
                      <c15:dlblFieldTableCache>
                        <c:ptCount val="1"/>
                        <c:pt idx="0">
                          <c:v>H25</c:v>
                        </c:pt>
                      </c15:dlblFieldTableCache>
                    </c15:dlblFTEntry>
                  </c15:dlblFieldTable>
                  <c15:showDataLabelsRange val="0"/>
                </c:ext>
              </c:extLst>
            </c:dLbl>
            <c:dLbl>
              <c:idx val="2"/>
              <c:tx>
                <c:strRef>
                  <c:f>'公会計指標分析・財政指標組合せ分析表 (2)'!$M$50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DD-4860-B440-C01B8128C2EF}"/>
                </c:ext>
                <c:ext xmlns:c15="http://schemas.microsoft.com/office/drawing/2012/chart" uri="{CE6537A1-D6FC-4f65-9D91-7224C49458BB}">
                  <c15:dlblFieldTable>
                    <c15:dlblFTEntry>
                      <c15:txfldGUID>{728BCE50-8FBA-4D4D-905A-B2E7F5D9CD93}</c15:txfldGUID>
                      <c15:f>'公会計指標分析・財政指標組合せ分析表 (2)'!$M$50</c15:f>
                      <c15:dlblFieldTableCache>
                        <c:ptCount val="1"/>
                        <c:pt idx="0">
                          <c:v>H26</c:v>
                        </c:pt>
                      </c15:dlblFieldTableCache>
                    </c15:dlblFTEntry>
                  </c15:dlblFieldTable>
                  <c15:showDataLabelsRange val="0"/>
                </c:ext>
              </c:extLst>
            </c:dLbl>
            <c:dLbl>
              <c:idx val="3"/>
              <c:tx>
                <c:strRef>
                  <c:f>'公会計指標分析・財政指標組合せ分析表 (2)'!$N$50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DD-4860-B440-C01B8128C2EF}"/>
                </c:ext>
                <c:ext xmlns:c15="http://schemas.microsoft.com/office/drawing/2012/chart" uri="{CE6537A1-D6FC-4f65-9D91-7224C49458BB}">
                  <c15:dlblFieldTable>
                    <c15:dlblFTEntry>
                      <c15:txfldGUID>{A31F0AB4-3410-4146-9774-53BFC5A78518}</c15:txfldGUID>
                      <c15:f>'公会計指標分析・財政指標組合せ分析表 (2)'!$N$50</c15:f>
                      <c15:dlblFieldTableCache>
                        <c:ptCount val="1"/>
                        <c:pt idx="0">
                          <c:v>H27</c:v>
                        </c:pt>
                      </c15:dlblFieldTableCache>
                    </c15:dlblFTEntry>
                  </c15:dlblFieldTable>
                  <c15:showDataLabelsRange val="0"/>
                </c:ext>
              </c:extLst>
            </c:dLbl>
            <c:dLbl>
              <c:idx val="4"/>
              <c:tx>
                <c:strRef>
                  <c:f>'公会計指標分析・財政指標組合せ分析表 (2)'!$O$50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DD-4860-B440-C01B8128C2EF}"/>
                </c:ext>
                <c:ext xmlns:c15="http://schemas.microsoft.com/office/drawing/2012/chart" uri="{CE6537A1-D6FC-4f65-9D91-7224C49458BB}">
                  <c15:dlblFieldTable>
                    <c15:dlblFTEntry>
                      <c15:txfldGUID>{BB863B6C-1FEE-4DF4-A54F-97135EC2B9D5}</c15:txfldGUID>
                      <c15:f>'公会計指標分析・財政指標組合せ分析表 (2)'!$O$50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(2)'!$K$53:$O$53</c:f>
              <c:numCache>
                <c:formatCode>#,##0.0;"▲ "#,##0.0</c:formatCode>
                <c:ptCount val="5"/>
              </c:numCache>
            </c:numRef>
          </c:xVal>
          <c:yVal>
            <c:numRef>
              <c:f>'公会計指標分析・財政指標組合せ分析表 (2)'!$K$51:$O$51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76DD-4860-B440-C01B8128C2EF}"/>
            </c:ext>
          </c:extLst>
        </c:ser>
        <c:ser>
          <c:idx val="1"/>
          <c:order val="1"/>
          <c:tx>
            <c:strRef>
              <c:f>'公会計指標分析・財政指標組合せ分析表 (2)'!$G$55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(2)'!$K$50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DD-4860-B440-C01B8128C2EF}"/>
                </c:ext>
                <c:ext xmlns:c15="http://schemas.microsoft.com/office/drawing/2012/chart" uri="{CE6537A1-D6FC-4f65-9D91-7224C49458BB}">
                  <c15:dlblFieldTable>
                    <c15:dlblFTEntry>
                      <c15:txfldGUID>{0E5C928F-89E5-4DAF-967B-D90BE98EFDEB}</c15:txfldGUID>
                      <c15:f>'公会計指標分析・財政指標組合せ分析表 (2)'!$K$50</c15:f>
                      <c15:dlblFieldTableCache>
                        <c:ptCount val="1"/>
                        <c:pt idx="0">
                          <c:v>H24</c:v>
                        </c:pt>
                      </c15:dlblFieldTableCache>
                    </c15:dlblFTEntry>
                  </c15:dlblFieldTable>
                  <c15:showDataLabelsRange val="0"/>
                </c:ext>
              </c:extLst>
            </c:dLbl>
            <c:dLbl>
              <c:idx val="1"/>
              <c:tx>
                <c:strRef>
                  <c:f>'公会計指標分析・財政指標組合せ分析表 (2)'!$L$50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DD-4860-B440-C01B8128C2EF}"/>
                </c:ext>
                <c:ext xmlns:c15="http://schemas.microsoft.com/office/drawing/2012/chart" uri="{CE6537A1-D6FC-4f65-9D91-7224C49458BB}">
                  <c15:dlblFieldTable>
                    <c15:dlblFTEntry>
                      <c15:txfldGUID>{5A66F1D1-9C6B-47EB-9E7B-D259AC34126D}</c15:txfldGUID>
                      <c15:f>'公会計指標分析・財政指標組合せ分析表 (2)'!$L$50</c15:f>
                      <c15:dlblFieldTableCache>
                        <c:ptCount val="1"/>
                        <c:pt idx="0">
                          <c:v>H25</c:v>
                        </c:pt>
                      </c15:dlblFieldTableCache>
                    </c15:dlblFTEntry>
                  </c15:dlblFieldTable>
                  <c15:showDataLabelsRange val="0"/>
                </c:ext>
              </c:extLst>
            </c:dLbl>
            <c:dLbl>
              <c:idx val="2"/>
              <c:tx>
                <c:strRef>
                  <c:f>'公会計指標分析・財政指標組合せ分析表 (2)'!$M$50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DD-4860-B440-C01B8128C2EF}"/>
                </c:ext>
                <c:ext xmlns:c15="http://schemas.microsoft.com/office/drawing/2012/chart" uri="{CE6537A1-D6FC-4f65-9D91-7224C49458BB}">
                  <c15:dlblFieldTable>
                    <c15:dlblFTEntry>
                      <c15:txfldGUID>{A82795E4-DC7F-451E-A085-B0F61D3D7A1B}</c15:txfldGUID>
                      <c15:f>'公会計指標分析・財政指標組合せ分析表 (2)'!$M$50</c15:f>
                      <c15:dlblFieldTableCache>
                        <c:ptCount val="1"/>
                        <c:pt idx="0">
                          <c:v>H26</c:v>
                        </c:pt>
                      </c15:dlblFieldTableCache>
                    </c15:dlblFTEntry>
                  </c15:dlblFieldTable>
                  <c15:showDataLabelsRange val="0"/>
                </c:ext>
              </c:extLst>
            </c:dLbl>
            <c:dLbl>
              <c:idx val="3"/>
              <c:tx>
                <c:strRef>
                  <c:f>'公会計指標分析・財政指標組合せ分析表 (2)'!$N$50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DD-4860-B440-C01B8128C2EF}"/>
                </c:ext>
                <c:ext xmlns:c15="http://schemas.microsoft.com/office/drawing/2012/chart" uri="{CE6537A1-D6FC-4f65-9D91-7224C49458BB}">
                  <c15:dlblFieldTable>
                    <c15:dlblFTEntry>
                      <c15:txfldGUID>{E2D3D89B-4498-4279-AAB3-918891C1638F}</c15:txfldGUID>
                      <c15:f>'公会計指標分析・財政指標組合せ分析表 (2)'!$N$50</c15:f>
                      <c15:dlblFieldTableCache>
                        <c:ptCount val="1"/>
                        <c:pt idx="0">
                          <c:v>H27</c:v>
                        </c:pt>
                      </c15:dlblFieldTableCache>
                    </c15:dlblFTEntry>
                  </c15:dlblFieldTable>
                  <c15:showDataLabelsRange val="0"/>
                </c:ext>
              </c:extLst>
            </c:dLbl>
            <c:dLbl>
              <c:idx val="4"/>
              <c:tx>
                <c:strRef>
                  <c:f>'公会計指標分析・財政指標組合せ分析表 (2)'!$O$50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DD-4860-B440-C01B8128C2EF}"/>
                </c:ext>
                <c:ext xmlns:c15="http://schemas.microsoft.com/office/drawing/2012/chart" uri="{CE6537A1-D6FC-4f65-9D91-7224C49458BB}">
                  <c15:dlblFieldTable>
                    <c15:dlblFTEntry>
                      <c15:txfldGUID>{364D2488-3565-4E9C-93C3-75EEE1D64B4F}</c15:txfldGUID>
                      <c15:f>'公会計指標分析・財政指標組合せ分析表 (2)'!$O$50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(2)'!$K$57:$O$57</c:f>
              <c:numCache>
                <c:formatCode>#,##0.0;"▲ "#,##0.0</c:formatCode>
                <c:ptCount val="5"/>
              </c:numCache>
            </c:numRef>
          </c:xVal>
          <c:yVal>
            <c:numRef>
              <c:f>'公会計指標分析・財政指標組合せ分析表 (2)'!$K$55:$O$55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76DD-4860-B440-C01B8128C2EF}"/>
            </c:ext>
          </c:extLst>
        </c:ser>
        <c:dLbls>
          <c:showLegendKey val="0"/>
          <c:showVal val="0"/>
          <c:showCatName val="0"/>
          <c:showSerName val="0"/>
          <c:showPercent val="0"/>
          <c:showBubbleSize val="0"/>
        </c:dLbls>
        <c:axId val="185238200"/>
        <c:axId val="247558952"/>
      </c:scatterChart>
      <c:valAx>
        <c:axId val="1852382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558952"/>
        <c:crosses val="autoZero"/>
        <c:crossBetween val="midCat"/>
      </c:valAx>
      <c:valAx>
        <c:axId val="2475589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5238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(2)'!$G$73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(2)'!$K$72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1C2-4855-BE8B-2179F3A58E8D}"/>
                </c:ext>
                <c:ext xmlns:c15="http://schemas.microsoft.com/office/drawing/2012/chart" uri="{CE6537A1-D6FC-4f65-9D91-7224C49458BB}">
                  <c15:dlblFieldTable>
                    <c15:dlblFTEntry>
                      <c15:txfldGUID>{EEAEA7A0-D11A-49B2-A4AA-88CA831A0A6B}</c15:txfldGUID>
                      <c15:f>'公会計指標分析・財政指標組合せ分析表 (2)'!$K$72</c15:f>
                      <c15:dlblFieldTableCache>
                        <c:ptCount val="1"/>
                        <c:pt idx="0">
                          <c:v>H24</c:v>
                        </c:pt>
                      </c15:dlblFieldTableCache>
                    </c15:dlblFTEntry>
                  </c15:dlblFieldTable>
                  <c15:showDataLabelsRange val="0"/>
                </c:ext>
              </c:extLst>
            </c:dLbl>
            <c:dLbl>
              <c:idx val="1"/>
              <c:tx>
                <c:strRef>
                  <c:f>'公会計指標分析・財政指標組合せ分析表 (2)'!$L$72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1C2-4855-BE8B-2179F3A58E8D}"/>
                </c:ext>
                <c:ext xmlns:c15="http://schemas.microsoft.com/office/drawing/2012/chart" uri="{CE6537A1-D6FC-4f65-9D91-7224C49458BB}">
                  <c15:dlblFieldTable>
                    <c15:dlblFTEntry>
                      <c15:txfldGUID>{CD0B3622-2D36-4B03-94F6-7462A803E1C8}</c15:txfldGUID>
                      <c15:f>'公会計指標分析・財政指標組合せ分析表 (2)'!$L$72</c15:f>
                      <c15:dlblFieldTableCache>
                        <c:ptCount val="1"/>
                        <c:pt idx="0">
                          <c:v>H25</c:v>
                        </c:pt>
                      </c15:dlblFieldTableCache>
                    </c15:dlblFTEntry>
                  </c15:dlblFieldTable>
                  <c15:showDataLabelsRange val="0"/>
                </c:ext>
              </c:extLst>
            </c:dLbl>
            <c:dLbl>
              <c:idx val="2"/>
              <c:tx>
                <c:strRef>
                  <c:f>'公会計指標分析・財政指標組合せ分析表 (2)'!$M$72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1C2-4855-BE8B-2179F3A58E8D}"/>
                </c:ext>
                <c:ext xmlns:c15="http://schemas.microsoft.com/office/drawing/2012/chart" uri="{CE6537A1-D6FC-4f65-9D91-7224C49458BB}">
                  <c15:dlblFieldTable>
                    <c15:dlblFTEntry>
                      <c15:txfldGUID>{B5CDD75F-6DBB-4303-8D3C-C3E6B1AC4E56}</c15:txfldGUID>
                      <c15:f>'公会計指標分析・財政指標組合せ分析表 (2)'!$M$72</c15:f>
                      <c15:dlblFieldTableCache>
                        <c:ptCount val="1"/>
                        <c:pt idx="0">
                          <c:v>H26</c:v>
                        </c:pt>
                      </c15:dlblFieldTableCache>
                    </c15:dlblFTEntry>
                  </c15:dlblFieldTable>
                  <c15:showDataLabelsRange val="0"/>
                </c:ext>
              </c:extLst>
            </c:dLbl>
            <c:dLbl>
              <c:idx val="3"/>
              <c:tx>
                <c:strRef>
                  <c:f>'公会計指標分析・財政指標組合せ分析表 (2)'!$N$72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1C2-4855-BE8B-2179F3A58E8D}"/>
                </c:ext>
                <c:ext xmlns:c15="http://schemas.microsoft.com/office/drawing/2012/chart" uri="{CE6537A1-D6FC-4f65-9D91-7224C49458BB}">
                  <c15:dlblFieldTable>
                    <c15:dlblFTEntry>
                      <c15:txfldGUID>{837E64DD-FB02-4615-AAB9-360C1FDF59AF}</c15:txfldGUID>
                      <c15:f>'公会計指標分析・財政指標組合せ分析表 (2)'!$N$72</c15:f>
                      <c15:dlblFieldTableCache>
                        <c:ptCount val="1"/>
                        <c:pt idx="0">
                          <c:v>H27</c:v>
                        </c:pt>
                      </c15:dlblFieldTableCache>
                    </c15:dlblFTEntry>
                  </c15:dlblFieldTable>
                  <c15:showDataLabelsRange val="0"/>
                </c:ext>
              </c:extLst>
            </c:dLbl>
            <c:dLbl>
              <c:idx val="4"/>
              <c:tx>
                <c:strRef>
                  <c:f>'公会計指標分析・財政指標組合せ分析表 (2)'!$O$72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1C2-4855-BE8B-2179F3A58E8D}"/>
                </c:ext>
                <c:ext xmlns:c15="http://schemas.microsoft.com/office/drawing/2012/chart" uri="{CE6537A1-D6FC-4f65-9D91-7224C49458BB}">
                  <c15:dlblFieldTable>
                    <c15:dlblFTEntry>
                      <c15:txfldGUID>{B638F516-F166-4F99-8B91-962BE4886C3C}</c15:txfldGUID>
                      <c15:f>'公会計指標分析・財政指標組合せ分析表 (2)'!$O$72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(2)'!$K$75:$O$75</c:f>
              <c:numCache>
                <c:formatCode>#,##0.0;"▲ "#,##0.0</c:formatCode>
                <c:ptCount val="5"/>
                <c:pt idx="2">
                  <c:v>8.9</c:v>
                </c:pt>
                <c:pt idx="3">
                  <c:v>9.6</c:v>
                </c:pt>
                <c:pt idx="4">
                  <c:v>10.5</c:v>
                </c:pt>
              </c:numCache>
            </c:numRef>
          </c:xVal>
          <c:yVal>
            <c:numRef>
              <c:f>'公会計指標分析・財政指標組合せ分析表 (2)'!$K$73:$O$73</c:f>
              <c:numCache>
                <c:formatCode>#,##0.0;"▲ "#,##0.0</c:formatCode>
                <c:ptCount val="5"/>
                <c:pt idx="2">
                  <c:v>57.1</c:v>
                </c:pt>
                <c:pt idx="3">
                  <c:v>62.6</c:v>
                </c:pt>
                <c:pt idx="4">
                  <c:v>63.9</c:v>
                </c:pt>
              </c:numCache>
            </c:numRef>
          </c:yVal>
          <c:smooth val="0"/>
          <c:extLst xmlns:c16r2="http://schemas.microsoft.com/office/drawing/2015/06/chart">
            <c:ext xmlns:c16="http://schemas.microsoft.com/office/drawing/2014/chart" uri="{C3380CC4-5D6E-409C-BE32-E72D297353CC}">
              <c16:uniqueId val="{00000005-D1C2-4855-BE8B-2179F3A58E8D}"/>
            </c:ext>
          </c:extLst>
        </c:ser>
        <c:ser>
          <c:idx val="1"/>
          <c:order val="1"/>
          <c:tx>
            <c:strRef>
              <c:f>'公会計指標分析・財政指標組合せ分析表 (2)'!$G$77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(2)'!$K$72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1C2-4855-BE8B-2179F3A58E8D}"/>
                </c:ext>
                <c:ext xmlns:c15="http://schemas.microsoft.com/office/drawing/2012/chart" uri="{CE6537A1-D6FC-4f65-9D91-7224C49458BB}">
                  <c15:dlblFieldTable>
                    <c15:dlblFTEntry>
                      <c15:txfldGUID>{693E6A14-8DA8-4957-93D3-3BFC1C65A585}</c15:txfldGUID>
                      <c15:f>'公会計指標分析・財政指標組合せ分析表 (2)'!$K$72</c15:f>
                      <c15:dlblFieldTableCache>
                        <c:ptCount val="1"/>
                        <c:pt idx="0">
                          <c:v>H24</c:v>
                        </c:pt>
                      </c15:dlblFieldTableCache>
                    </c15:dlblFTEntry>
                  </c15:dlblFieldTable>
                  <c15:showDataLabelsRange val="0"/>
                </c:ext>
              </c:extLst>
            </c:dLbl>
            <c:dLbl>
              <c:idx val="1"/>
              <c:tx>
                <c:strRef>
                  <c:f>'公会計指標分析・財政指標組合せ分析表 (2)'!$L$72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1C2-4855-BE8B-2179F3A58E8D}"/>
                </c:ext>
                <c:ext xmlns:c15="http://schemas.microsoft.com/office/drawing/2012/chart" uri="{CE6537A1-D6FC-4f65-9D91-7224C49458BB}">
                  <c15:dlblFieldTable>
                    <c15:dlblFTEntry>
                      <c15:txfldGUID>{BF35CD1A-4F85-4940-A38E-D4AA98D6DE86}</c15:txfldGUID>
                      <c15:f>'公会計指標分析・財政指標組合せ分析表 (2)'!$L$72</c15:f>
                      <c15:dlblFieldTableCache>
                        <c:ptCount val="1"/>
                        <c:pt idx="0">
                          <c:v>H25</c:v>
                        </c:pt>
                      </c15:dlblFieldTableCache>
                    </c15:dlblFTEntry>
                  </c15:dlblFieldTable>
                  <c15:showDataLabelsRange val="0"/>
                </c:ext>
              </c:extLst>
            </c:dLbl>
            <c:dLbl>
              <c:idx val="2"/>
              <c:tx>
                <c:strRef>
                  <c:f>'公会計指標分析・財政指標組合せ分析表 (2)'!$M$72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1C2-4855-BE8B-2179F3A58E8D}"/>
                </c:ext>
                <c:ext xmlns:c15="http://schemas.microsoft.com/office/drawing/2012/chart" uri="{CE6537A1-D6FC-4f65-9D91-7224C49458BB}">
                  <c15:dlblFieldTable>
                    <c15:dlblFTEntry>
                      <c15:txfldGUID>{29606454-8481-4ADD-A8F0-2B3C01E572C1}</c15:txfldGUID>
                      <c15:f>'公会計指標分析・財政指標組合せ分析表 (2)'!$M$72</c15:f>
                      <c15:dlblFieldTableCache>
                        <c:ptCount val="1"/>
                        <c:pt idx="0">
                          <c:v>H26</c:v>
                        </c:pt>
                      </c15:dlblFieldTableCache>
                    </c15:dlblFTEntry>
                  </c15:dlblFieldTable>
                  <c15:showDataLabelsRange val="0"/>
                </c:ext>
              </c:extLst>
            </c:dLbl>
            <c:dLbl>
              <c:idx val="3"/>
              <c:tx>
                <c:strRef>
                  <c:f>'公会計指標分析・財政指標組合せ分析表 (2)'!$N$72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1C2-4855-BE8B-2179F3A58E8D}"/>
                </c:ext>
                <c:ext xmlns:c15="http://schemas.microsoft.com/office/drawing/2012/chart" uri="{CE6537A1-D6FC-4f65-9D91-7224C49458BB}">
                  <c15:dlblFieldTable>
                    <c15:dlblFTEntry>
                      <c15:txfldGUID>{5B39B941-C9D6-449D-96DC-2CAA452278A6}</c15:txfldGUID>
                      <c15:f>'公会計指標分析・財政指標組合せ分析表 (2)'!$N$72</c15:f>
                      <c15:dlblFieldTableCache>
                        <c:ptCount val="1"/>
                        <c:pt idx="0">
                          <c:v>H27</c:v>
                        </c:pt>
                      </c15:dlblFieldTableCache>
                    </c15:dlblFTEntry>
                  </c15:dlblFieldTable>
                  <c15:showDataLabelsRange val="0"/>
                </c:ext>
              </c:extLst>
            </c:dLbl>
            <c:dLbl>
              <c:idx val="4"/>
              <c:tx>
                <c:strRef>
                  <c:f>'公会計指標分析・財政指標組合せ分析表 (2)'!$O$72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1C2-4855-BE8B-2179F3A58E8D}"/>
                </c:ext>
                <c:ext xmlns:c15="http://schemas.microsoft.com/office/drawing/2012/chart" uri="{CE6537A1-D6FC-4f65-9D91-7224C49458BB}">
                  <c15:dlblFieldTable>
                    <c15:dlblFTEntry>
                      <c15:txfldGUID>{AF0AFFA1-4CB6-458C-B767-F3801BD962D4}</c15:txfldGUID>
                      <c15:f>'公会計指標分析・財政指標組合せ分析表 (2)'!$O$72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(2)'!$K$79:$O$79</c:f>
              <c:numCache>
                <c:formatCode>#,##0.0;"▲ "#,##0.0</c:formatCode>
                <c:ptCount val="5"/>
                <c:pt idx="2">
                  <c:v>5.2</c:v>
                </c:pt>
                <c:pt idx="3">
                  <c:v>5.8</c:v>
                </c:pt>
                <c:pt idx="4">
                  <c:v>6</c:v>
                </c:pt>
              </c:numCache>
            </c:numRef>
          </c:xVal>
          <c:yVal>
            <c:numRef>
              <c:f>'公会計指標分析・財政指標組合せ分析表 (2)'!$K$77:$O$77</c:f>
              <c:numCache>
                <c:formatCode>#,##0.0;"▲ "#,##0.0</c:formatCode>
                <c:ptCount val="5"/>
                <c:pt idx="2">
                  <c:v>30.5</c:v>
                </c:pt>
                <c:pt idx="3">
                  <c:v>13.7</c:v>
                </c:pt>
                <c:pt idx="4">
                  <c:v>24.1</c:v>
                </c:pt>
              </c:numCache>
            </c:numRef>
          </c:yVal>
          <c:smooth val="0"/>
          <c:extLst xmlns:c16r2="http://schemas.microsoft.com/office/drawing/2015/06/chart">
            <c:ext xmlns:c16="http://schemas.microsoft.com/office/drawing/2014/chart" uri="{C3380CC4-5D6E-409C-BE32-E72D297353CC}">
              <c16:uniqueId val="{0000000B-D1C2-4855-BE8B-2179F3A58E8D}"/>
            </c:ext>
          </c:extLst>
        </c:ser>
        <c:dLbls>
          <c:showLegendKey val="0"/>
          <c:showVal val="0"/>
          <c:showCatName val="0"/>
          <c:showSerName val="0"/>
          <c:showPercent val="0"/>
          <c:showBubbleSize val="0"/>
        </c:dLbls>
        <c:axId val="248322840"/>
        <c:axId val="247615744"/>
      </c:scatterChart>
      <c:valAx>
        <c:axId val="248322840"/>
        <c:scaling>
          <c:orientation val="minMax"/>
          <c:max val="11"/>
          <c:min val="4.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615744"/>
        <c:crosses val="autoZero"/>
        <c:crossBetween val="midCat"/>
      </c:valAx>
      <c:valAx>
        <c:axId val="247615744"/>
        <c:scaling>
          <c:orientation val="minMax"/>
          <c:max val="7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83228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元利償還金については、合併後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地方債発行の増加によ</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り、</a:t>
          </a:r>
          <a:r>
            <a:rPr kumimoji="1" lang="ja-JP" altLang="en-US" sz="1100">
              <a:solidFill>
                <a:schemeClr val="dk1"/>
              </a:solidFill>
              <a:effectLst/>
              <a:latin typeface="+mn-lt"/>
              <a:ea typeface="+mn-ea"/>
              <a:cs typeface="+mn-cs"/>
            </a:rPr>
            <a:t>今後も伸びていくことが想定される。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また、今後も大型建設事業が控えていることから、地方債に</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ついては普通建設事業費の内容を精査し、地方債発行額を必</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要最小限に抑制するよう努める。</a:t>
          </a:r>
        </a:p>
        <a:p>
          <a:r>
            <a:rPr kumimoji="1" lang="ja-JP" altLang="en-US" sz="1100">
              <a:solidFill>
                <a:schemeClr val="dk1"/>
              </a:solidFill>
              <a:effectLst/>
              <a:latin typeface="+mn-lt"/>
              <a:ea typeface="+mn-ea"/>
              <a:cs typeface="+mn-cs"/>
            </a:rPr>
            <a:t> 　なお、公営企業債の</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に対する繰入金や組合等の地方債の元利償還金に対する負担金等については、変動がないものと推測している。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合併後、旧合併特例事業</a:t>
          </a:r>
          <a:r>
            <a:rPr lang="ja-JP" altLang="en-US" sz="1100" b="0" i="0" baseline="0">
              <a:solidFill>
                <a:schemeClr val="dk1"/>
              </a:solidFill>
              <a:effectLst/>
              <a:latin typeface="+mn-lt"/>
              <a:ea typeface="+mn-ea"/>
              <a:cs typeface="+mn-cs"/>
            </a:rPr>
            <a:t>債</a:t>
          </a:r>
          <a:r>
            <a:rPr lang="ja-JP" altLang="ja-JP" sz="1100" b="0" i="0" baseline="0">
              <a:solidFill>
                <a:schemeClr val="dk1"/>
              </a:solidFill>
              <a:effectLst/>
              <a:latin typeface="+mn-lt"/>
              <a:ea typeface="+mn-ea"/>
              <a:cs typeface="+mn-cs"/>
            </a:rPr>
            <a:t>を活用し、集中的に普通建設事業を実施してきたため市債残高</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に加え、</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年度については、充当可能財源の減少により、将来負担比率の分子全体は増加となった。</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また、今後も大型建設事業が控えていることから、</a:t>
          </a:r>
          <a:r>
            <a:rPr kumimoji="1" lang="ja-JP" altLang="en-US" sz="1100">
              <a:solidFill>
                <a:schemeClr val="dk1"/>
              </a:solidFill>
              <a:effectLst/>
              <a:latin typeface="+mn-lt"/>
              <a:ea typeface="+mn-ea"/>
              <a:cs typeface="+mn-cs"/>
            </a:rPr>
            <a:t>並行して</a:t>
          </a:r>
          <a:r>
            <a:rPr lang="ja-JP" altLang="ja-JP" sz="1100" b="0" i="0" baseline="0">
              <a:solidFill>
                <a:schemeClr val="dk1"/>
              </a:solidFill>
              <a:effectLst/>
              <a:latin typeface="+mn-lt"/>
              <a:ea typeface="+mn-ea"/>
              <a:cs typeface="+mn-cs"/>
            </a:rPr>
            <a:t>、行政改革を進め、発生した余剰財源を充当可能基金に積み立てることにより、比率全体の上昇の抑制に努める。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74</xdr:row>
      <xdr:rowOff>0</xdr:rowOff>
    </xdr:from>
    <xdr:to>
      <xdr:col>11</xdr:col>
      <xdr:colOff>0</xdr:colOff>
      <xdr:row>76</xdr:row>
      <xdr:rowOff>0</xdr:rowOff>
    </xdr:to>
    <xdr:sp macro="" textlink="">
      <xdr:nvSpPr>
        <xdr:cNvPr id="6" name="正方形/長方形 5"/>
        <xdr:cNvSpPr/>
      </xdr:nvSpPr>
      <xdr:spPr>
        <a:xfrm>
          <a:off x="13611225" y="135636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74</xdr:row>
      <xdr:rowOff>0</xdr:rowOff>
    </xdr:from>
    <xdr:to>
      <xdr:col>12</xdr:col>
      <xdr:colOff>0</xdr:colOff>
      <xdr:row>76</xdr:row>
      <xdr:rowOff>0</xdr:rowOff>
    </xdr:to>
    <xdr:sp macro="" textlink="">
      <xdr:nvSpPr>
        <xdr:cNvPr id="7" name="正方形/長方形 6"/>
        <xdr:cNvSpPr/>
      </xdr:nvSpPr>
      <xdr:spPr>
        <a:xfrm>
          <a:off x="14992350" y="135636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76</xdr:row>
      <xdr:rowOff>0</xdr:rowOff>
    </xdr:from>
    <xdr:to>
      <xdr:col>11</xdr:col>
      <xdr:colOff>0</xdr:colOff>
      <xdr:row>78</xdr:row>
      <xdr:rowOff>0</xdr:rowOff>
    </xdr:to>
    <xdr:sp macro="" textlink="">
      <xdr:nvSpPr>
        <xdr:cNvPr id="8" name="正方形/長方形 7"/>
        <xdr:cNvSpPr/>
      </xdr:nvSpPr>
      <xdr:spPr>
        <a:xfrm>
          <a:off x="13611225" y="13906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76</xdr:row>
      <xdr:rowOff>0</xdr:rowOff>
    </xdr:from>
    <xdr:to>
      <xdr:col>12</xdr:col>
      <xdr:colOff>0</xdr:colOff>
      <xdr:row>78</xdr:row>
      <xdr:rowOff>0</xdr:rowOff>
    </xdr:to>
    <xdr:sp macro="" textlink="">
      <xdr:nvSpPr>
        <xdr:cNvPr id="9" name="正方形/長方形 8"/>
        <xdr:cNvSpPr/>
      </xdr:nvSpPr>
      <xdr:spPr>
        <a:xfrm>
          <a:off x="14992350" y="13906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77</xdr:row>
      <xdr:rowOff>149225</xdr:rowOff>
    </xdr:from>
    <xdr:to>
      <xdr:col>11</xdr:col>
      <xdr:colOff>0</xdr:colOff>
      <xdr:row>79</xdr:row>
      <xdr:rowOff>149225</xdr:rowOff>
    </xdr:to>
    <xdr:sp macro="" textlink="">
      <xdr:nvSpPr>
        <xdr:cNvPr id="10" name="正方形/長方形 9"/>
        <xdr:cNvSpPr/>
      </xdr:nvSpPr>
      <xdr:spPr>
        <a:xfrm>
          <a:off x="13611225" y="14227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77</xdr:row>
      <xdr:rowOff>149225</xdr:rowOff>
    </xdr:from>
    <xdr:to>
      <xdr:col>12</xdr:col>
      <xdr:colOff>0</xdr:colOff>
      <xdr:row>79</xdr:row>
      <xdr:rowOff>149225</xdr:rowOff>
    </xdr:to>
    <xdr:sp macro="" textlink="">
      <xdr:nvSpPr>
        <xdr:cNvPr id="11" name="正方形/長方形 10"/>
        <xdr:cNvSpPr/>
      </xdr:nvSpPr>
      <xdr:spPr>
        <a:xfrm>
          <a:off x="14992350" y="14227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栃木県栃木市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1" name="正方形/長方形 20"/>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162,734
159,250
331.50
66,265,321
63,862,951
2,151,122
36,535,538
60,853,830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63.9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8" name="角丸四角形 27"/>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9" name="正方形/長方形 2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30" name="正方形/長方形 29"/>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4" name="テキスト ボックス 33"/>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5" name="テキスト ボックス 34"/>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6" name="テキスト ボックス 35"/>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7" name="テキスト ボックス 36"/>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51" name="正方形/長方形 5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52" name="正方形/長方形 5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53" name="正方形/長方形 5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4" name="正方形/長方形 5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6" name="正方形/長方形 5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8" name="テキスト ボックス 5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栃木県栃木市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162,734
159,250
331.50
66,265,321
63,862,951
2,151,122
36,535,538
60,853,830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63.9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栃木県栃木市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162,734
159,250
331.50
66,265,321
63,862,951
2,151,122
36,535,538
60,853,830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63.9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栃木県栃木市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162,734
159,250
331.50
66,265,321
63,862,951
2,151,122
36,535,538
60,853,830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63.9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0.83</a:t>
          </a:r>
          <a:r>
            <a:rPr lang="ja-JP" altLang="ja-JP" sz="1100" b="0" i="0" baseline="0">
              <a:solidFill>
                <a:schemeClr val="dk1"/>
              </a:solidFill>
              <a:effectLst/>
              <a:latin typeface="+mn-lt"/>
              <a:ea typeface="+mn-ea"/>
              <a:cs typeface="+mn-cs"/>
            </a:rPr>
            <a:t>に対し、</a:t>
          </a:r>
          <a:r>
            <a:rPr lang="en-US" altLang="ja-JP" sz="1100" b="0" i="0" baseline="0">
              <a:solidFill>
                <a:schemeClr val="dk1"/>
              </a:solidFill>
              <a:effectLst/>
              <a:latin typeface="+mn-lt"/>
              <a:ea typeface="+mn-ea"/>
              <a:cs typeface="+mn-cs"/>
            </a:rPr>
            <a:t>0.10pt</a:t>
          </a:r>
          <a:r>
            <a:rPr lang="ja-JP" altLang="ja-JP" sz="1100" b="0" i="0" baseline="0">
              <a:solidFill>
                <a:schemeClr val="dk1"/>
              </a:solidFill>
              <a:effectLst/>
              <a:latin typeface="+mn-lt"/>
              <a:ea typeface="+mn-ea"/>
              <a:cs typeface="+mn-cs"/>
            </a:rPr>
            <a:t>低い</a:t>
          </a:r>
          <a:r>
            <a:rPr lang="en-US" altLang="ja-JP" sz="1100" b="0" i="0" baseline="0">
              <a:solidFill>
                <a:schemeClr val="dk1"/>
              </a:solidFill>
              <a:effectLst/>
              <a:latin typeface="+mn-lt"/>
              <a:ea typeface="+mn-ea"/>
              <a:cs typeface="+mn-cs"/>
            </a:rPr>
            <a:t>0.73</a:t>
          </a:r>
          <a:r>
            <a:rPr lang="ja-JP" altLang="ja-JP" sz="1100" b="0" i="0" baseline="0">
              <a:solidFill>
                <a:schemeClr val="dk1"/>
              </a:solidFill>
              <a:effectLst/>
              <a:latin typeface="+mn-lt"/>
              <a:ea typeface="+mn-ea"/>
              <a:cs typeface="+mn-cs"/>
            </a:rPr>
            <a:t>である。平成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年度の基準財政収入額は</a:t>
          </a:r>
          <a:r>
            <a:rPr lang="en-US" altLang="ja-JP" sz="1100" b="0" i="0" baseline="0">
              <a:solidFill>
                <a:schemeClr val="dk1"/>
              </a:solidFill>
              <a:effectLst/>
              <a:latin typeface="+mn-lt"/>
              <a:ea typeface="+mn-ea"/>
              <a:cs typeface="+mn-cs"/>
            </a:rPr>
            <a:t>19,717,319</a:t>
          </a:r>
          <a:r>
            <a:rPr lang="ja-JP" altLang="ja-JP" sz="1100" b="0" i="0" baseline="0">
              <a:solidFill>
                <a:schemeClr val="dk1"/>
              </a:solidFill>
              <a:effectLst/>
              <a:latin typeface="+mn-lt"/>
              <a:ea typeface="+mn-ea"/>
              <a:cs typeface="+mn-cs"/>
            </a:rPr>
            <a:t>千円、基準財政需要額は</a:t>
          </a:r>
          <a:r>
            <a:rPr lang="en-US" altLang="ja-JP" sz="1100" b="0" i="0" baseline="0">
              <a:solidFill>
                <a:schemeClr val="dk1"/>
              </a:solidFill>
              <a:effectLst/>
              <a:latin typeface="+mn-lt"/>
              <a:ea typeface="+mn-ea"/>
              <a:cs typeface="+mn-cs"/>
            </a:rPr>
            <a:t>26,971,342</a:t>
          </a:r>
          <a:r>
            <a:rPr lang="ja-JP" altLang="ja-JP" sz="1100" b="0" i="0" baseline="0">
              <a:solidFill>
                <a:schemeClr val="dk1"/>
              </a:solidFill>
              <a:effectLst/>
              <a:latin typeface="+mn-lt"/>
              <a:ea typeface="+mn-ea"/>
              <a:cs typeface="+mn-cs"/>
            </a:rPr>
            <a:t>千円であった。</a:t>
          </a:r>
          <a:endParaRPr lang="ja-JP" altLang="ja-JP" sz="1400">
            <a:effectLst/>
          </a:endParaRPr>
        </a:p>
        <a:p>
          <a:pPr rtl="0"/>
          <a:r>
            <a:rPr lang="ja-JP" altLang="ja-JP" sz="1100" b="0" i="0" baseline="0">
              <a:solidFill>
                <a:schemeClr val="dk1"/>
              </a:solidFill>
              <a:effectLst/>
              <a:latin typeface="+mn-lt"/>
              <a:ea typeface="+mn-ea"/>
              <a:cs typeface="+mn-cs"/>
            </a:rPr>
            <a:t>　近年の景気状況から基準財政収入額の伸びにより平成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年度は前年度より改善されたが、　今後は人口減</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により、基準財政収入額の減少及び公債費の増加</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基準財政需要額の増加が見込まれる。このため、定住促進や産業団地開発による企業誘致などの施策を展開し、</a:t>
          </a:r>
          <a:r>
            <a:rPr lang="ja-JP" altLang="en-US" sz="1100" b="0" i="0" baseline="0">
              <a:solidFill>
                <a:schemeClr val="dk1"/>
              </a:solidFill>
              <a:effectLst/>
              <a:latin typeface="+mn-lt"/>
              <a:ea typeface="+mn-ea"/>
              <a:cs typeface="+mn-cs"/>
            </a:rPr>
            <a:t>より一層の</a:t>
          </a:r>
          <a:r>
            <a:rPr lang="ja-JP" altLang="ja-JP" sz="1100" b="0" i="0" baseline="0">
              <a:solidFill>
                <a:schemeClr val="dk1"/>
              </a:solidFill>
              <a:effectLst/>
              <a:latin typeface="+mn-lt"/>
              <a:ea typeface="+mn-ea"/>
              <a:cs typeface="+mn-cs"/>
            </a:rPr>
            <a:t>財政力の強化に努める。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44</xdr:row>
      <xdr:rowOff>96157</xdr:rowOff>
    </xdr:to>
    <xdr:cxnSp macro="">
      <xdr:nvCxnSpPr>
        <xdr:cNvPr id="65" name="直線コネクタ 64"/>
        <xdr:cNvCxnSpPr/>
      </xdr:nvCxnSpPr>
      <xdr:spPr>
        <a:xfrm flipV="1">
          <a:off x="4953000" y="6347278"/>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8"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9" name="直線コネクタ 68"/>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77107</xdr:rowOff>
    </xdr:from>
    <xdr:to>
      <xdr:col>7</xdr:col>
      <xdr:colOff>152400</xdr:colOff>
      <xdr:row>42</xdr:row>
      <xdr:rowOff>94343</xdr:rowOff>
    </xdr:to>
    <xdr:cxnSp macro="">
      <xdr:nvCxnSpPr>
        <xdr:cNvPr id="70" name="直線コネクタ 69"/>
        <xdr:cNvCxnSpPr/>
      </xdr:nvCxnSpPr>
      <xdr:spPr>
        <a:xfrm flipV="1">
          <a:off x="4114800" y="72780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1"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2" name="フローチャート : 判断 71"/>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94343</xdr:rowOff>
    </xdr:from>
    <xdr:to>
      <xdr:col>6</xdr:col>
      <xdr:colOff>0</xdr:colOff>
      <xdr:row>42</xdr:row>
      <xdr:rowOff>128815</xdr:rowOff>
    </xdr:to>
    <xdr:cxnSp macro="">
      <xdr:nvCxnSpPr>
        <xdr:cNvPr id="73" name="直線コネクタ 72"/>
        <xdr:cNvCxnSpPr/>
      </xdr:nvCxnSpPr>
      <xdr:spPr>
        <a:xfrm flipV="1">
          <a:off x="3225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5" name="テキスト ボックス 74"/>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76" name="フローチャート : 判断 75"/>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7" name="テキスト ボックス 76"/>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83" name="円/楕円 82"/>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169834</xdr:rowOff>
    </xdr:from>
    <xdr:ext cx="762000" cy="259045"/>
    <xdr:sp macro="" textlink="">
      <xdr:nvSpPr>
        <xdr:cNvPr id="84" name="財政力該当値テキスト"/>
        <xdr:cNvSpPr txBox="1"/>
      </xdr:nvSpPr>
      <xdr:spPr>
        <a:xfrm>
          <a:off x="5041900" y="71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43543</xdr:rowOff>
    </xdr:from>
    <xdr:to>
      <xdr:col>6</xdr:col>
      <xdr:colOff>50800</xdr:colOff>
      <xdr:row>42</xdr:row>
      <xdr:rowOff>145143</xdr:rowOff>
    </xdr:to>
    <xdr:sp macro="" textlink="">
      <xdr:nvSpPr>
        <xdr:cNvPr id="85" name="円/楕円 84"/>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86" name="テキスト ボックス 85"/>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87" name="円/楕円 86"/>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88" name="テキスト ボックス 87"/>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89" name="正方形/長方形 8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0" name="テキスト ボックス 8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1" name="テキスト ボックス 9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2" name="正方形/長方形 9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3" name="正方形/長方形 9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4" name="正方形/長方形 9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5" name="正方形/長方形 9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6" name="正方形/長方形 9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7" name="正方形/長方形 9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98" name="正方形/長方形 9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99" name="正方形/長方形 9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0" name="正方形/長方形 9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1" name="テキスト ボックス 10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89.6</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6.1pt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95.7</a:t>
          </a:r>
          <a:r>
            <a:rPr kumimoji="1" lang="ja-JP" altLang="ja-JP" sz="1100">
              <a:solidFill>
                <a:schemeClr val="dk1"/>
              </a:solidFill>
              <a:effectLst/>
              <a:latin typeface="+mn-lt"/>
              <a:ea typeface="+mn-ea"/>
              <a:cs typeface="+mn-cs"/>
            </a:rPr>
            <a:t>である。平成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年度の臨時財政対策債を含む経常一般財源は</a:t>
          </a:r>
          <a:r>
            <a:rPr kumimoji="1" lang="en-US" altLang="ja-JP" sz="1100">
              <a:solidFill>
                <a:schemeClr val="dk1"/>
              </a:solidFill>
              <a:effectLst/>
              <a:latin typeface="+mn-lt"/>
              <a:ea typeface="+mn-ea"/>
              <a:cs typeface="+mn-cs"/>
            </a:rPr>
            <a:t>36,702,493</a:t>
          </a:r>
          <a:r>
            <a:rPr kumimoji="1" lang="ja-JP" altLang="ja-JP" sz="1100">
              <a:solidFill>
                <a:schemeClr val="dk1"/>
              </a:solidFill>
              <a:effectLst/>
              <a:latin typeface="+mn-lt"/>
              <a:ea typeface="+mn-ea"/>
              <a:cs typeface="+mn-cs"/>
            </a:rPr>
            <a:t>千円、経常経費充当一般財源は</a:t>
          </a:r>
          <a:r>
            <a:rPr kumimoji="1" lang="en-US" altLang="ja-JP" sz="1100">
              <a:solidFill>
                <a:schemeClr val="dk1"/>
              </a:solidFill>
              <a:effectLst/>
              <a:latin typeface="+mn-lt"/>
              <a:ea typeface="+mn-ea"/>
              <a:cs typeface="+mn-cs"/>
            </a:rPr>
            <a:t>35,112,668</a:t>
          </a:r>
          <a:r>
            <a:rPr kumimoji="1" lang="ja-JP" altLang="ja-JP" sz="1100">
              <a:solidFill>
                <a:schemeClr val="dk1"/>
              </a:solidFill>
              <a:effectLst/>
              <a:latin typeface="+mn-lt"/>
              <a:ea typeface="+mn-ea"/>
              <a:cs typeface="+mn-cs"/>
            </a:rPr>
            <a:t>千円であ</a:t>
          </a:r>
          <a:r>
            <a:rPr kumimoji="1" lang="ja-JP" altLang="en-US" sz="1100">
              <a:solidFill>
                <a:schemeClr val="dk1"/>
              </a:solidFill>
              <a:effectLst/>
              <a:latin typeface="+mn-lt"/>
              <a:ea typeface="+mn-ea"/>
              <a:cs typeface="+mn-cs"/>
            </a:rPr>
            <a:t>った。</a:t>
          </a:r>
          <a:endParaRPr lang="ja-JP" altLang="ja-JP" sz="1400">
            <a:effectLst/>
          </a:endParaRPr>
        </a:p>
        <a:p>
          <a:r>
            <a:rPr kumimoji="1" lang="ja-JP" altLang="en-US" sz="1100">
              <a:solidFill>
                <a:schemeClr val="dk1"/>
              </a:solidFill>
              <a:effectLst/>
              <a:latin typeface="+mn-lt"/>
              <a:ea typeface="+mn-ea"/>
              <a:cs typeface="+mn-cs"/>
            </a:rPr>
            <a:t>　 数値が</a:t>
          </a:r>
          <a:r>
            <a:rPr kumimoji="1" lang="ja-JP" altLang="ja-JP" sz="1100">
              <a:solidFill>
                <a:schemeClr val="dk1"/>
              </a:solidFill>
              <a:effectLst/>
              <a:latin typeface="+mn-lt"/>
              <a:ea typeface="+mn-ea"/>
              <a:cs typeface="+mn-cs"/>
            </a:rPr>
            <a:t>高い</a:t>
          </a:r>
          <a:r>
            <a:rPr kumimoji="1" lang="ja-JP" altLang="en-US" sz="1100">
              <a:solidFill>
                <a:schemeClr val="dk1"/>
              </a:solidFill>
              <a:effectLst/>
              <a:latin typeface="+mn-lt"/>
              <a:ea typeface="+mn-ea"/>
              <a:cs typeface="+mn-cs"/>
            </a:rPr>
            <a:t>要因</a:t>
          </a:r>
          <a:r>
            <a:rPr kumimoji="1" lang="ja-JP" altLang="ja-JP" sz="1100">
              <a:solidFill>
                <a:schemeClr val="dk1"/>
              </a:solidFill>
              <a:effectLst/>
              <a:latin typeface="+mn-lt"/>
              <a:ea typeface="+mn-ea"/>
              <a:cs typeface="+mn-cs"/>
            </a:rPr>
            <a:t>として、</a:t>
          </a:r>
          <a:r>
            <a:rPr kumimoji="1" lang="ja-JP" altLang="en-US" sz="1100">
              <a:solidFill>
                <a:schemeClr val="dk1"/>
              </a:solidFill>
              <a:effectLst/>
              <a:latin typeface="+mn-lt"/>
              <a:ea typeface="+mn-ea"/>
              <a:cs typeface="+mn-cs"/>
            </a:rPr>
            <a:t>歳入では地方交付税の減、歳出では経常的補助費（主に特定教育・保育施設等施設型給付費）が増となったことなどが</a:t>
          </a:r>
          <a:r>
            <a:rPr kumimoji="1" lang="ja-JP" altLang="ja-JP" sz="1100">
              <a:solidFill>
                <a:schemeClr val="dk1"/>
              </a:solidFill>
              <a:effectLst/>
              <a:latin typeface="+mn-lt"/>
              <a:ea typeface="+mn-ea"/>
              <a:cs typeface="+mn-cs"/>
            </a:rPr>
            <a:t>挙げられる。</a:t>
          </a:r>
          <a:endParaRPr kumimoji="1" lang="en-US" altLang="ja-JP" sz="110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のため今後の対策として、産業団地の造成による企業誘致や定住促進事業による人口増の施策により一般財源の確保に努めるとともに、経常経費充当一般財源の多い人件費や物件費、繰出金等の費目について圧縮に努め、財政構造の弾力性の確保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2" name="テキスト ボックス 10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3" name="直線コネクタ 10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4" name="テキスト ボックス 10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5" name="直線コネクタ 10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6" name="テキスト ボックス 10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7" name="直線コネクタ 10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08" name="テキスト ボックス 10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09" name="直線コネクタ 10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0" name="テキスト ボックス 10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1" name="直線コネクタ 11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2" name="テキスト ボックス 11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3" name="直線コネクタ 11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4" name="テキスト ボックス 11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5" name="直線コネクタ 11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6" name="テキスト ボックス 11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92287</xdr:rowOff>
    </xdr:from>
    <xdr:to>
      <xdr:col>7</xdr:col>
      <xdr:colOff>152400</xdr:colOff>
      <xdr:row>67</xdr:row>
      <xdr:rowOff>168487</xdr:rowOff>
    </xdr:to>
    <xdr:cxnSp macro="">
      <xdr:nvCxnSpPr>
        <xdr:cNvPr id="118" name="直線コネクタ 117"/>
        <xdr:cNvCxnSpPr/>
      </xdr:nvCxnSpPr>
      <xdr:spPr>
        <a:xfrm flipV="1">
          <a:off x="4953000" y="1020783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140564</xdr:rowOff>
    </xdr:from>
    <xdr:ext cx="762000" cy="259045"/>
    <xdr:sp macro="" textlink="">
      <xdr:nvSpPr>
        <xdr:cNvPr id="119" name="財政構造の弾力性最小値テキスト"/>
        <xdr:cNvSpPr txBox="1"/>
      </xdr:nvSpPr>
      <xdr:spPr>
        <a:xfrm>
          <a:off x="5041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67</xdr:row>
      <xdr:rowOff>168487</xdr:rowOff>
    </xdr:from>
    <xdr:to>
      <xdr:col>7</xdr:col>
      <xdr:colOff>241300</xdr:colOff>
      <xdr:row>67</xdr:row>
      <xdr:rowOff>168487</xdr:rowOff>
    </xdr:to>
    <xdr:cxnSp macro="">
      <xdr:nvCxnSpPr>
        <xdr:cNvPr id="120" name="直線コネクタ 119"/>
        <xdr:cNvCxnSpPr/>
      </xdr:nvCxnSpPr>
      <xdr:spPr>
        <a:xfrm>
          <a:off x="4864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7214</xdr:rowOff>
    </xdr:from>
    <xdr:ext cx="762000" cy="259045"/>
    <xdr:sp macro="" textlink="">
      <xdr:nvSpPr>
        <xdr:cNvPr id="12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7</xdr:col>
      <xdr:colOff>63500</xdr:colOff>
      <xdr:row>59</xdr:row>
      <xdr:rowOff>92287</xdr:rowOff>
    </xdr:from>
    <xdr:to>
      <xdr:col>7</xdr:col>
      <xdr:colOff>241300</xdr:colOff>
      <xdr:row>59</xdr:row>
      <xdr:rowOff>92287</xdr:rowOff>
    </xdr:to>
    <xdr:cxnSp macro="">
      <xdr:nvCxnSpPr>
        <xdr:cNvPr id="122" name="直線コネクタ 12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146896</xdr:rowOff>
    </xdr:from>
    <xdr:to>
      <xdr:col>7</xdr:col>
      <xdr:colOff>152400</xdr:colOff>
      <xdr:row>67</xdr:row>
      <xdr:rowOff>168487</xdr:rowOff>
    </xdr:to>
    <xdr:cxnSp macro="">
      <xdr:nvCxnSpPr>
        <xdr:cNvPr id="123" name="直線コネクタ 122"/>
        <xdr:cNvCxnSpPr/>
      </xdr:nvCxnSpPr>
      <xdr:spPr>
        <a:xfrm>
          <a:off x="4114800" y="11462596"/>
          <a:ext cx="8382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157921</xdr:rowOff>
    </xdr:from>
    <xdr:ext cx="762000" cy="259045"/>
    <xdr:sp macro="" textlink="">
      <xdr:nvSpPr>
        <xdr:cNvPr id="124" name="財政構造の弾力性平均値テキスト"/>
        <xdr:cNvSpPr txBox="1"/>
      </xdr:nvSpPr>
      <xdr:spPr>
        <a:xfrm>
          <a:off x="5041900" y="10959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141394</xdr:rowOff>
    </xdr:from>
    <xdr:to>
      <xdr:col>7</xdr:col>
      <xdr:colOff>203200</xdr:colOff>
      <xdr:row>65</xdr:row>
      <xdr:rowOff>71544</xdr:rowOff>
    </xdr:to>
    <xdr:sp macro="" textlink="">
      <xdr:nvSpPr>
        <xdr:cNvPr id="125" name="フローチャート : 判断 124"/>
        <xdr:cNvSpPr/>
      </xdr:nvSpPr>
      <xdr:spPr>
        <a:xfrm>
          <a:off x="49022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146896</xdr:rowOff>
    </xdr:from>
    <xdr:to>
      <xdr:col>6</xdr:col>
      <xdr:colOff>0</xdr:colOff>
      <xdr:row>67</xdr:row>
      <xdr:rowOff>31750</xdr:rowOff>
    </xdr:to>
    <xdr:cxnSp macro="">
      <xdr:nvCxnSpPr>
        <xdr:cNvPr id="126" name="直線コネクタ 125"/>
        <xdr:cNvCxnSpPr/>
      </xdr:nvCxnSpPr>
      <xdr:spPr>
        <a:xfrm flipV="1">
          <a:off x="3225800" y="114625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27" name="フローチャート : 判断 126"/>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28" name="テキスト ボックス 127"/>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4</xdr:col>
      <xdr:colOff>431800</xdr:colOff>
      <xdr:row>65</xdr:row>
      <xdr:rowOff>90594</xdr:rowOff>
    </xdr:from>
    <xdr:to>
      <xdr:col>4</xdr:col>
      <xdr:colOff>533400</xdr:colOff>
      <xdr:row>66</xdr:row>
      <xdr:rowOff>20744</xdr:rowOff>
    </xdr:to>
    <xdr:sp macro="" textlink="">
      <xdr:nvSpPr>
        <xdr:cNvPr id="129" name="フローチャート : 判断 128"/>
        <xdr:cNvSpPr/>
      </xdr:nvSpPr>
      <xdr:spPr>
        <a:xfrm>
          <a:off x="3175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30921</xdr:rowOff>
    </xdr:from>
    <xdr:ext cx="762000" cy="259045"/>
    <xdr:sp macro="" textlink="">
      <xdr:nvSpPr>
        <xdr:cNvPr id="130" name="テキスト ボックス 129"/>
        <xdr:cNvSpPr txBox="1"/>
      </xdr:nvSpPr>
      <xdr:spPr>
        <a:xfrm>
          <a:off x="2844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1" name="テキスト ボックス 13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2" name="テキスト ボックス 13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33" name="テキスト ボックス 13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34" name="テキスト ボックス 13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35" name="テキスト ボックス 13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67</xdr:row>
      <xdr:rowOff>117687</xdr:rowOff>
    </xdr:from>
    <xdr:to>
      <xdr:col>7</xdr:col>
      <xdr:colOff>203200</xdr:colOff>
      <xdr:row>68</xdr:row>
      <xdr:rowOff>47837</xdr:rowOff>
    </xdr:to>
    <xdr:sp macro="" textlink="">
      <xdr:nvSpPr>
        <xdr:cNvPr id="136" name="円/楕円 135"/>
        <xdr:cNvSpPr/>
      </xdr:nvSpPr>
      <xdr:spPr>
        <a:xfrm>
          <a:off x="4902200" y="1160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67</xdr:row>
      <xdr:rowOff>13564</xdr:rowOff>
    </xdr:from>
    <xdr:ext cx="762000" cy="259045"/>
    <xdr:sp macro="" textlink="">
      <xdr:nvSpPr>
        <xdr:cNvPr id="137" name="財政構造の弾力性該当値テキスト"/>
        <xdr:cNvSpPr txBox="1"/>
      </xdr:nvSpPr>
      <xdr:spPr>
        <a:xfrm>
          <a:off x="5041900" y="1150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96096</xdr:rowOff>
    </xdr:from>
    <xdr:to>
      <xdr:col>6</xdr:col>
      <xdr:colOff>50800</xdr:colOff>
      <xdr:row>67</xdr:row>
      <xdr:rowOff>26246</xdr:rowOff>
    </xdr:to>
    <xdr:sp macro="" textlink="">
      <xdr:nvSpPr>
        <xdr:cNvPr id="138" name="円/楕円 137"/>
        <xdr:cNvSpPr/>
      </xdr:nvSpPr>
      <xdr:spPr>
        <a:xfrm>
          <a:off x="4064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11023</xdr:rowOff>
    </xdr:from>
    <xdr:ext cx="736600" cy="259045"/>
    <xdr:sp macro="" textlink="">
      <xdr:nvSpPr>
        <xdr:cNvPr id="139" name="テキスト ボックス 138"/>
        <xdr:cNvSpPr txBox="1"/>
      </xdr:nvSpPr>
      <xdr:spPr>
        <a:xfrm>
          <a:off x="3733800" y="1149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152400</xdr:rowOff>
    </xdr:from>
    <xdr:to>
      <xdr:col>4</xdr:col>
      <xdr:colOff>533400</xdr:colOff>
      <xdr:row>67</xdr:row>
      <xdr:rowOff>82550</xdr:rowOff>
    </xdr:to>
    <xdr:sp macro="" textlink="">
      <xdr:nvSpPr>
        <xdr:cNvPr id="140" name="円/楕円 139"/>
        <xdr:cNvSpPr/>
      </xdr:nvSpPr>
      <xdr:spPr>
        <a:xfrm>
          <a:off x="3175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67327</xdr:rowOff>
    </xdr:from>
    <xdr:ext cx="762000" cy="259045"/>
    <xdr:sp macro="" textlink="">
      <xdr:nvSpPr>
        <xdr:cNvPr id="141" name="テキスト ボックス 140"/>
        <xdr:cNvSpPr txBox="1"/>
      </xdr:nvSpPr>
      <xdr:spPr>
        <a:xfrm>
          <a:off x="2844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42" name="正方形/長方形 14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43" name="テキスト ボックス 14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44" name="テキスト ボックス 14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[120,090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45" name="正方形/長方形 14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46" name="正方形/長方形 14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47" name="正方形/長方形 14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48" name="正方形/長方形 14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49" name="正方形/長方形 14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50" name="正方形/長方形 14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51" name="正方形/長方形 15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52" name="正方形/長方形 15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53" name="正方形/長方形 15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54" name="テキスト ボックス 15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a:t>
          </a:r>
          <a:r>
            <a:rPr kumimoji="1" lang="en-US" altLang="ja-JP" sz="1300">
              <a:latin typeface="ＭＳ Ｐゴシック"/>
            </a:rPr>
            <a:t>110,737</a:t>
          </a:r>
          <a:r>
            <a:rPr kumimoji="1" lang="ja-JP" altLang="en-US" sz="1300">
              <a:latin typeface="ＭＳ Ｐゴシック"/>
            </a:rPr>
            <a:t>円に対し、</a:t>
          </a:r>
          <a:r>
            <a:rPr kumimoji="1" lang="en-US" altLang="ja-JP" sz="1300">
              <a:latin typeface="ＭＳ Ｐゴシック"/>
            </a:rPr>
            <a:t>9,353</a:t>
          </a:r>
          <a:r>
            <a:rPr kumimoji="1" lang="ja-JP" altLang="en-US" sz="1300">
              <a:latin typeface="ＭＳ Ｐゴシック"/>
            </a:rPr>
            <a:t>円高い</a:t>
          </a:r>
          <a:r>
            <a:rPr kumimoji="1" lang="en-US" altLang="ja-JP" sz="1300">
              <a:latin typeface="ＭＳ Ｐゴシック"/>
            </a:rPr>
            <a:t>120,090</a:t>
          </a:r>
          <a:r>
            <a:rPr kumimoji="1" lang="ja-JP" altLang="en-US" sz="1300">
              <a:latin typeface="ＭＳ Ｐゴシック"/>
            </a:rPr>
            <a:t>円である。平成</a:t>
          </a:r>
          <a:r>
            <a:rPr kumimoji="1" lang="en-US" altLang="ja-JP" sz="1300">
              <a:latin typeface="ＭＳ Ｐゴシック"/>
            </a:rPr>
            <a:t>28</a:t>
          </a:r>
          <a:r>
            <a:rPr kumimoji="1" lang="ja-JP" altLang="en-US" sz="1300">
              <a:latin typeface="ＭＳ Ｐゴシック"/>
            </a:rPr>
            <a:t>年度においては、とちぎクリーンプラザ管理運営委託事業費及び災害廃棄物処理事業費（平成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9</a:t>
          </a:r>
          <a:r>
            <a:rPr kumimoji="1" lang="ja-JP" altLang="en-US" sz="1300">
              <a:latin typeface="ＭＳ Ｐゴシック"/>
            </a:rPr>
            <a:t>月豪雨災害）の減に伴い、わずかではあるが数値が改善した。</a:t>
          </a:r>
          <a:endParaRPr kumimoji="1" lang="en-US" altLang="ja-JP" sz="1300">
            <a:latin typeface="ＭＳ Ｐゴシック"/>
          </a:endParaRPr>
        </a:p>
        <a:p>
          <a:r>
            <a:rPr kumimoji="1" lang="ja-JP" altLang="en-US" sz="1300">
              <a:latin typeface="ＭＳ Ｐゴシック"/>
            </a:rPr>
            <a:t>　 しかし、類似団体及び、県内平均よりは高い数値となっていることから、今後も人件費については引き続き定員適正化計画に基づく職員数管理を進め、物件費については施設の統廃合等を含めた行政改革を通じ、コスト圧縮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55" name="テキスト ボックス 15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56" name="直線コネクタ 15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57" name="テキスト ボックス 15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58" name="直線コネクタ 15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59" name="テキスト ボックス 15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60" name="直線コネクタ 15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61" name="テキスト ボックス 16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62" name="直線コネクタ 16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63" name="テキスト ボックス 16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64" name="直線コネクタ 16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65" name="テキスト ボックス 16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66" name="直線コネクタ 16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67" name="テキスト ボックス 16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6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105136</xdr:rowOff>
    </xdr:from>
    <xdr:to>
      <xdr:col>7</xdr:col>
      <xdr:colOff>152400</xdr:colOff>
      <xdr:row>88</xdr:row>
      <xdr:rowOff>19448</xdr:rowOff>
    </xdr:to>
    <xdr:cxnSp macro="">
      <xdr:nvCxnSpPr>
        <xdr:cNvPr id="169" name="直線コネクタ 168"/>
        <xdr:cNvCxnSpPr/>
      </xdr:nvCxnSpPr>
      <xdr:spPr>
        <a:xfrm flipV="1">
          <a:off x="4953000" y="13821136"/>
          <a:ext cx="0" cy="12859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162975</xdr:rowOff>
    </xdr:from>
    <xdr:ext cx="762000" cy="259045"/>
    <xdr:sp macro="" textlink="">
      <xdr:nvSpPr>
        <xdr:cNvPr id="170" name="人件費・物件費等の状況最小値テキスト"/>
        <xdr:cNvSpPr txBox="1"/>
      </xdr:nvSpPr>
      <xdr:spPr>
        <a:xfrm>
          <a:off x="5041900" y="1507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130,806</a:t>
          </a:r>
          <a:endParaRPr kumimoji="1" lang="ja-JP" altLang="en-US" sz="1000" b="1">
            <a:latin typeface="ＭＳ Ｐゴシック"/>
          </a:endParaRPr>
        </a:p>
      </xdr:txBody>
    </xdr:sp>
    <xdr:clientData/>
  </xdr:oneCellAnchor>
  <xdr:twoCellAnchor>
    <xdr:from>
      <xdr:col>7</xdr:col>
      <xdr:colOff>63500</xdr:colOff>
      <xdr:row>88</xdr:row>
      <xdr:rowOff>19448</xdr:rowOff>
    </xdr:from>
    <xdr:to>
      <xdr:col>7</xdr:col>
      <xdr:colOff>241300</xdr:colOff>
      <xdr:row>88</xdr:row>
      <xdr:rowOff>19448</xdr:rowOff>
    </xdr:to>
    <xdr:cxnSp macro="">
      <xdr:nvCxnSpPr>
        <xdr:cNvPr id="171" name="直線コネクタ 170"/>
        <xdr:cNvCxnSpPr/>
      </xdr:nvCxnSpPr>
      <xdr:spPr>
        <a:xfrm>
          <a:off x="4864100" y="15107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20063</xdr:rowOff>
    </xdr:from>
    <xdr:ext cx="762000" cy="259045"/>
    <xdr:sp macro="" textlink="">
      <xdr:nvSpPr>
        <xdr:cNvPr id="172" name="人件費・物件費等の状況最大値テキスト"/>
        <xdr:cNvSpPr txBox="1"/>
      </xdr:nvSpPr>
      <xdr:spPr>
        <a:xfrm>
          <a:off x="5041900" y="1356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77,515</a:t>
          </a:r>
          <a:endParaRPr kumimoji="1" lang="ja-JP" altLang="en-US" sz="1000" b="1">
            <a:latin typeface="ＭＳ Ｐゴシック"/>
          </a:endParaRPr>
        </a:p>
      </xdr:txBody>
    </xdr:sp>
    <xdr:clientData/>
  </xdr:oneCellAnchor>
  <xdr:twoCellAnchor>
    <xdr:from>
      <xdr:col>7</xdr:col>
      <xdr:colOff>63500</xdr:colOff>
      <xdr:row>80</xdr:row>
      <xdr:rowOff>105136</xdr:rowOff>
    </xdr:from>
    <xdr:to>
      <xdr:col>7</xdr:col>
      <xdr:colOff>241300</xdr:colOff>
      <xdr:row>80</xdr:row>
      <xdr:rowOff>105136</xdr:rowOff>
    </xdr:to>
    <xdr:cxnSp macro="">
      <xdr:nvCxnSpPr>
        <xdr:cNvPr id="173" name="直線コネクタ 172"/>
        <xdr:cNvCxnSpPr/>
      </xdr:nvCxnSpPr>
      <xdr:spPr>
        <a:xfrm>
          <a:off x="4864100" y="1382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103772</xdr:rowOff>
    </xdr:from>
    <xdr:to>
      <xdr:col>7</xdr:col>
      <xdr:colOff>152400</xdr:colOff>
      <xdr:row>86</xdr:row>
      <xdr:rowOff>170563</xdr:rowOff>
    </xdr:to>
    <xdr:cxnSp macro="">
      <xdr:nvCxnSpPr>
        <xdr:cNvPr id="174" name="直線コネクタ 173"/>
        <xdr:cNvCxnSpPr/>
      </xdr:nvCxnSpPr>
      <xdr:spPr>
        <a:xfrm flipV="1">
          <a:off x="4114800" y="14848472"/>
          <a:ext cx="838200" cy="6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15260</xdr:rowOff>
    </xdr:from>
    <xdr:ext cx="762000" cy="259045"/>
    <xdr:sp macro="" textlink="">
      <xdr:nvSpPr>
        <xdr:cNvPr id="175" name="人件費・物件費等の状況平均値テキスト"/>
        <xdr:cNvSpPr txBox="1"/>
      </xdr:nvSpPr>
      <xdr:spPr>
        <a:xfrm>
          <a:off x="5041900" y="14417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110,737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170183</xdr:rowOff>
    </xdr:from>
    <xdr:to>
      <xdr:col>7</xdr:col>
      <xdr:colOff>203200</xdr:colOff>
      <xdr:row>85</xdr:row>
      <xdr:rowOff>100333</xdr:rowOff>
    </xdr:to>
    <xdr:sp macro="" textlink="">
      <xdr:nvSpPr>
        <xdr:cNvPr id="176" name="フローチャート : 判断 175"/>
        <xdr:cNvSpPr/>
      </xdr:nvSpPr>
      <xdr:spPr>
        <a:xfrm>
          <a:off x="49022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170563</xdr:rowOff>
    </xdr:from>
    <xdr:to>
      <xdr:col>6</xdr:col>
      <xdr:colOff>0</xdr:colOff>
      <xdr:row>87</xdr:row>
      <xdr:rowOff>51935</xdr:rowOff>
    </xdr:to>
    <xdr:cxnSp macro="">
      <xdr:nvCxnSpPr>
        <xdr:cNvPr id="177" name="直線コネクタ 176"/>
        <xdr:cNvCxnSpPr/>
      </xdr:nvCxnSpPr>
      <xdr:spPr>
        <a:xfrm flipV="1">
          <a:off x="3225800" y="14915263"/>
          <a:ext cx="889000" cy="5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121369</xdr:rowOff>
    </xdr:from>
    <xdr:to>
      <xdr:col>6</xdr:col>
      <xdr:colOff>50800</xdr:colOff>
      <xdr:row>85</xdr:row>
      <xdr:rowOff>51519</xdr:rowOff>
    </xdr:to>
    <xdr:sp macro="" textlink="">
      <xdr:nvSpPr>
        <xdr:cNvPr id="178" name="フローチャート : 判断 177"/>
        <xdr:cNvSpPr/>
      </xdr:nvSpPr>
      <xdr:spPr>
        <a:xfrm>
          <a:off x="4064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61696</xdr:rowOff>
    </xdr:from>
    <xdr:ext cx="736600" cy="259045"/>
    <xdr:sp macro="" textlink="">
      <xdr:nvSpPr>
        <xdr:cNvPr id="179" name="テキスト ボックス 178"/>
        <xdr:cNvSpPr txBox="1"/>
      </xdr:nvSpPr>
      <xdr:spPr>
        <a:xfrm>
          <a:off x="3733800" y="14292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108,714</a:t>
          </a:r>
          <a:endParaRPr kumimoji="1" lang="ja-JP" altLang="en-US" sz="1000" b="1">
            <a:solidFill>
              <a:srgbClr val="000080"/>
            </a:solidFill>
            <a:latin typeface="ＭＳ Ｐゴシック"/>
          </a:endParaRPr>
        </a:p>
      </xdr:txBody>
    </xdr:sp>
    <xdr:clientData/>
  </xdr:oneCellAnchor>
  <xdr:twoCellAnchor>
    <xdr:from>
      <xdr:col>4</xdr:col>
      <xdr:colOff>431800</xdr:colOff>
      <xdr:row>85</xdr:row>
      <xdr:rowOff>14804</xdr:rowOff>
    </xdr:from>
    <xdr:to>
      <xdr:col>4</xdr:col>
      <xdr:colOff>533400</xdr:colOff>
      <xdr:row>85</xdr:row>
      <xdr:rowOff>116404</xdr:rowOff>
    </xdr:to>
    <xdr:sp macro="" textlink="">
      <xdr:nvSpPr>
        <xdr:cNvPr id="180" name="フローチャート : 判断 179"/>
        <xdr:cNvSpPr/>
      </xdr:nvSpPr>
      <xdr:spPr>
        <a:xfrm>
          <a:off x="3175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126581</xdr:rowOff>
    </xdr:from>
    <xdr:ext cx="762000" cy="259045"/>
    <xdr:sp macro="" textlink="">
      <xdr:nvSpPr>
        <xdr:cNvPr id="181" name="テキスト ボックス 180"/>
        <xdr:cNvSpPr txBox="1"/>
      </xdr:nvSpPr>
      <xdr:spPr>
        <a:xfrm>
          <a:off x="2844800" y="1435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82" name="テキスト ボックス 18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183" name="テキスト ボックス 18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184" name="テキスト ボックス 18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185" name="テキスト ボックス 18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186" name="テキスト ボックス 18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52972</xdr:rowOff>
    </xdr:from>
    <xdr:to>
      <xdr:col>7</xdr:col>
      <xdr:colOff>203200</xdr:colOff>
      <xdr:row>86</xdr:row>
      <xdr:rowOff>154572</xdr:rowOff>
    </xdr:to>
    <xdr:sp macro="" textlink="">
      <xdr:nvSpPr>
        <xdr:cNvPr id="187" name="円/楕円 186"/>
        <xdr:cNvSpPr/>
      </xdr:nvSpPr>
      <xdr:spPr>
        <a:xfrm>
          <a:off x="4902200" y="1479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25049</xdr:rowOff>
    </xdr:from>
    <xdr:ext cx="762000" cy="259045"/>
    <xdr:sp macro="" textlink="">
      <xdr:nvSpPr>
        <xdr:cNvPr id="188" name="人件費・物件費等の状況該当値テキスト"/>
        <xdr:cNvSpPr txBox="1"/>
      </xdr:nvSpPr>
      <xdr:spPr>
        <a:xfrm>
          <a:off x="5041900" y="1476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120,090</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119763</xdr:rowOff>
    </xdr:from>
    <xdr:to>
      <xdr:col>6</xdr:col>
      <xdr:colOff>50800</xdr:colOff>
      <xdr:row>87</xdr:row>
      <xdr:rowOff>49913</xdr:rowOff>
    </xdr:to>
    <xdr:sp macro="" textlink="">
      <xdr:nvSpPr>
        <xdr:cNvPr id="189" name="円/楕円 188"/>
        <xdr:cNvSpPr/>
      </xdr:nvSpPr>
      <xdr:spPr>
        <a:xfrm>
          <a:off x="4064000" y="1486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34690</xdr:rowOff>
    </xdr:from>
    <xdr:ext cx="736600" cy="259045"/>
    <xdr:sp macro="" textlink="">
      <xdr:nvSpPr>
        <xdr:cNvPr id="190" name="テキスト ボックス 189"/>
        <xdr:cNvSpPr txBox="1"/>
      </xdr:nvSpPr>
      <xdr:spPr>
        <a:xfrm>
          <a:off x="3733800" y="1495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122,858</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1135</xdr:rowOff>
    </xdr:from>
    <xdr:to>
      <xdr:col>4</xdr:col>
      <xdr:colOff>533400</xdr:colOff>
      <xdr:row>87</xdr:row>
      <xdr:rowOff>102735</xdr:rowOff>
    </xdr:to>
    <xdr:sp macro="" textlink="">
      <xdr:nvSpPr>
        <xdr:cNvPr id="191" name="円/楕円 190"/>
        <xdr:cNvSpPr/>
      </xdr:nvSpPr>
      <xdr:spPr>
        <a:xfrm>
          <a:off x="3175000" y="149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87512</xdr:rowOff>
    </xdr:from>
    <xdr:ext cx="762000" cy="259045"/>
    <xdr:sp macro="" textlink="">
      <xdr:nvSpPr>
        <xdr:cNvPr id="192" name="テキスト ボックス 191"/>
        <xdr:cNvSpPr txBox="1"/>
      </xdr:nvSpPr>
      <xdr:spPr>
        <a:xfrm>
          <a:off x="2844800" y="1500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193" name="正方形/長方形 19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194" name="テキスト ボックス 19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195" name="テキスト ボックス 19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196" name="正方形/長方形 19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197" name="正方形/長方形 19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198" name="正方形/長方形 19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199" name="正方形/長方形 19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00" name="正方形/長方形 19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01" name="正方形/長方形 20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02" name="正方形/長方形 20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03" name="正方形/長方形 20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04" name="正方形/長方形 20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05" name="テキスト ボックス 20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99.5</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なった。</a:t>
          </a:r>
          <a:endParaRPr lang="ja-JP" altLang="ja-JP" sz="1400">
            <a:effectLst/>
          </a:endParaRPr>
        </a:p>
        <a:p>
          <a:r>
            <a:rPr kumimoji="1" lang="ja-JP" altLang="ja-JP" sz="1100">
              <a:solidFill>
                <a:schemeClr val="dk1"/>
              </a:solidFill>
              <a:effectLst/>
              <a:latin typeface="+mn-lt"/>
              <a:ea typeface="+mn-ea"/>
              <a:cs typeface="+mn-cs"/>
            </a:rPr>
            <a:t>　現在の給与体系は年功的な体系となっており、今後は、計画的な採用に加え、職務職責に応じた人事制度の運用を行い、人事評価の給与への反映など、勤務実績に応じた給与の支給に努める。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06" name="直線コネクタ 20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07" name="テキスト ボックス 20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08" name="直線コネクタ 20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09" name="テキスト ボックス 20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10" name="直線コネクタ 20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11" name="テキスト ボックス 21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12" name="直線コネクタ 21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13" name="テキスト ボックス 21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14" name="直線コネクタ 21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15" name="テキスト ボックス 21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16" name="直線コネクタ 21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17" name="テキスト ボックス 21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18" name="直線コネクタ 21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19" name="テキスト ボックス 21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2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89</xdr:row>
      <xdr:rowOff>150284</xdr:rowOff>
    </xdr:to>
    <xdr:cxnSp macro="">
      <xdr:nvCxnSpPr>
        <xdr:cNvPr id="221" name="直線コネクタ 220"/>
        <xdr:cNvCxnSpPr/>
      </xdr:nvCxnSpPr>
      <xdr:spPr>
        <a:xfrm flipV="1">
          <a:off x="17018000" y="1396153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122361</xdr:rowOff>
    </xdr:from>
    <xdr:ext cx="762000" cy="259045"/>
    <xdr:sp macro="" textlink="">
      <xdr:nvSpPr>
        <xdr:cNvPr id="222"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89</xdr:row>
      <xdr:rowOff>150284</xdr:rowOff>
    </xdr:from>
    <xdr:to>
      <xdr:col>24</xdr:col>
      <xdr:colOff>647700</xdr:colOff>
      <xdr:row>89</xdr:row>
      <xdr:rowOff>150284</xdr:rowOff>
    </xdr:to>
    <xdr:cxnSp macro="">
      <xdr:nvCxnSpPr>
        <xdr:cNvPr id="223" name="直線コネクタ 222"/>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2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25" name="直線コネクタ 22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161925</xdr:rowOff>
    </xdr:from>
    <xdr:to>
      <xdr:col>24</xdr:col>
      <xdr:colOff>558800</xdr:colOff>
      <xdr:row>87</xdr:row>
      <xdr:rowOff>91016</xdr:rowOff>
    </xdr:to>
    <xdr:cxnSp macro="">
      <xdr:nvCxnSpPr>
        <xdr:cNvPr id="226" name="直線コネクタ 225"/>
        <xdr:cNvCxnSpPr/>
      </xdr:nvCxnSpPr>
      <xdr:spPr>
        <a:xfrm flipV="1">
          <a:off x="16179800" y="14906625"/>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127652</xdr:rowOff>
    </xdr:from>
    <xdr:ext cx="762000" cy="259045"/>
    <xdr:sp macro="" textlink="">
      <xdr:nvSpPr>
        <xdr:cNvPr id="227" name="給与水準   （国との比較）平均値テキスト"/>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111125</xdr:rowOff>
    </xdr:from>
    <xdr:to>
      <xdr:col>24</xdr:col>
      <xdr:colOff>609600</xdr:colOff>
      <xdr:row>87</xdr:row>
      <xdr:rowOff>41275</xdr:rowOff>
    </xdr:to>
    <xdr:sp macro="" textlink="">
      <xdr:nvSpPr>
        <xdr:cNvPr id="228" name="フローチャート : 判断 227"/>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70909</xdr:rowOff>
    </xdr:from>
    <xdr:to>
      <xdr:col>23</xdr:col>
      <xdr:colOff>406400</xdr:colOff>
      <xdr:row>87</xdr:row>
      <xdr:rowOff>91016</xdr:rowOff>
    </xdr:to>
    <xdr:cxnSp macro="">
      <xdr:nvCxnSpPr>
        <xdr:cNvPr id="229" name="直線コネクタ 228"/>
        <xdr:cNvCxnSpPr/>
      </xdr:nvCxnSpPr>
      <xdr:spPr>
        <a:xfrm>
          <a:off x="15290800" y="149870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70909</xdr:rowOff>
    </xdr:from>
    <xdr:to>
      <xdr:col>23</xdr:col>
      <xdr:colOff>457200</xdr:colOff>
      <xdr:row>87</xdr:row>
      <xdr:rowOff>1059</xdr:rowOff>
    </xdr:to>
    <xdr:sp macro="" textlink="">
      <xdr:nvSpPr>
        <xdr:cNvPr id="230" name="フローチャート : 判断 229"/>
        <xdr:cNvSpPr/>
      </xdr:nvSpPr>
      <xdr:spPr>
        <a:xfrm>
          <a:off x="16129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11236</xdr:rowOff>
    </xdr:from>
    <xdr:ext cx="736600" cy="259045"/>
    <xdr:sp macro="" textlink="">
      <xdr:nvSpPr>
        <xdr:cNvPr id="231" name="テキスト ボックス 230"/>
        <xdr:cNvSpPr txBox="1"/>
      </xdr:nvSpPr>
      <xdr:spPr>
        <a:xfrm>
          <a:off x="15798800" y="14584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22</xdr:col>
      <xdr:colOff>152400</xdr:colOff>
      <xdr:row>87</xdr:row>
      <xdr:rowOff>20109</xdr:rowOff>
    </xdr:from>
    <xdr:to>
      <xdr:col>22</xdr:col>
      <xdr:colOff>254000</xdr:colOff>
      <xdr:row>87</xdr:row>
      <xdr:rowOff>121709</xdr:rowOff>
    </xdr:to>
    <xdr:sp macro="" textlink="">
      <xdr:nvSpPr>
        <xdr:cNvPr id="232" name="フローチャート : 判断 231"/>
        <xdr:cNvSpPr/>
      </xdr:nvSpPr>
      <xdr:spPr>
        <a:xfrm>
          <a:off x="15240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131886</xdr:rowOff>
    </xdr:from>
    <xdr:ext cx="762000" cy="259045"/>
    <xdr:sp macro="" textlink="">
      <xdr:nvSpPr>
        <xdr:cNvPr id="233" name="テキスト ボックス 232"/>
        <xdr:cNvSpPr txBox="1"/>
      </xdr:nvSpPr>
      <xdr:spPr>
        <a:xfrm>
          <a:off x="14909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34" name="テキスト ボックス 23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35" name="テキスト ボックス 23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36" name="テキスト ボックス 23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37" name="テキスト ボックス 23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38" name="テキスト ボックス 23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111125</xdr:rowOff>
    </xdr:from>
    <xdr:to>
      <xdr:col>24</xdr:col>
      <xdr:colOff>609600</xdr:colOff>
      <xdr:row>87</xdr:row>
      <xdr:rowOff>41275</xdr:rowOff>
    </xdr:to>
    <xdr:sp macro="" textlink="">
      <xdr:nvSpPr>
        <xdr:cNvPr id="239" name="円/楕円 238"/>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83202</xdr:rowOff>
    </xdr:from>
    <xdr:ext cx="762000" cy="259045"/>
    <xdr:sp macro="" textlink="">
      <xdr:nvSpPr>
        <xdr:cNvPr id="240" name="給与水準   （国との比較）該当値テキスト"/>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40216</xdr:rowOff>
    </xdr:from>
    <xdr:to>
      <xdr:col>23</xdr:col>
      <xdr:colOff>457200</xdr:colOff>
      <xdr:row>87</xdr:row>
      <xdr:rowOff>141816</xdr:rowOff>
    </xdr:to>
    <xdr:sp macro="" textlink="">
      <xdr:nvSpPr>
        <xdr:cNvPr id="241" name="円/楕円 240"/>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126593</xdr:rowOff>
    </xdr:from>
    <xdr:ext cx="736600" cy="259045"/>
    <xdr:sp macro="" textlink="">
      <xdr:nvSpPr>
        <xdr:cNvPr id="242" name="テキスト ボックス 241"/>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20109</xdr:rowOff>
    </xdr:from>
    <xdr:to>
      <xdr:col>22</xdr:col>
      <xdr:colOff>254000</xdr:colOff>
      <xdr:row>87</xdr:row>
      <xdr:rowOff>121709</xdr:rowOff>
    </xdr:to>
    <xdr:sp macro="" textlink="">
      <xdr:nvSpPr>
        <xdr:cNvPr id="243" name="円/楕円 242"/>
        <xdr:cNvSpPr/>
      </xdr:nvSpPr>
      <xdr:spPr>
        <a:xfrm>
          <a:off x="15240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106486</xdr:rowOff>
    </xdr:from>
    <xdr:ext cx="762000" cy="259045"/>
    <xdr:sp macro="" textlink="">
      <xdr:nvSpPr>
        <xdr:cNvPr id="244" name="テキスト ボックス 243"/>
        <xdr:cNvSpPr txBox="1"/>
      </xdr:nvSpPr>
      <xdr:spPr>
        <a:xfrm>
          <a:off x="14909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45" name="正方形/長方形 24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46" name="テキスト ボックス 24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47" name="テキスト ボックス 24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48" name="正方形/長方形 24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49" name="正方形/長方形 24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50" name="正方形/長方形 24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51" name="正方形/長方形 25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52" name="正方形/長方形 25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53" name="正方形/長方形 25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54" name="正方形/長方形 25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55" name="正方形/長方形 25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56" name="正方形/長方形 25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57" name="テキスト ボックス 25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6.58</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人高い</a:t>
          </a:r>
          <a:r>
            <a:rPr kumimoji="1" lang="en-US" altLang="ja-JP" sz="1100">
              <a:solidFill>
                <a:schemeClr val="dk1"/>
              </a:solidFill>
              <a:effectLst/>
              <a:latin typeface="+mn-lt"/>
              <a:ea typeface="+mn-ea"/>
              <a:cs typeface="+mn-cs"/>
            </a:rPr>
            <a:t>7.69</a:t>
          </a:r>
          <a:r>
            <a:rPr kumimoji="1" lang="ja-JP" altLang="ja-JP" sz="1100">
              <a:solidFill>
                <a:schemeClr val="dk1"/>
              </a:solidFill>
              <a:effectLst/>
              <a:latin typeface="+mn-lt"/>
              <a:ea typeface="+mn-ea"/>
              <a:cs typeface="+mn-cs"/>
            </a:rPr>
            <a:t>人である。類似団体平均より高い理由としては、平成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日、平成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日及び平成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日の三度の合併を経て、総合支所方式を採用していることに加え、消防業務を一部事務組合ではなく、直営していることが挙げられる</a:t>
          </a:r>
          <a:r>
            <a:rPr kumimoji="1" lang="ja-JP" altLang="en-US"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年度から、総合支所職員の本庁集約等によりわずかではあるが数値に改善が見受けられる。</a:t>
          </a:r>
          <a:endParaRPr lang="ja-JP" altLang="ja-JP" sz="1400">
            <a:effectLst/>
          </a:endParaRPr>
        </a:p>
        <a:p>
          <a:r>
            <a:rPr kumimoji="1" lang="ja-JP" altLang="en-US" sz="1100" baseline="0">
              <a:solidFill>
                <a:schemeClr val="dk1"/>
              </a:solidFill>
              <a:effectLst/>
              <a:latin typeface="+mn-lt"/>
              <a:ea typeface="+mn-ea"/>
              <a:cs typeface="+mn-cs"/>
            </a:rPr>
            <a:t>　 しかし</a:t>
          </a:r>
          <a:r>
            <a:rPr kumimoji="1" lang="ja-JP" altLang="ja-JP" sz="1100">
              <a:solidFill>
                <a:srgbClr val="FF0000"/>
              </a:solidFill>
              <a:effectLst/>
              <a:latin typeface="+mn-lt"/>
              <a:ea typeface="+mn-ea"/>
              <a:cs typeface="+mn-cs"/>
            </a:rPr>
            <a:t>、</a:t>
          </a:r>
          <a:r>
            <a:rPr kumimoji="1" lang="ja-JP" altLang="ja-JP" sz="1100">
              <a:solidFill>
                <a:schemeClr val="dk1"/>
              </a:solidFill>
              <a:effectLst/>
              <a:latin typeface="+mn-lt"/>
              <a:ea typeface="+mn-ea"/>
              <a:cs typeface="+mn-cs"/>
            </a:rPr>
            <a:t>類似団体及び、県内平均よりは</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い数値となっていることから、定員適正化計画に基づく職員数管理を進め、効率的な組織の改編を進める。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58" name="テキスト ボックス 25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59" name="直線コネクタ 25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60" name="テキスト ボックス 25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61" name="直線コネクタ 26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62" name="テキスト ボックス 26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63" name="直線コネクタ 26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64" name="テキスト ボックス 26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65" name="直線コネクタ 26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66" name="テキスト ボックス 26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67" name="直線コネクタ 26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68" name="テキスト ボックス 26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69" name="直線コネクタ 26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70" name="テキスト ボックス 26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71" name="直線コネクタ 27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72" name="テキスト ボックス 27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27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112395</xdr:rowOff>
    </xdr:from>
    <xdr:to>
      <xdr:col>24</xdr:col>
      <xdr:colOff>558800</xdr:colOff>
      <xdr:row>66</xdr:row>
      <xdr:rowOff>158962</xdr:rowOff>
    </xdr:to>
    <xdr:cxnSp macro="">
      <xdr:nvCxnSpPr>
        <xdr:cNvPr id="274" name="直線コネクタ 273"/>
        <xdr:cNvCxnSpPr/>
      </xdr:nvCxnSpPr>
      <xdr:spPr>
        <a:xfrm flipV="1">
          <a:off x="17018000" y="10227945"/>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131039</xdr:rowOff>
    </xdr:from>
    <xdr:ext cx="762000" cy="259045"/>
    <xdr:sp macro="" textlink="">
      <xdr:nvSpPr>
        <xdr:cNvPr id="275" name="定員管理の状況最小値テキスト"/>
        <xdr:cNvSpPr txBox="1"/>
      </xdr:nvSpPr>
      <xdr:spPr>
        <a:xfrm>
          <a:off x="17106900" y="1144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24</xdr:col>
      <xdr:colOff>469900</xdr:colOff>
      <xdr:row>66</xdr:row>
      <xdr:rowOff>158962</xdr:rowOff>
    </xdr:from>
    <xdr:to>
      <xdr:col>24</xdr:col>
      <xdr:colOff>647700</xdr:colOff>
      <xdr:row>66</xdr:row>
      <xdr:rowOff>158962</xdr:rowOff>
    </xdr:to>
    <xdr:cxnSp macro="">
      <xdr:nvCxnSpPr>
        <xdr:cNvPr id="276" name="直線コネクタ 275"/>
        <xdr:cNvCxnSpPr/>
      </xdr:nvCxnSpPr>
      <xdr:spPr>
        <a:xfrm>
          <a:off x="16929100" y="1147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27322</xdr:rowOff>
    </xdr:from>
    <xdr:ext cx="762000" cy="259045"/>
    <xdr:sp macro="" textlink="">
      <xdr:nvSpPr>
        <xdr:cNvPr id="277"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24</xdr:col>
      <xdr:colOff>469900</xdr:colOff>
      <xdr:row>59</xdr:row>
      <xdr:rowOff>112395</xdr:rowOff>
    </xdr:from>
    <xdr:to>
      <xdr:col>24</xdr:col>
      <xdr:colOff>647700</xdr:colOff>
      <xdr:row>59</xdr:row>
      <xdr:rowOff>112395</xdr:rowOff>
    </xdr:to>
    <xdr:cxnSp macro="">
      <xdr:nvCxnSpPr>
        <xdr:cNvPr id="278" name="直線コネクタ 277"/>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158962</xdr:rowOff>
    </xdr:from>
    <xdr:to>
      <xdr:col>24</xdr:col>
      <xdr:colOff>558800</xdr:colOff>
      <xdr:row>67</xdr:row>
      <xdr:rowOff>23706</xdr:rowOff>
    </xdr:to>
    <xdr:cxnSp macro="">
      <xdr:nvCxnSpPr>
        <xdr:cNvPr id="279" name="直線コネクタ 278"/>
        <xdr:cNvCxnSpPr/>
      </xdr:nvCxnSpPr>
      <xdr:spPr>
        <a:xfrm flipV="1">
          <a:off x="16179800" y="11474662"/>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21183</xdr:rowOff>
    </xdr:from>
    <xdr:ext cx="762000" cy="259045"/>
    <xdr:sp macro="" textlink="">
      <xdr:nvSpPr>
        <xdr:cNvPr id="280" name="定員管理の状況平均値テキスト"/>
        <xdr:cNvSpPr txBox="1"/>
      </xdr:nvSpPr>
      <xdr:spPr>
        <a:xfrm>
          <a:off x="17106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4656</xdr:rowOff>
    </xdr:from>
    <xdr:to>
      <xdr:col>24</xdr:col>
      <xdr:colOff>609600</xdr:colOff>
      <xdr:row>64</xdr:row>
      <xdr:rowOff>106256</xdr:rowOff>
    </xdr:to>
    <xdr:sp macro="" textlink="">
      <xdr:nvSpPr>
        <xdr:cNvPr id="281" name="フローチャート : 判断 280"/>
        <xdr:cNvSpPr/>
      </xdr:nvSpPr>
      <xdr:spPr>
        <a:xfrm>
          <a:off x="16967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23706</xdr:rowOff>
    </xdr:from>
    <xdr:to>
      <xdr:col>23</xdr:col>
      <xdr:colOff>406400</xdr:colOff>
      <xdr:row>67</xdr:row>
      <xdr:rowOff>35771</xdr:rowOff>
    </xdr:to>
    <xdr:cxnSp macro="">
      <xdr:nvCxnSpPr>
        <xdr:cNvPr id="282" name="直線コネクタ 281"/>
        <xdr:cNvCxnSpPr/>
      </xdr:nvCxnSpPr>
      <xdr:spPr>
        <a:xfrm flipV="1">
          <a:off x="15290800" y="115108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135890</xdr:rowOff>
    </xdr:from>
    <xdr:to>
      <xdr:col>23</xdr:col>
      <xdr:colOff>457200</xdr:colOff>
      <xdr:row>64</xdr:row>
      <xdr:rowOff>66040</xdr:rowOff>
    </xdr:to>
    <xdr:sp macro="" textlink="">
      <xdr:nvSpPr>
        <xdr:cNvPr id="283" name="フローチャート : 判断 282"/>
        <xdr:cNvSpPr/>
      </xdr:nvSpPr>
      <xdr:spPr>
        <a:xfrm>
          <a:off x="16129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76217</xdr:rowOff>
    </xdr:from>
    <xdr:ext cx="736600" cy="259045"/>
    <xdr:sp macro="" textlink="">
      <xdr:nvSpPr>
        <xdr:cNvPr id="284" name="テキスト ボックス 283"/>
        <xdr:cNvSpPr txBox="1"/>
      </xdr:nvSpPr>
      <xdr:spPr>
        <a:xfrm>
          <a:off x="15798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22</xdr:col>
      <xdr:colOff>152400</xdr:colOff>
      <xdr:row>62</xdr:row>
      <xdr:rowOff>142452</xdr:rowOff>
    </xdr:from>
    <xdr:to>
      <xdr:col>22</xdr:col>
      <xdr:colOff>254000</xdr:colOff>
      <xdr:row>63</xdr:row>
      <xdr:rowOff>72602</xdr:rowOff>
    </xdr:to>
    <xdr:sp macro="" textlink="">
      <xdr:nvSpPr>
        <xdr:cNvPr id="285" name="フローチャート : 判断 284"/>
        <xdr:cNvSpPr/>
      </xdr:nvSpPr>
      <xdr:spPr>
        <a:xfrm>
          <a:off x="15240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82779</xdr:rowOff>
    </xdr:from>
    <xdr:ext cx="762000" cy="259045"/>
    <xdr:sp macro="" textlink="">
      <xdr:nvSpPr>
        <xdr:cNvPr id="286" name="テキスト ボックス 285"/>
        <xdr:cNvSpPr txBox="1"/>
      </xdr:nvSpPr>
      <xdr:spPr>
        <a:xfrm>
          <a:off x="14909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287" name="テキスト ボックス 28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288" name="テキスト ボックス 28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289" name="テキスト ボックス 28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290" name="テキスト ボックス 28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291" name="テキスト ボックス 29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108162</xdr:rowOff>
    </xdr:from>
    <xdr:to>
      <xdr:col>24</xdr:col>
      <xdr:colOff>609600</xdr:colOff>
      <xdr:row>67</xdr:row>
      <xdr:rowOff>38312</xdr:rowOff>
    </xdr:to>
    <xdr:sp macro="" textlink="">
      <xdr:nvSpPr>
        <xdr:cNvPr id="292" name="円/楕円 291"/>
        <xdr:cNvSpPr/>
      </xdr:nvSpPr>
      <xdr:spPr>
        <a:xfrm>
          <a:off x="16967200" y="114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4039</xdr:rowOff>
    </xdr:from>
    <xdr:ext cx="762000" cy="259045"/>
    <xdr:sp macro="" textlink="">
      <xdr:nvSpPr>
        <xdr:cNvPr id="293" name="定員管理の状況該当値テキスト"/>
        <xdr:cNvSpPr txBox="1"/>
      </xdr:nvSpPr>
      <xdr:spPr>
        <a:xfrm>
          <a:off x="17106900" y="1131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144356</xdr:rowOff>
    </xdr:from>
    <xdr:to>
      <xdr:col>23</xdr:col>
      <xdr:colOff>457200</xdr:colOff>
      <xdr:row>67</xdr:row>
      <xdr:rowOff>74506</xdr:rowOff>
    </xdr:to>
    <xdr:sp macro="" textlink="">
      <xdr:nvSpPr>
        <xdr:cNvPr id="294" name="円/楕円 293"/>
        <xdr:cNvSpPr/>
      </xdr:nvSpPr>
      <xdr:spPr>
        <a:xfrm>
          <a:off x="16129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59283</xdr:rowOff>
    </xdr:from>
    <xdr:ext cx="736600" cy="259045"/>
    <xdr:sp macro="" textlink="">
      <xdr:nvSpPr>
        <xdr:cNvPr id="295" name="テキスト ボックス 294"/>
        <xdr:cNvSpPr txBox="1"/>
      </xdr:nvSpPr>
      <xdr:spPr>
        <a:xfrm>
          <a:off x="15798800" y="1154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156421</xdr:rowOff>
    </xdr:from>
    <xdr:to>
      <xdr:col>22</xdr:col>
      <xdr:colOff>254000</xdr:colOff>
      <xdr:row>67</xdr:row>
      <xdr:rowOff>86571</xdr:rowOff>
    </xdr:to>
    <xdr:sp macro="" textlink="">
      <xdr:nvSpPr>
        <xdr:cNvPr id="296" name="円/楕円 295"/>
        <xdr:cNvSpPr/>
      </xdr:nvSpPr>
      <xdr:spPr>
        <a:xfrm>
          <a:off x="15240000" y="114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71348</xdr:rowOff>
    </xdr:from>
    <xdr:ext cx="762000" cy="259045"/>
    <xdr:sp macro="" textlink="">
      <xdr:nvSpPr>
        <xdr:cNvPr id="297" name="テキスト ボックス 296"/>
        <xdr:cNvSpPr txBox="1"/>
      </xdr:nvSpPr>
      <xdr:spPr>
        <a:xfrm>
          <a:off x="14909800" y="1155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298" name="正方形/長方形 29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299" name="テキスト ボックス 29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00" name="テキスト ボックス 29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01" name="正方形/長方形 30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02" name="正方形/長方形 30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03" name="正方形/長方形 30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04" name="正方形/長方形 30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05" name="正方形/長方形 30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06" name="正方形/長方形 30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07" name="正方形/長方形 30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08" name="正方形/長方形 30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09" name="正方形/長方形 30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10" name="テキスト ボックス 30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4.5pt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今後</a:t>
          </a:r>
          <a:r>
            <a:rPr kumimoji="1" lang="ja-JP" altLang="en-US" sz="1100">
              <a:solidFill>
                <a:schemeClr val="tx1"/>
              </a:solidFill>
              <a:effectLst/>
              <a:latin typeface="+mn-lt"/>
              <a:ea typeface="+mn-ea"/>
              <a:cs typeface="+mn-cs"/>
            </a:rPr>
            <a:t>も</a:t>
          </a:r>
          <a:r>
            <a:rPr kumimoji="1" lang="ja-JP" altLang="ja-JP" sz="1100">
              <a:solidFill>
                <a:schemeClr val="tx1"/>
              </a:solidFill>
              <a:effectLst/>
              <a:latin typeface="+mn-lt"/>
              <a:ea typeface="+mn-ea"/>
              <a:cs typeface="+mn-cs"/>
            </a:rPr>
            <a:t>、合併後の社会資本整備に充てる地方債発行額の増が</a:t>
          </a:r>
          <a:r>
            <a:rPr kumimoji="1" lang="ja-JP" altLang="en-US" sz="1100">
              <a:solidFill>
                <a:schemeClr val="tx1"/>
              </a:solidFill>
              <a:effectLst/>
              <a:latin typeface="+mn-lt"/>
              <a:ea typeface="+mn-ea"/>
              <a:cs typeface="+mn-cs"/>
            </a:rPr>
            <a:t>見込まれるこ</a:t>
          </a:r>
          <a:r>
            <a:rPr kumimoji="1" lang="ja-JP" altLang="ja-JP" sz="1100">
              <a:solidFill>
                <a:schemeClr val="tx1"/>
              </a:solidFill>
              <a:effectLst/>
              <a:latin typeface="+mn-lt"/>
              <a:ea typeface="+mn-ea"/>
              <a:cs typeface="+mn-cs"/>
            </a:rPr>
            <a:t>とから、実質公債費比率は上昇し、高止まりする見通しとなっている。</a:t>
          </a:r>
          <a:endParaRPr lang="ja-JP" altLang="ja-JP" sz="1400">
            <a:solidFill>
              <a:schemeClr val="tx1"/>
            </a:solidFill>
            <a:effectLst/>
          </a:endParaRPr>
        </a:p>
        <a:p>
          <a:r>
            <a:rPr kumimoji="1" lang="ja-JP" altLang="ja-JP" sz="1100">
              <a:solidFill>
                <a:schemeClr val="dk1"/>
              </a:solidFill>
              <a:effectLst/>
              <a:latin typeface="+mn-lt"/>
              <a:ea typeface="+mn-ea"/>
              <a:cs typeface="+mn-cs"/>
            </a:rPr>
            <a:t>　したがって、公債費が市財政全体を圧迫することのないよう、市債発行にあたっては交付税措置の有無等を含めて十分に精査すると同時に抑制に努める。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11" name="テキスト ボックス 31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12" name="直線コネクタ 31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13" name="テキスト ボックス 31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14" name="直線コネクタ 31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15" name="テキスト ボックス 31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16" name="直線コネクタ 31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17" name="テキスト ボックス 31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18" name="直線コネクタ 31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19" name="テキスト ボックス 31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20" name="直線コネクタ 31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21" name="テキスト ボックス 32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22" name="直線コネクタ 32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23" name="テキスト ボックス 32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24" name="直線コネクタ 32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2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91440</xdr:rowOff>
    </xdr:from>
    <xdr:to>
      <xdr:col>24</xdr:col>
      <xdr:colOff>558800</xdr:colOff>
      <xdr:row>44</xdr:row>
      <xdr:rowOff>20320</xdr:rowOff>
    </xdr:to>
    <xdr:cxnSp macro="">
      <xdr:nvCxnSpPr>
        <xdr:cNvPr id="326" name="直線コネクタ 325"/>
        <xdr:cNvCxnSpPr/>
      </xdr:nvCxnSpPr>
      <xdr:spPr>
        <a:xfrm flipV="1">
          <a:off x="17018000" y="60921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27"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28" name="直線コネクタ 327"/>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6367</xdr:rowOff>
    </xdr:from>
    <xdr:ext cx="762000" cy="259045"/>
    <xdr:sp macro="" textlink="">
      <xdr:nvSpPr>
        <xdr:cNvPr id="329" name="公債費負担の状況最大値テキスト"/>
        <xdr:cNvSpPr txBox="1"/>
      </xdr:nvSpPr>
      <xdr:spPr>
        <a:xfrm>
          <a:off x="17106900" y="583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35</xdr:row>
      <xdr:rowOff>91440</xdr:rowOff>
    </xdr:from>
    <xdr:to>
      <xdr:col>24</xdr:col>
      <xdr:colOff>647700</xdr:colOff>
      <xdr:row>35</xdr:row>
      <xdr:rowOff>91440</xdr:rowOff>
    </xdr:to>
    <xdr:cxnSp macro="">
      <xdr:nvCxnSpPr>
        <xdr:cNvPr id="330" name="直線コネクタ 329"/>
        <xdr:cNvCxnSpPr/>
      </xdr:nvCxnSpPr>
      <xdr:spPr>
        <a:xfrm>
          <a:off x="16929100" y="609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94827</xdr:rowOff>
    </xdr:from>
    <xdr:to>
      <xdr:col>24</xdr:col>
      <xdr:colOff>558800</xdr:colOff>
      <xdr:row>40</xdr:row>
      <xdr:rowOff>167217</xdr:rowOff>
    </xdr:to>
    <xdr:cxnSp macro="">
      <xdr:nvCxnSpPr>
        <xdr:cNvPr id="331" name="直線コネクタ 330"/>
        <xdr:cNvCxnSpPr/>
      </xdr:nvCxnSpPr>
      <xdr:spPr>
        <a:xfrm>
          <a:off x="16179800" y="695282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113894</xdr:rowOff>
    </xdr:from>
    <xdr:ext cx="762000" cy="259045"/>
    <xdr:sp macro="" textlink="">
      <xdr:nvSpPr>
        <xdr:cNvPr id="332" name="公債費負担の状況平均値テキスト"/>
        <xdr:cNvSpPr txBox="1"/>
      </xdr:nvSpPr>
      <xdr:spPr>
        <a:xfrm>
          <a:off x="17106900" y="645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333" name="フローチャート : 判断 332"/>
        <xdr:cNvSpPr/>
      </xdr:nvSpPr>
      <xdr:spPr>
        <a:xfrm>
          <a:off x="169672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38523</xdr:rowOff>
    </xdr:from>
    <xdr:to>
      <xdr:col>23</xdr:col>
      <xdr:colOff>406400</xdr:colOff>
      <xdr:row>40</xdr:row>
      <xdr:rowOff>94827</xdr:rowOff>
    </xdr:to>
    <xdr:cxnSp macro="">
      <xdr:nvCxnSpPr>
        <xdr:cNvPr id="334" name="直線コネクタ 333"/>
        <xdr:cNvCxnSpPr/>
      </xdr:nvCxnSpPr>
      <xdr:spPr>
        <a:xfrm>
          <a:off x="15290800" y="68965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81280</xdr:rowOff>
    </xdr:from>
    <xdr:to>
      <xdr:col>23</xdr:col>
      <xdr:colOff>457200</xdr:colOff>
      <xdr:row>39</xdr:row>
      <xdr:rowOff>11430</xdr:rowOff>
    </xdr:to>
    <xdr:sp macro="" textlink="">
      <xdr:nvSpPr>
        <xdr:cNvPr id="335" name="フローチャート : 判断 334"/>
        <xdr:cNvSpPr/>
      </xdr:nvSpPr>
      <xdr:spPr>
        <a:xfrm>
          <a:off x="16129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21607</xdr:rowOff>
    </xdr:from>
    <xdr:ext cx="736600" cy="259045"/>
    <xdr:sp macro="" textlink="">
      <xdr:nvSpPr>
        <xdr:cNvPr id="336" name="テキスト ボックス 335"/>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22</xdr:col>
      <xdr:colOff>152400</xdr:colOff>
      <xdr:row>38</xdr:row>
      <xdr:rowOff>33020</xdr:rowOff>
    </xdr:from>
    <xdr:to>
      <xdr:col>22</xdr:col>
      <xdr:colOff>254000</xdr:colOff>
      <xdr:row>38</xdr:row>
      <xdr:rowOff>134620</xdr:rowOff>
    </xdr:to>
    <xdr:sp macro="" textlink="">
      <xdr:nvSpPr>
        <xdr:cNvPr id="337" name="フローチャート : 判断 336"/>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38" name="テキスト ボックス 337"/>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39" name="テキスト ボックス 33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40" name="テキスト ボックス 33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41" name="テキスト ボックス 34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42" name="テキスト ボックス 34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43" name="テキスト ボックス 34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44" name="円/楕円 343"/>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88494</xdr:rowOff>
    </xdr:from>
    <xdr:ext cx="762000" cy="259045"/>
    <xdr:sp macro="" textlink="">
      <xdr:nvSpPr>
        <xdr:cNvPr id="345" name="公債費負担の状況該当値テキスト"/>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44027</xdr:rowOff>
    </xdr:from>
    <xdr:to>
      <xdr:col>23</xdr:col>
      <xdr:colOff>457200</xdr:colOff>
      <xdr:row>40</xdr:row>
      <xdr:rowOff>145627</xdr:rowOff>
    </xdr:to>
    <xdr:sp macro="" textlink="">
      <xdr:nvSpPr>
        <xdr:cNvPr id="346" name="円/楕円 345"/>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130404</xdr:rowOff>
    </xdr:from>
    <xdr:ext cx="736600" cy="259045"/>
    <xdr:sp macro="" textlink="">
      <xdr:nvSpPr>
        <xdr:cNvPr id="347" name="テキスト ボックス 346"/>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159173</xdr:rowOff>
    </xdr:from>
    <xdr:to>
      <xdr:col>22</xdr:col>
      <xdr:colOff>254000</xdr:colOff>
      <xdr:row>40</xdr:row>
      <xdr:rowOff>89323</xdr:rowOff>
    </xdr:to>
    <xdr:sp macro="" textlink="">
      <xdr:nvSpPr>
        <xdr:cNvPr id="348" name="円/楕円 347"/>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74100</xdr:rowOff>
    </xdr:from>
    <xdr:ext cx="762000" cy="259045"/>
    <xdr:sp macro="" textlink="">
      <xdr:nvSpPr>
        <xdr:cNvPr id="349" name="テキスト ボックス 348"/>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50" name="正方形/長方形 34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51" name="テキスト ボックス 35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52" name="テキスト ボックス 35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53" name="正方形/長方形 35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54" name="正方形/長方形 35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55" name="正方形/長方形 35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56" name="正方形/長方形 35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57" name="正方形/長方形 35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358" name="正方形/長方形 35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359" name="正方形/長方形 35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360" name="正方形/長方形 35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361" name="正方形/長方形 36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362" name="テキスト ボックス 36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24.1</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39.8pt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63.9</a:t>
          </a:r>
          <a:r>
            <a:rPr kumimoji="1" lang="ja-JP" altLang="ja-JP" sz="1100">
              <a:solidFill>
                <a:schemeClr val="dk1"/>
              </a:solidFill>
              <a:effectLst/>
              <a:latin typeface="+mn-lt"/>
              <a:ea typeface="+mn-ea"/>
              <a:cs typeface="+mn-cs"/>
            </a:rPr>
            <a:t>である。平成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年度の数値が前年度より</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なった要因としては</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充当可能特定財源である</a:t>
          </a:r>
          <a:r>
            <a:rPr kumimoji="1" lang="ja-JP" altLang="ja-JP" sz="1100">
              <a:solidFill>
                <a:schemeClr val="tx1"/>
              </a:solidFill>
              <a:effectLst/>
              <a:latin typeface="+mn-lt"/>
              <a:ea typeface="+mn-ea"/>
              <a:cs typeface="+mn-cs"/>
            </a:rPr>
            <a:t>都市計画税の減少</a:t>
          </a:r>
          <a:r>
            <a:rPr kumimoji="1" lang="ja-JP" altLang="en-US" sz="1100">
              <a:solidFill>
                <a:schemeClr val="tx1"/>
              </a:solidFill>
              <a:effectLst/>
              <a:latin typeface="+mn-lt"/>
              <a:ea typeface="+mn-ea"/>
              <a:cs typeface="+mn-cs"/>
            </a:rPr>
            <a:t>（激変緩和措置による減）</a:t>
          </a:r>
          <a:r>
            <a:rPr kumimoji="1" lang="ja-JP" altLang="ja-JP" sz="1100">
              <a:solidFill>
                <a:schemeClr val="tx1"/>
              </a:solidFill>
              <a:effectLst/>
              <a:latin typeface="+mn-lt"/>
              <a:ea typeface="+mn-ea"/>
              <a:cs typeface="+mn-cs"/>
            </a:rPr>
            <a:t>等が挙げられる。</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また、</a:t>
          </a:r>
          <a:r>
            <a:rPr kumimoji="1" lang="ja-JP" altLang="ja-JP" sz="1100">
              <a:solidFill>
                <a:schemeClr val="tx1"/>
              </a:solidFill>
              <a:effectLst/>
              <a:latin typeface="+mn-lt"/>
              <a:ea typeface="+mn-ea"/>
              <a:cs typeface="+mn-cs"/>
            </a:rPr>
            <a:t>今後も、必要な普通建設事業を実施することが計画されてい</a:t>
          </a:r>
          <a:r>
            <a:rPr kumimoji="1" lang="ja-JP" altLang="ja-JP" sz="1100">
              <a:solidFill>
                <a:schemeClr val="dk1"/>
              </a:solidFill>
              <a:effectLst/>
              <a:latin typeface="+mn-lt"/>
              <a:ea typeface="+mn-ea"/>
              <a:cs typeface="+mn-cs"/>
            </a:rPr>
            <a:t>るため、市債残高が増加し、将来負担比率を押し上げる見通しである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同時に行政改革を進め、発生した余剰財源を充当可能基金に積み立てることにより、比率全体の上昇の抑制に努める。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363" name="テキスト ボックス 36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364" name="直線コネクタ 36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365" name="テキスト ボックス 36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366" name="直線コネクタ 36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367" name="テキスト ボックス 36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368" name="直線コネクタ 36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369" name="テキスト ボックス 36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370" name="直線コネクタ 36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371" name="テキスト ボックス 37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372" name="直線コネクタ 37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373" name="テキスト ボックス 37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374" name="直線コネクタ 37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375" name="テキスト ボックス 37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376" name="直線コネクタ 37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37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378" name="直線コネクタ 377"/>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379"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380" name="直線コネクタ 379"/>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38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382" name="直線コネクタ 38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130979</xdr:rowOff>
    </xdr:from>
    <xdr:to>
      <xdr:col>24</xdr:col>
      <xdr:colOff>558800</xdr:colOff>
      <xdr:row>16</xdr:row>
      <xdr:rowOff>141436</xdr:rowOff>
    </xdr:to>
    <xdr:cxnSp macro="">
      <xdr:nvCxnSpPr>
        <xdr:cNvPr id="383" name="直線コネクタ 382"/>
        <xdr:cNvCxnSpPr/>
      </xdr:nvCxnSpPr>
      <xdr:spPr>
        <a:xfrm>
          <a:off x="16179800" y="2874179"/>
          <a:ext cx="8382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129938</xdr:rowOff>
    </xdr:from>
    <xdr:ext cx="762000" cy="259045"/>
    <xdr:sp macro="" textlink="">
      <xdr:nvSpPr>
        <xdr:cNvPr id="384" name="将来負担の状況平均値テキスト"/>
        <xdr:cNvSpPr txBox="1"/>
      </xdr:nvSpPr>
      <xdr:spPr>
        <a:xfrm>
          <a:off x="17106900" y="2358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113411</xdr:rowOff>
    </xdr:from>
    <xdr:to>
      <xdr:col>24</xdr:col>
      <xdr:colOff>609600</xdr:colOff>
      <xdr:row>15</xdr:row>
      <xdr:rowOff>43561</xdr:rowOff>
    </xdr:to>
    <xdr:sp macro="" textlink="">
      <xdr:nvSpPr>
        <xdr:cNvPr id="385" name="フローチャート : 判断 384"/>
        <xdr:cNvSpPr/>
      </xdr:nvSpPr>
      <xdr:spPr>
        <a:xfrm>
          <a:off x="169672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86741</xdr:rowOff>
    </xdr:from>
    <xdr:to>
      <xdr:col>23</xdr:col>
      <xdr:colOff>406400</xdr:colOff>
      <xdr:row>16</xdr:row>
      <xdr:rowOff>130979</xdr:rowOff>
    </xdr:to>
    <xdr:cxnSp macro="">
      <xdr:nvCxnSpPr>
        <xdr:cNvPr id="386" name="直線コネクタ 385"/>
        <xdr:cNvCxnSpPr/>
      </xdr:nvCxnSpPr>
      <xdr:spPr>
        <a:xfrm>
          <a:off x="15290800" y="2829941"/>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29760</xdr:rowOff>
    </xdr:from>
    <xdr:to>
      <xdr:col>23</xdr:col>
      <xdr:colOff>457200</xdr:colOff>
      <xdr:row>14</xdr:row>
      <xdr:rowOff>131360</xdr:rowOff>
    </xdr:to>
    <xdr:sp macro="" textlink="">
      <xdr:nvSpPr>
        <xdr:cNvPr id="387" name="フローチャート : 判断 386"/>
        <xdr:cNvSpPr/>
      </xdr:nvSpPr>
      <xdr:spPr>
        <a:xfrm>
          <a:off x="16129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141537</xdr:rowOff>
    </xdr:from>
    <xdr:ext cx="736600" cy="259045"/>
    <xdr:sp macro="" textlink="">
      <xdr:nvSpPr>
        <xdr:cNvPr id="388" name="テキスト ボックス 387"/>
        <xdr:cNvSpPr txBox="1"/>
      </xdr:nvSpPr>
      <xdr:spPr>
        <a:xfrm>
          <a:off x="15798800" y="219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164888</xdr:rowOff>
    </xdr:from>
    <xdr:to>
      <xdr:col>22</xdr:col>
      <xdr:colOff>254000</xdr:colOff>
      <xdr:row>15</xdr:row>
      <xdr:rowOff>95038</xdr:rowOff>
    </xdr:to>
    <xdr:sp macro="" textlink="">
      <xdr:nvSpPr>
        <xdr:cNvPr id="389" name="フローチャート : 判断 388"/>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105215</xdr:rowOff>
    </xdr:from>
    <xdr:ext cx="762000" cy="259045"/>
    <xdr:sp macro="" textlink="">
      <xdr:nvSpPr>
        <xdr:cNvPr id="390" name="テキスト ボックス 389"/>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391" name="テキスト ボックス 39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392" name="テキスト ボックス 39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393" name="テキスト ボックス 39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394" name="テキスト ボックス 39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395" name="テキスト ボックス 39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90636</xdr:rowOff>
    </xdr:from>
    <xdr:to>
      <xdr:col>24</xdr:col>
      <xdr:colOff>609600</xdr:colOff>
      <xdr:row>17</xdr:row>
      <xdr:rowOff>20786</xdr:rowOff>
    </xdr:to>
    <xdr:sp macro="" textlink="">
      <xdr:nvSpPr>
        <xdr:cNvPr id="396" name="円/楕円 395"/>
        <xdr:cNvSpPr/>
      </xdr:nvSpPr>
      <xdr:spPr>
        <a:xfrm>
          <a:off x="16967200" y="28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62713</xdr:rowOff>
    </xdr:from>
    <xdr:ext cx="762000" cy="259045"/>
    <xdr:sp macro="" textlink="">
      <xdr:nvSpPr>
        <xdr:cNvPr id="397" name="将来負担の状況該当値テキスト"/>
        <xdr:cNvSpPr txBox="1"/>
      </xdr:nvSpPr>
      <xdr:spPr>
        <a:xfrm>
          <a:off x="17106900" y="280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80179</xdr:rowOff>
    </xdr:from>
    <xdr:to>
      <xdr:col>23</xdr:col>
      <xdr:colOff>457200</xdr:colOff>
      <xdr:row>17</xdr:row>
      <xdr:rowOff>10329</xdr:rowOff>
    </xdr:to>
    <xdr:sp macro="" textlink="">
      <xdr:nvSpPr>
        <xdr:cNvPr id="398" name="円/楕円 397"/>
        <xdr:cNvSpPr/>
      </xdr:nvSpPr>
      <xdr:spPr>
        <a:xfrm>
          <a:off x="16129000" y="28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166556</xdr:rowOff>
    </xdr:from>
    <xdr:ext cx="736600" cy="259045"/>
    <xdr:sp macro="" textlink="">
      <xdr:nvSpPr>
        <xdr:cNvPr id="399" name="テキスト ボックス 398"/>
        <xdr:cNvSpPr txBox="1"/>
      </xdr:nvSpPr>
      <xdr:spPr>
        <a:xfrm>
          <a:off x="15798800" y="2909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35941</xdr:rowOff>
    </xdr:from>
    <xdr:to>
      <xdr:col>22</xdr:col>
      <xdr:colOff>254000</xdr:colOff>
      <xdr:row>16</xdr:row>
      <xdr:rowOff>137541</xdr:rowOff>
    </xdr:to>
    <xdr:sp macro="" textlink="">
      <xdr:nvSpPr>
        <xdr:cNvPr id="400" name="円/楕円 399"/>
        <xdr:cNvSpPr/>
      </xdr:nvSpPr>
      <xdr:spPr>
        <a:xfrm>
          <a:off x="15240000" y="27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122318</xdr:rowOff>
    </xdr:from>
    <xdr:ext cx="762000" cy="259045"/>
    <xdr:sp macro="" textlink="">
      <xdr:nvSpPr>
        <xdr:cNvPr id="401" name="テキスト ボックス 400"/>
        <xdr:cNvSpPr txBox="1"/>
      </xdr:nvSpPr>
      <xdr:spPr>
        <a:xfrm>
          <a:off x="14909800" y="286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栃木県栃木市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162,734
159,250
331.50
66,265,321
63,862,951
2,151,122
36,535,538
60,853,830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63.9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24.2</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4.7pt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28.9</a:t>
          </a:r>
          <a:r>
            <a:rPr kumimoji="1" lang="ja-JP" altLang="ja-JP" sz="1100">
              <a:solidFill>
                <a:schemeClr val="dk1"/>
              </a:solidFill>
              <a:effectLst/>
              <a:latin typeface="+mn-lt"/>
              <a:ea typeface="+mn-ea"/>
              <a:cs typeface="+mn-cs"/>
            </a:rPr>
            <a:t>となった。類似団体平均より高い理由として、平成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日、平成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日及び平成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日の三度の合併を経て、総合支所方式を採用しており、各総合支所に一定以上の職員配置していることに加え、消防業務を一部事務組合ではなく、直営していることが挙げられる。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類似団体のみならず、全国平均と比較しても高いことから、定員適正化計画に基づく職員数管理を進め、また、効率的な組織の改編を進める。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6350</xdr:rowOff>
    </xdr:from>
    <xdr:to>
      <xdr:col>7</xdr:col>
      <xdr:colOff>15875</xdr:colOff>
      <xdr:row>42</xdr:row>
      <xdr:rowOff>38100</xdr:rowOff>
    </xdr:to>
    <xdr:cxnSp macro="">
      <xdr:nvCxnSpPr>
        <xdr:cNvPr id="61" name="直線コネクタ 60"/>
        <xdr:cNvCxnSpPr/>
      </xdr:nvCxnSpPr>
      <xdr:spPr>
        <a:xfrm flipV="1">
          <a:off x="4826000" y="5664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92727</xdr:rowOff>
    </xdr:from>
    <xdr:ext cx="762000" cy="259045"/>
    <xdr:sp macro="" textlink="">
      <xdr:nvSpPr>
        <xdr:cNvPr id="64" name="人件費最大値テキスト"/>
        <xdr:cNvSpPr txBox="1"/>
      </xdr:nvSpPr>
      <xdr:spPr>
        <a:xfrm>
          <a:off x="4914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33</xdr:row>
      <xdr:rowOff>6350</xdr:rowOff>
    </xdr:from>
    <xdr:to>
      <xdr:col>7</xdr:col>
      <xdr:colOff>104775</xdr:colOff>
      <xdr:row>33</xdr:row>
      <xdr:rowOff>6350</xdr:rowOff>
    </xdr:to>
    <xdr:cxnSp macro="">
      <xdr:nvCxnSpPr>
        <xdr:cNvPr id="65" name="直線コネクタ 64"/>
        <xdr:cNvCxnSpPr/>
      </xdr:nvCxnSpPr>
      <xdr:spPr>
        <a:xfrm>
          <a:off x="4737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114300</xdr:rowOff>
    </xdr:from>
    <xdr:to>
      <xdr:col>7</xdr:col>
      <xdr:colOff>15875</xdr:colOff>
      <xdr:row>41</xdr:row>
      <xdr:rowOff>6350</xdr:rowOff>
    </xdr:to>
    <xdr:cxnSp macro="">
      <xdr:nvCxnSpPr>
        <xdr:cNvPr id="66" name="直線コネクタ 65"/>
        <xdr:cNvCxnSpPr/>
      </xdr:nvCxnSpPr>
      <xdr:spPr>
        <a:xfrm>
          <a:off x="3987800" y="6972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60977</xdr:rowOff>
    </xdr:from>
    <xdr:ext cx="762000" cy="259045"/>
    <xdr:sp macro="" textlink="">
      <xdr:nvSpPr>
        <xdr:cNvPr id="67" name="人件費平均値テキスト"/>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68" name="フローチャート :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114300</xdr:rowOff>
    </xdr:from>
    <xdr:to>
      <xdr:col>5</xdr:col>
      <xdr:colOff>549275</xdr:colOff>
      <xdr:row>41</xdr:row>
      <xdr:rowOff>6350</xdr:rowOff>
    </xdr:to>
    <xdr:cxnSp macro="">
      <xdr:nvCxnSpPr>
        <xdr:cNvPr id="69" name="直線コネクタ 68"/>
        <xdr:cNvCxnSpPr/>
      </xdr:nvCxnSpPr>
      <xdr:spPr>
        <a:xfrm flipV="1">
          <a:off x="3098800" y="697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70" name="フローチャート :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4</xdr:col>
      <xdr:colOff>295275</xdr:colOff>
      <xdr:row>38</xdr:row>
      <xdr:rowOff>25400</xdr:rowOff>
    </xdr:from>
    <xdr:to>
      <xdr:col>4</xdr:col>
      <xdr:colOff>396875</xdr:colOff>
      <xdr:row>38</xdr:row>
      <xdr:rowOff>127000</xdr:rowOff>
    </xdr:to>
    <xdr:sp macro="" textlink="">
      <xdr:nvSpPr>
        <xdr:cNvPr id="72" name="フローチャート : 判断 71"/>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137177</xdr:rowOff>
    </xdr:from>
    <xdr:ext cx="762000" cy="259045"/>
    <xdr:sp macro="" textlink="">
      <xdr:nvSpPr>
        <xdr:cNvPr id="73" name="テキスト ボックス 72"/>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4" name="テキスト ボックス 7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5" name="テキスト ボックス 7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6" name="テキスト ボックス 7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7" name="テキスト ボックス 7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78" name="テキスト ボックス 7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127000</xdr:rowOff>
    </xdr:from>
    <xdr:to>
      <xdr:col>7</xdr:col>
      <xdr:colOff>66675</xdr:colOff>
      <xdr:row>41</xdr:row>
      <xdr:rowOff>57150</xdr:rowOff>
    </xdr:to>
    <xdr:sp macro="" textlink="">
      <xdr:nvSpPr>
        <xdr:cNvPr id="79" name="円/楕円 78"/>
        <xdr:cNvSpPr/>
      </xdr:nvSpPr>
      <xdr:spPr>
        <a:xfrm>
          <a:off x="47752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99077</xdr:rowOff>
    </xdr:from>
    <xdr:ext cx="762000" cy="259045"/>
    <xdr:sp macro="" textlink="">
      <xdr:nvSpPr>
        <xdr:cNvPr id="80" name="人件費該当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63500</xdr:rowOff>
    </xdr:from>
    <xdr:to>
      <xdr:col>5</xdr:col>
      <xdr:colOff>600075</xdr:colOff>
      <xdr:row>40</xdr:row>
      <xdr:rowOff>165100</xdr:rowOff>
    </xdr:to>
    <xdr:sp macro="" textlink="">
      <xdr:nvSpPr>
        <xdr:cNvPr id="81" name="円/楕円 80"/>
        <xdr:cNvSpPr/>
      </xdr:nvSpPr>
      <xdr:spPr>
        <a:xfrm>
          <a:off x="3937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149877</xdr:rowOff>
    </xdr:from>
    <xdr:ext cx="736600" cy="259045"/>
    <xdr:sp macro="" textlink="">
      <xdr:nvSpPr>
        <xdr:cNvPr id="82" name="テキスト ボックス 81"/>
        <xdr:cNvSpPr txBox="1"/>
      </xdr:nvSpPr>
      <xdr:spPr>
        <a:xfrm>
          <a:off x="3606800" y="700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127000</xdr:rowOff>
    </xdr:from>
    <xdr:to>
      <xdr:col>4</xdr:col>
      <xdr:colOff>396875</xdr:colOff>
      <xdr:row>41</xdr:row>
      <xdr:rowOff>57150</xdr:rowOff>
    </xdr:to>
    <xdr:sp macro="" textlink="">
      <xdr:nvSpPr>
        <xdr:cNvPr id="83" name="円/楕円 82"/>
        <xdr:cNvSpPr/>
      </xdr:nvSpPr>
      <xdr:spPr>
        <a:xfrm>
          <a:off x="3048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41927</xdr:rowOff>
    </xdr:from>
    <xdr:ext cx="762000" cy="259045"/>
    <xdr:sp macro="" textlink="">
      <xdr:nvSpPr>
        <xdr:cNvPr id="84" name="テキスト ボックス 83"/>
        <xdr:cNvSpPr txBox="1"/>
      </xdr:nvSpPr>
      <xdr:spPr>
        <a:xfrm>
          <a:off x="2717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85" name="正方形/長方形 8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86" name="正方形/長方形 8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87" name="正方形/長方形 8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88" name="正方形/長方形 8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89" name="正方形/長方形 8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0" name="正方形/長方形 8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1" name="正方形/長方形 9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2" name="正方形/長方形 9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3" name="正方形/長方形 9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94" name="正方形/長方形 9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95" name="テキスト ボックス 9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15.7</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1.6pt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17.3</a:t>
          </a:r>
          <a:r>
            <a:rPr kumimoji="1" lang="ja-JP" altLang="ja-JP" sz="1100">
              <a:solidFill>
                <a:schemeClr val="dk1"/>
              </a:solidFill>
              <a:effectLst/>
              <a:latin typeface="+mn-lt"/>
              <a:ea typeface="+mn-ea"/>
              <a:cs typeface="+mn-cs"/>
            </a:rPr>
            <a:t>となった。今後、職員の定数管理を進めた場合、物件費が反比例し増額に転ずることが予想されるが、委託業務の内容の見直し等を進めるとともに、臨時職員の圧縮に努める。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96" name="テキスト ボックス 9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97" name="直線コネクタ 9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98" name="テキスト ボックス 9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99" name="直線コネクタ 9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0" name="テキスト ボックス 9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1" name="直線コネクタ 10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2" name="テキスト ボックス 10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3" name="直線コネクタ 10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04" name="テキスト ボックス 10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05" name="直線コネクタ 10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06" name="テキスト ボックス 10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07" name="直線コネクタ 10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08" name="テキスト ボックス 10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09" name="直線コネクタ 10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0" name="テキスト ボックス 10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1" name="直線コネクタ 11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2" name="テキスト ボックス 11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20</xdr:row>
      <xdr:rowOff>159657</xdr:rowOff>
    </xdr:to>
    <xdr:cxnSp macro="">
      <xdr:nvCxnSpPr>
        <xdr:cNvPr id="114" name="直線コネクタ 113"/>
        <xdr:cNvCxnSpPr/>
      </xdr:nvCxnSpPr>
      <xdr:spPr>
        <a:xfrm flipV="1">
          <a:off x="16510000" y="2364014"/>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131734</xdr:rowOff>
    </xdr:from>
    <xdr:ext cx="762000" cy="259045"/>
    <xdr:sp macro="" textlink="">
      <xdr:nvSpPr>
        <xdr:cNvPr id="115" name="物件費最小値テキスト"/>
        <xdr:cNvSpPr txBox="1"/>
      </xdr:nvSpPr>
      <xdr:spPr>
        <a:xfrm>
          <a:off x="16598900" y="356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20</xdr:row>
      <xdr:rowOff>159657</xdr:rowOff>
    </xdr:from>
    <xdr:to>
      <xdr:col>24</xdr:col>
      <xdr:colOff>120650</xdr:colOff>
      <xdr:row>20</xdr:row>
      <xdr:rowOff>159657</xdr:rowOff>
    </xdr:to>
    <xdr:cxnSp macro="">
      <xdr:nvCxnSpPr>
        <xdr:cNvPr id="116" name="直線コネクタ 115"/>
        <xdr:cNvCxnSpPr/>
      </xdr:nvCxnSpPr>
      <xdr:spPr>
        <a:xfrm>
          <a:off x="16421100" y="3588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17"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18" name="直線コネクタ 117"/>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102507</xdr:rowOff>
    </xdr:from>
    <xdr:to>
      <xdr:col>24</xdr:col>
      <xdr:colOff>31750</xdr:colOff>
      <xdr:row>19</xdr:row>
      <xdr:rowOff>118836</xdr:rowOff>
    </xdr:to>
    <xdr:cxnSp macro="">
      <xdr:nvCxnSpPr>
        <xdr:cNvPr id="119" name="直線コネクタ 118"/>
        <xdr:cNvCxnSpPr/>
      </xdr:nvCxnSpPr>
      <xdr:spPr>
        <a:xfrm flipV="1">
          <a:off x="15671800" y="33600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149877</xdr:rowOff>
    </xdr:from>
    <xdr:ext cx="762000" cy="259045"/>
    <xdr:sp macro="" textlink="">
      <xdr:nvSpPr>
        <xdr:cNvPr id="120"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21" name="フローチャート : 判断 12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118836</xdr:rowOff>
    </xdr:from>
    <xdr:to>
      <xdr:col>22</xdr:col>
      <xdr:colOff>565150</xdr:colOff>
      <xdr:row>20</xdr:row>
      <xdr:rowOff>110672</xdr:rowOff>
    </xdr:to>
    <xdr:cxnSp macro="">
      <xdr:nvCxnSpPr>
        <xdr:cNvPr id="122" name="直線コネクタ 121"/>
        <xdr:cNvCxnSpPr/>
      </xdr:nvCxnSpPr>
      <xdr:spPr>
        <a:xfrm flipV="1">
          <a:off x="14782800" y="337638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35379</xdr:rowOff>
    </xdr:from>
    <xdr:to>
      <xdr:col>22</xdr:col>
      <xdr:colOff>615950</xdr:colOff>
      <xdr:row>17</xdr:row>
      <xdr:rowOff>136979</xdr:rowOff>
    </xdr:to>
    <xdr:sp macro="" textlink="">
      <xdr:nvSpPr>
        <xdr:cNvPr id="123" name="フローチャート : 判断 122"/>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147156</xdr:rowOff>
    </xdr:from>
    <xdr:ext cx="736600" cy="259045"/>
    <xdr:sp macro="" textlink="">
      <xdr:nvSpPr>
        <xdr:cNvPr id="124" name="テキスト ボックス 123"/>
        <xdr:cNvSpPr txBox="1"/>
      </xdr:nvSpPr>
      <xdr:spPr>
        <a:xfrm>
          <a:off x="15290800" y="2718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21</xdr:col>
      <xdr:colOff>311150</xdr:colOff>
      <xdr:row>18</xdr:row>
      <xdr:rowOff>43543</xdr:rowOff>
    </xdr:from>
    <xdr:to>
      <xdr:col>21</xdr:col>
      <xdr:colOff>412750</xdr:colOff>
      <xdr:row>18</xdr:row>
      <xdr:rowOff>145143</xdr:rowOff>
    </xdr:to>
    <xdr:sp macro="" textlink="">
      <xdr:nvSpPr>
        <xdr:cNvPr id="125" name="フローチャート : 判断 124"/>
        <xdr:cNvSpPr/>
      </xdr:nvSpPr>
      <xdr:spPr>
        <a:xfrm>
          <a:off x="14732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155320</xdr:rowOff>
    </xdr:from>
    <xdr:ext cx="762000" cy="259045"/>
    <xdr:sp macro="" textlink="">
      <xdr:nvSpPr>
        <xdr:cNvPr id="126" name="テキスト ボックス 125"/>
        <xdr:cNvSpPr txBox="1"/>
      </xdr:nvSpPr>
      <xdr:spPr>
        <a:xfrm>
          <a:off x="14401800" y="289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27" name="テキスト ボックス 12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28" name="テキスト ボックス 12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29" name="テキスト ボックス 12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0" name="テキスト ボックス 12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1" name="テキスト ボックス 13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51707</xdr:rowOff>
    </xdr:from>
    <xdr:to>
      <xdr:col>24</xdr:col>
      <xdr:colOff>82550</xdr:colOff>
      <xdr:row>19</xdr:row>
      <xdr:rowOff>153307</xdr:rowOff>
    </xdr:to>
    <xdr:sp macro="" textlink="">
      <xdr:nvSpPr>
        <xdr:cNvPr id="132" name="円/楕円 131"/>
        <xdr:cNvSpPr/>
      </xdr:nvSpPr>
      <xdr:spPr>
        <a:xfrm>
          <a:off x="16459200" y="3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23784</xdr:rowOff>
    </xdr:from>
    <xdr:ext cx="762000" cy="259045"/>
    <xdr:sp macro="" textlink="">
      <xdr:nvSpPr>
        <xdr:cNvPr id="133" name="物件費該当値テキスト"/>
        <xdr:cNvSpPr txBox="1"/>
      </xdr:nvSpPr>
      <xdr:spPr>
        <a:xfrm>
          <a:off x="165989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68036</xdr:rowOff>
    </xdr:from>
    <xdr:to>
      <xdr:col>22</xdr:col>
      <xdr:colOff>615950</xdr:colOff>
      <xdr:row>19</xdr:row>
      <xdr:rowOff>169636</xdr:rowOff>
    </xdr:to>
    <xdr:sp macro="" textlink="">
      <xdr:nvSpPr>
        <xdr:cNvPr id="134" name="円/楕円 133"/>
        <xdr:cNvSpPr/>
      </xdr:nvSpPr>
      <xdr:spPr>
        <a:xfrm>
          <a:off x="15621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154413</xdr:rowOff>
    </xdr:from>
    <xdr:ext cx="736600" cy="259045"/>
    <xdr:sp macro="" textlink="">
      <xdr:nvSpPr>
        <xdr:cNvPr id="135" name="テキスト ボックス 134"/>
        <xdr:cNvSpPr txBox="1"/>
      </xdr:nvSpPr>
      <xdr:spPr>
        <a:xfrm>
          <a:off x="15290800" y="3411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59872</xdr:rowOff>
    </xdr:from>
    <xdr:to>
      <xdr:col>21</xdr:col>
      <xdr:colOff>412750</xdr:colOff>
      <xdr:row>20</xdr:row>
      <xdr:rowOff>161472</xdr:rowOff>
    </xdr:to>
    <xdr:sp macro="" textlink="">
      <xdr:nvSpPr>
        <xdr:cNvPr id="136" name="円/楕円 135"/>
        <xdr:cNvSpPr/>
      </xdr:nvSpPr>
      <xdr:spPr>
        <a:xfrm>
          <a:off x="14732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146249</xdr:rowOff>
    </xdr:from>
    <xdr:ext cx="762000" cy="259045"/>
    <xdr:sp macro="" textlink="">
      <xdr:nvSpPr>
        <xdr:cNvPr id="137" name="テキスト ボックス 136"/>
        <xdr:cNvSpPr txBox="1"/>
      </xdr:nvSpPr>
      <xdr:spPr>
        <a:xfrm>
          <a:off x="14401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38" name="正方形/長方形 13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39" name="正方形/長方形 13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40" name="正方形/長方形 13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41" name="正方形/長方形 14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42" name="正方形/長方形 14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43" name="正方形/長方形 14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44" name="正方形/長方形 14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45" name="正方形/長方形 14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46" name="正方形/長方形 14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47" name="正方形/長方形 14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48" name="テキスト ボックス 14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2.5pt</a:t>
          </a:r>
          <a:r>
            <a:rPr kumimoji="1" lang="ja-JP" altLang="ja-JP" sz="1100">
              <a:solidFill>
                <a:schemeClr val="dk1"/>
              </a:solidFill>
              <a:effectLst/>
              <a:latin typeface="+mn-lt"/>
              <a:ea typeface="+mn-ea"/>
              <a:cs typeface="+mn-cs"/>
            </a:rPr>
            <a:t>低い</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となった。今後も引き続きこの水準を堅持する。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49" name="テキスト ボックス 14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0" name="直線コネクタ 14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51" name="テキスト ボックス 15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52" name="直線コネクタ 15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53" name="テキスト ボックス 15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54" name="直線コネクタ 15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55" name="テキスト ボックス 15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56" name="直線コネクタ 15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57" name="テキスト ボックス 15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58" name="直線コネクタ 15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59" name="テキスト ボックス 15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60" name="直線コネクタ 15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61" name="テキスト ボックス 16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2" name="直線コネクタ 16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63" name="テキスト ボックス 16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6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107950</xdr:rowOff>
    </xdr:to>
    <xdr:cxnSp macro="">
      <xdr:nvCxnSpPr>
        <xdr:cNvPr id="165" name="直線コネクタ 164"/>
        <xdr:cNvCxnSpPr/>
      </xdr:nvCxnSpPr>
      <xdr:spPr>
        <a:xfrm flipV="1">
          <a:off x="4826000" y="92138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66"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67" name="直線コネクタ 166"/>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6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69" name="直線コネクタ 16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127000</xdr:rowOff>
    </xdr:to>
    <xdr:cxnSp macro="">
      <xdr:nvCxnSpPr>
        <xdr:cNvPr id="170" name="直線コネクタ 169"/>
        <xdr:cNvCxnSpPr/>
      </xdr:nvCxnSpPr>
      <xdr:spPr>
        <a:xfrm>
          <a:off x="3987800" y="9156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7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72" name="フローチャート : 判断 17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12700</xdr:rowOff>
    </xdr:from>
    <xdr:to>
      <xdr:col>5</xdr:col>
      <xdr:colOff>549275</xdr:colOff>
      <xdr:row>53</xdr:row>
      <xdr:rowOff>69850</xdr:rowOff>
    </xdr:to>
    <xdr:cxnSp macro="">
      <xdr:nvCxnSpPr>
        <xdr:cNvPr id="173" name="直線コネクタ 172"/>
        <xdr:cNvCxnSpPr/>
      </xdr:nvCxnSpPr>
      <xdr:spPr>
        <a:xfrm>
          <a:off x="3098800" y="9099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74" name="フローチャート : 判断 17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75" name="テキスト ボックス 17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176" name="フローチャート : 判断 175"/>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177" name="テキスト ボックス 176"/>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78" name="テキスト ボックス 17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79" name="テキスト ボックス 17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80" name="テキスト ボックス 17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81" name="テキスト ボックス 18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82" name="テキスト ボックス 18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76200</xdr:rowOff>
    </xdr:from>
    <xdr:to>
      <xdr:col>7</xdr:col>
      <xdr:colOff>66675</xdr:colOff>
      <xdr:row>54</xdr:row>
      <xdr:rowOff>6350</xdr:rowOff>
    </xdr:to>
    <xdr:sp macro="" textlink="">
      <xdr:nvSpPr>
        <xdr:cNvPr id="183" name="円/楕円 182"/>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156227</xdr:rowOff>
    </xdr:from>
    <xdr:ext cx="762000" cy="259045"/>
    <xdr:sp macro="" textlink="">
      <xdr:nvSpPr>
        <xdr:cNvPr id="184" name="扶助費該当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185" name="円/楕円 184"/>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186" name="テキスト ボックス 185"/>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133350</xdr:rowOff>
    </xdr:from>
    <xdr:to>
      <xdr:col>4</xdr:col>
      <xdr:colOff>396875</xdr:colOff>
      <xdr:row>53</xdr:row>
      <xdr:rowOff>63500</xdr:rowOff>
    </xdr:to>
    <xdr:sp macro="" textlink="">
      <xdr:nvSpPr>
        <xdr:cNvPr id="187" name="円/楕円 186"/>
        <xdr:cNvSpPr/>
      </xdr:nvSpPr>
      <xdr:spPr>
        <a:xfrm>
          <a:off x="3048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73677</xdr:rowOff>
    </xdr:from>
    <xdr:ext cx="762000" cy="259045"/>
    <xdr:sp macro="" textlink="">
      <xdr:nvSpPr>
        <xdr:cNvPr id="188" name="テキスト ボックス 187"/>
        <xdr:cNvSpPr txBox="1"/>
      </xdr:nvSpPr>
      <xdr:spPr>
        <a:xfrm>
          <a:off x="2717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189" name="正方形/長方形 18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190" name="正方形/長方形 18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191" name="正方形/長方形 19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192" name="正方形/長方形 19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193" name="正方形/長方形 19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194" name="正方形/長方形 19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195" name="正方形/長方形 19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196" name="正方形/長方形 19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197" name="正方形/長方形 19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198" name="正方形/長方形 19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199" name="テキスト ボックス 19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13.9</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3.4pt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17.3</a:t>
          </a:r>
          <a:r>
            <a:rPr kumimoji="1" lang="ja-JP" altLang="ja-JP" sz="1100">
              <a:solidFill>
                <a:schemeClr val="dk1"/>
              </a:solidFill>
              <a:effectLst/>
              <a:latin typeface="+mn-lt"/>
              <a:ea typeface="+mn-ea"/>
              <a:cs typeface="+mn-cs"/>
            </a:rPr>
            <a:t>となった。このうち主なものは維持</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補修費</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、繰出金</a:t>
          </a:r>
          <a:r>
            <a:rPr kumimoji="1" lang="en-US" altLang="ja-JP" sz="1100">
              <a:solidFill>
                <a:schemeClr val="dk1"/>
              </a:solidFill>
              <a:effectLst/>
              <a:latin typeface="+mn-lt"/>
              <a:ea typeface="+mn-ea"/>
              <a:cs typeface="+mn-cs"/>
            </a:rPr>
            <a:t>16.8</a:t>
          </a:r>
          <a:r>
            <a:rPr kumimoji="1" lang="ja-JP" altLang="ja-JP" sz="1100">
              <a:solidFill>
                <a:schemeClr val="dk1"/>
              </a:solidFill>
              <a:effectLst/>
              <a:latin typeface="+mn-lt"/>
              <a:ea typeface="+mn-ea"/>
              <a:cs typeface="+mn-cs"/>
            </a:rPr>
            <a:t>であり、繰出金が全体を押し上げる構造となっ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繰出金については殆どが特別会計（公営企業会計を含む）に対するものである。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公営企業会計への繰出金に関しては同会計の改善を進め、赤字補填繰</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出の圧</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縮を図るとともに、料金・使用料を見直すことにより普通会計の負担</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軽減を目指す。</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国保・介護等への繰出しについては、大部分を給付費分が占めることから、保険税率や保険料率の適正化を進め、普通会計の負担軽減に努める。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00" name="テキスト ボックス 19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01" name="直線コネクタ 20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02" name="テキスト ボックス 20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03" name="直線コネクタ 20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04" name="テキスト ボックス 20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05" name="直線コネクタ 20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06" name="テキスト ボックス 20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07" name="直線コネクタ 20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08" name="テキスト ボックス 20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09" name="直線コネクタ 20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10" name="テキスト ボックス 20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11" name="直線コネクタ 21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12" name="テキスト ボックス 21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13" name="直線コネクタ 21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14" name="テキスト ボックス 21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15" name="直線コネクタ 21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16" name="テキスト ボックス 21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17" name="直線コネクタ 21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18" name="テキスト ボックス 21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1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84138</xdr:rowOff>
    </xdr:from>
    <xdr:to>
      <xdr:col>24</xdr:col>
      <xdr:colOff>31750</xdr:colOff>
      <xdr:row>61</xdr:row>
      <xdr:rowOff>41275</xdr:rowOff>
    </xdr:to>
    <xdr:cxnSp macro="">
      <xdr:nvCxnSpPr>
        <xdr:cNvPr id="220" name="直線コネクタ 21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2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22" name="直線コネクタ 22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170515</xdr:rowOff>
    </xdr:from>
    <xdr:ext cx="762000" cy="259045"/>
    <xdr:sp macro="" textlink="">
      <xdr:nvSpPr>
        <xdr:cNvPr id="22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84138</xdr:rowOff>
    </xdr:from>
    <xdr:to>
      <xdr:col>24</xdr:col>
      <xdr:colOff>120650</xdr:colOff>
      <xdr:row>53</xdr:row>
      <xdr:rowOff>84138</xdr:rowOff>
    </xdr:to>
    <xdr:cxnSp macro="">
      <xdr:nvCxnSpPr>
        <xdr:cNvPr id="224" name="直線コネクタ 22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84138</xdr:rowOff>
    </xdr:from>
    <xdr:to>
      <xdr:col>24</xdr:col>
      <xdr:colOff>31750</xdr:colOff>
      <xdr:row>60</xdr:row>
      <xdr:rowOff>26988</xdr:rowOff>
    </xdr:to>
    <xdr:cxnSp macro="">
      <xdr:nvCxnSpPr>
        <xdr:cNvPr id="225" name="直線コネクタ 224"/>
        <xdr:cNvCxnSpPr/>
      </xdr:nvCxnSpPr>
      <xdr:spPr>
        <a:xfrm>
          <a:off x="15671800" y="1019968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21290</xdr:rowOff>
    </xdr:from>
    <xdr:ext cx="762000" cy="259045"/>
    <xdr:sp macro="" textlink="">
      <xdr:nvSpPr>
        <xdr:cNvPr id="226" name="その他平均値テキスト"/>
        <xdr:cNvSpPr txBox="1"/>
      </xdr:nvSpPr>
      <xdr:spPr>
        <a:xfrm>
          <a:off x="16598900" y="9622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4763</xdr:rowOff>
    </xdr:from>
    <xdr:to>
      <xdr:col>24</xdr:col>
      <xdr:colOff>82550</xdr:colOff>
      <xdr:row>57</xdr:row>
      <xdr:rowOff>106363</xdr:rowOff>
    </xdr:to>
    <xdr:sp macro="" textlink="">
      <xdr:nvSpPr>
        <xdr:cNvPr id="227" name="フローチャート : 判断 226"/>
        <xdr:cNvSpPr/>
      </xdr:nvSpPr>
      <xdr:spPr>
        <a:xfrm>
          <a:off x="164592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69850</xdr:rowOff>
    </xdr:from>
    <xdr:to>
      <xdr:col>22</xdr:col>
      <xdr:colOff>565150</xdr:colOff>
      <xdr:row>59</xdr:row>
      <xdr:rowOff>84138</xdr:rowOff>
    </xdr:to>
    <xdr:cxnSp macro="">
      <xdr:nvCxnSpPr>
        <xdr:cNvPr id="228" name="直線コネクタ 227"/>
        <xdr:cNvCxnSpPr/>
      </xdr:nvCxnSpPr>
      <xdr:spPr>
        <a:xfrm>
          <a:off x="14782800" y="101854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161925</xdr:rowOff>
    </xdr:from>
    <xdr:to>
      <xdr:col>22</xdr:col>
      <xdr:colOff>615950</xdr:colOff>
      <xdr:row>57</xdr:row>
      <xdr:rowOff>92075</xdr:rowOff>
    </xdr:to>
    <xdr:sp macro="" textlink="">
      <xdr:nvSpPr>
        <xdr:cNvPr id="229" name="フローチャート : 判断 228"/>
        <xdr:cNvSpPr/>
      </xdr:nvSpPr>
      <xdr:spPr>
        <a:xfrm>
          <a:off x="15621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102252</xdr:rowOff>
    </xdr:from>
    <xdr:ext cx="736600" cy="259045"/>
    <xdr:sp macro="" textlink="">
      <xdr:nvSpPr>
        <xdr:cNvPr id="230" name="テキスト ボックス 229"/>
        <xdr:cNvSpPr txBox="1"/>
      </xdr:nvSpPr>
      <xdr:spPr>
        <a:xfrm>
          <a:off x="15290800" y="953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21</xdr:col>
      <xdr:colOff>311150</xdr:colOff>
      <xdr:row>56</xdr:row>
      <xdr:rowOff>104775</xdr:rowOff>
    </xdr:from>
    <xdr:to>
      <xdr:col>21</xdr:col>
      <xdr:colOff>412750</xdr:colOff>
      <xdr:row>57</xdr:row>
      <xdr:rowOff>34925</xdr:rowOff>
    </xdr:to>
    <xdr:sp macro="" textlink="">
      <xdr:nvSpPr>
        <xdr:cNvPr id="231" name="フローチャート : 判断 230"/>
        <xdr:cNvSpPr/>
      </xdr:nvSpPr>
      <xdr:spPr>
        <a:xfrm>
          <a:off x="14732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45102</xdr:rowOff>
    </xdr:from>
    <xdr:ext cx="762000" cy="259045"/>
    <xdr:sp macro="" textlink="">
      <xdr:nvSpPr>
        <xdr:cNvPr id="232" name="テキスト ボックス 231"/>
        <xdr:cNvSpPr txBox="1"/>
      </xdr:nvSpPr>
      <xdr:spPr>
        <a:xfrm>
          <a:off x="14401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33" name="テキスト ボックス 23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34" name="テキスト ボックス 23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35" name="テキスト ボックス 23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36" name="テキスト ボックス 23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37" name="テキスト ボックス 23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147638</xdr:rowOff>
    </xdr:from>
    <xdr:to>
      <xdr:col>24</xdr:col>
      <xdr:colOff>82550</xdr:colOff>
      <xdr:row>60</xdr:row>
      <xdr:rowOff>77788</xdr:rowOff>
    </xdr:to>
    <xdr:sp macro="" textlink="">
      <xdr:nvSpPr>
        <xdr:cNvPr id="238" name="円/楕円 237"/>
        <xdr:cNvSpPr/>
      </xdr:nvSpPr>
      <xdr:spPr>
        <a:xfrm>
          <a:off x="16459200" y="102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119715</xdr:rowOff>
    </xdr:from>
    <xdr:ext cx="762000" cy="259045"/>
    <xdr:sp macro="" textlink="">
      <xdr:nvSpPr>
        <xdr:cNvPr id="239" name="その他該当値テキスト"/>
        <xdr:cNvSpPr txBox="1"/>
      </xdr:nvSpPr>
      <xdr:spPr>
        <a:xfrm>
          <a:off x="16598900" y="102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33338</xdr:rowOff>
    </xdr:from>
    <xdr:to>
      <xdr:col>22</xdr:col>
      <xdr:colOff>615950</xdr:colOff>
      <xdr:row>59</xdr:row>
      <xdr:rowOff>134938</xdr:rowOff>
    </xdr:to>
    <xdr:sp macro="" textlink="">
      <xdr:nvSpPr>
        <xdr:cNvPr id="240" name="円/楕円 239"/>
        <xdr:cNvSpPr/>
      </xdr:nvSpPr>
      <xdr:spPr>
        <a:xfrm>
          <a:off x="15621000" y="101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119715</xdr:rowOff>
    </xdr:from>
    <xdr:ext cx="736600" cy="259045"/>
    <xdr:sp macro="" textlink="">
      <xdr:nvSpPr>
        <xdr:cNvPr id="241" name="テキスト ボックス 240"/>
        <xdr:cNvSpPr txBox="1"/>
      </xdr:nvSpPr>
      <xdr:spPr>
        <a:xfrm>
          <a:off x="15290800" y="1023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19050</xdr:rowOff>
    </xdr:from>
    <xdr:to>
      <xdr:col>21</xdr:col>
      <xdr:colOff>412750</xdr:colOff>
      <xdr:row>59</xdr:row>
      <xdr:rowOff>120650</xdr:rowOff>
    </xdr:to>
    <xdr:sp macro="" textlink="">
      <xdr:nvSpPr>
        <xdr:cNvPr id="242" name="円/楕円 241"/>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105427</xdr:rowOff>
    </xdr:from>
    <xdr:ext cx="762000" cy="259045"/>
    <xdr:sp macro="" textlink="">
      <xdr:nvSpPr>
        <xdr:cNvPr id="243" name="テキスト ボックス 242"/>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44" name="正方形/長方形 24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45" name="正方形/長方形 24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46" name="正方形/長方形 24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47" name="正方形/長方形 24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48" name="正方形/長方形 24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49" name="正方形/長方形 24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50" name="正方形/長方形 24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51" name="正方形/長方形 25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52" name="正方形/長方形 25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53" name="正方形/長方形 25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54" name="テキスト ボックス 25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8.2</a:t>
          </a:r>
          <a:r>
            <a:rPr lang="ja-JP" altLang="ja-JP" sz="1100" b="0" i="0" baseline="0">
              <a:solidFill>
                <a:schemeClr val="dk1"/>
              </a:solidFill>
              <a:effectLst/>
              <a:latin typeface="+mn-lt"/>
              <a:ea typeface="+mn-ea"/>
              <a:cs typeface="+mn-cs"/>
            </a:rPr>
            <a:t>に対し</a:t>
          </a:r>
          <a:r>
            <a:rPr lang="en-US" altLang="ja-JP" sz="1100" b="0" i="0" baseline="0">
              <a:solidFill>
                <a:schemeClr val="dk1"/>
              </a:solidFill>
              <a:effectLst/>
              <a:latin typeface="+mn-lt"/>
              <a:ea typeface="+mn-ea"/>
              <a:cs typeface="+mn-cs"/>
            </a:rPr>
            <a:t>3.2pt</a:t>
          </a:r>
          <a:r>
            <a:rPr lang="ja-JP" altLang="ja-JP" sz="1100" b="0" i="0" baseline="0">
              <a:solidFill>
                <a:schemeClr val="dk1"/>
              </a:solidFill>
              <a:effectLst/>
              <a:latin typeface="+mn-lt"/>
              <a:ea typeface="+mn-ea"/>
              <a:cs typeface="+mn-cs"/>
            </a:rPr>
            <a:t>低い</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となった。この補助費等の内訳としては、一部事務組合で実施しているし尿処理業務に対する負担金をはじめ、市関係団体への運営補助金や事業費補助金が含まれている。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年度では、事業費補助に対する負担金分が高くなっており、</a:t>
          </a:r>
          <a:r>
            <a:rPr lang="ja-JP" altLang="en-US" sz="1100" b="0" i="0" baseline="0">
              <a:solidFill>
                <a:schemeClr val="dk1"/>
              </a:solidFill>
              <a:effectLst/>
              <a:latin typeface="+mn-lt"/>
              <a:ea typeface="+mn-ea"/>
              <a:cs typeface="+mn-cs"/>
            </a:rPr>
            <a:t>年々上昇傾向にあることから、今後は</a:t>
          </a:r>
          <a:r>
            <a:rPr lang="ja-JP" altLang="ja-JP" sz="1100" b="0" i="0" baseline="0">
              <a:solidFill>
                <a:schemeClr val="dk1"/>
              </a:solidFill>
              <a:effectLst/>
              <a:latin typeface="+mn-lt"/>
              <a:ea typeface="+mn-ea"/>
              <a:cs typeface="+mn-cs"/>
            </a:rPr>
            <a:t>統一的な見直しを進め、補助金及び交付金の抑制に加え、補助金等適正化に努める。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55" name="テキスト ボックス 25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56" name="直線コネクタ 25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57" name="テキスト ボックス 25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58" name="直線コネクタ 25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59" name="テキスト ボックス 25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60" name="直線コネクタ 25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61" name="テキスト ボックス 26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62" name="直線コネクタ 26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63" name="テキスト ボックス 26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64" name="直線コネクタ 26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65" name="テキスト ボックス 26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66" name="直線コネクタ 26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67" name="テキスト ボックス 26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68" name="直線コネクタ 26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69" name="テキスト ボックス 26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70" name="直線コネクタ 26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71" name="テキスト ボックス 27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7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48078</xdr:rowOff>
    </xdr:to>
    <xdr:cxnSp macro="">
      <xdr:nvCxnSpPr>
        <xdr:cNvPr id="273" name="直線コネクタ 272"/>
        <xdr:cNvCxnSpPr/>
      </xdr:nvCxnSpPr>
      <xdr:spPr>
        <a:xfrm flipV="1">
          <a:off x="16510000" y="55644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20155</xdr:rowOff>
    </xdr:from>
    <xdr:ext cx="762000" cy="259045"/>
    <xdr:sp macro="" textlink="">
      <xdr:nvSpPr>
        <xdr:cNvPr id="274"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23</xdr:col>
      <xdr:colOff>628650</xdr:colOff>
      <xdr:row>41</xdr:row>
      <xdr:rowOff>48078</xdr:rowOff>
    </xdr:from>
    <xdr:to>
      <xdr:col>24</xdr:col>
      <xdr:colOff>120650</xdr:colOff>
      <xdr:row>41</xdr:row>
      <xdr:rowOff>48078</xdr:rowOff>
    </xdr:to>
    <xdr:cxnSp macro="">
      <xdr:nvCxnSpPr>
        <xdr:cNvPr id="275" name="直線コネクタ 274"/>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276"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277" name="直線コネクタ 276"/>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135164</xdr:rowOff>
    </xdr:from>
    <xdr:to>
      <xdr:col>24</xdr:col>
      <xdr:colOff>31750</xdr:colOff>
      <xdr:row>33</xdr:row>
      <xdr:rowOff>156936</xdr:rowOff>
    </xdr:to>
    <xdr:cxnSp macro="">
      <xdr:nvCxnSpPr>
        <xdr:cNvPr id="278" name="直線コネクタ 277"/>
        <xdr:cNvCxnSpPr/>
      </xdr:nvCxnSpPr>
      <xdr:spPr>
        <a:xfrm>
          <a:off x="15671800" y="57930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83655</xdr:rowOff>
    </xdr:from>
    <xdr:ext cx="762000" cy="259045"/>
    <xdr:sp macro="" textlink="">
      <xdr:nvSpPr>
        <xdr:cNvPr id="279" name="補助費等平均値テキスト"/>
        <xdr:cNvSpPr txBox="1"/>
      </xdr:nvSpPr>
      <xdr:spPr>
        <a:xfrm>
          <a:off x="16598900" y="608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111578</xdr:rowOff>
    </xdr:from>
    <xdr:to>
      <xdr:col>24</xdr:col>
      <xdr:colOff>82550</xdr:colOff>
      <xdr:row>36</xdr:row>
      <xdr:rowOff>41728</xdr:rowOff>
    </xdr:to>
    <xdr:sp macro="" textlink="">
      <xdr:nvSpPr>
        <xdr:cNvPr id="280" name="フローチャート : 判断 279"/>
        <xdr:cNvSpPr/>
      </xdr:nvSpPr>
      <xdr:spPr>
        <a:xfrm>
          <a:off x="16459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69850</xdr:rowOff>
    </xdr:from>
    <xdr:to>
      <xdr:col>22</xdr:col>
      <xdr:colOff>565150</xdr:colOff>
      <xdr:row>33</xdr:row>
      <xdr:rowOff>135164</xdr:rowOff>
    </xdr:to>
    <xdr:cxnSp macro="">
      <xdr:nvCxnSpPr>
        <xdr:cNvPr id="281" name="直線コネクタ 280"/>
        <xdr:cNvCxnSpPr/>
      </xdr:nvCxnSpPr>
      <xdr:spPr>
        <a:xfrm>
          <a:off x="14782800" y="5727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133350</xdr:rowOff>
    </xdr:from>
    <xdr:to>
      <xdr:col>22</xdr:col>
      <xdr:colOff>615950</xdr:colOff>
      <xdr:row>36</xdr:row>
      <xdr:rowOff>63500</xdr:rowOff>
    </xdr:to>
    <xdr:sp macro="" textlink="">
      <xdr:nvSpPr>
        <xdr:cNvPr id="282" name="フローチャート : 判断 281"/>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48277</xdr:rowOff>
    </xdr:from>
    <xdr:ext cx="736600" cy="259045"/>
    <xdr:sp macro="" textlink="">
      <xdr:nvSpPr>
        <xdr:cNvPr id="283" name="テキスト ボックス 282"/>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284" name="フローチャート : 判断 283"/>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48277</xdr:rowOff>
    </xdr:from>
    <xdr:ext cx="762000" cy="259045"/>
    <xdr:sp macro="" textlink="">
      <xdr:nvSpPr>
        <xdr:cNvPr id="285" name="テキスト ボックス 284"/>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286" name="テキスト ボックス 28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287" name="テキスト ボックス 28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288" name="テキスト ボックス 28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289" name="テキスト ボックス 28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290" name="テキスト ボックス 28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106136</xdr:rowOff>
    </xdr:from>
    <xdr:to>
      <xdr:col>24</xdr:col>
      <xdr:colOff>82550</xdr:colOff>
      <xdr:row>34</xdr:row>
      <xdr:rowOff>36286</xdr:rowOff>
    </xdr:to>
    <xdr:sp macro="" textlink="">
      <xdr:nvSpPr>
        <xdr:cNvPr id="291" name="円/楕円 290"/>
        <xdr:cNvSpPr/>
      </xdr:nvSpPr>
      <xdr:spPr>
        <a:xfrm>
          <a:off x="164592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122663</xdr:rowOff>
    </xdr:from>
    <xdr:ext cx="762000" cy="259045"/>
    <xdr:sp macro="" textlink="">
      <xdr:nvSpPr>
        <xdr:cNvPr id="292" name="補助費等該当値テキスト"/>
        <xdr:cNvSpPr txBox="1"/>
      </xdr:nvSpPr>
      <xdr:spPr>
        <a:xfrm>
          <a:off x="165989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84364</xdr:rowOff>
    </xdr:from>
    <xdr:to>
      <xdr:col>22</xdr:col>
      <xdr:colOff>615950</xdr:colOff>
      <xdr:row>34</xdr:row>
      <xdr:rowOff>14514</xdr:rowOff>
    </xdr:to>
    <xdr:sp macro="" textlink="">
      <xdr:nvSpPr>
        <xdr:cNvPr id="293" name="円/楕円 292"/>
        <xdr:cNvSpPr/>
      </xdr:nvSpPr>
      <xdr:spPr>
        <a:xfrm>
          <a:off x="15621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24691</xdr:rowOff>
    </xdr:from>
    <xdr:ext cx="736600" cy="259045"/>
    <xdr:sp macro="" textlink="">
      <xdr:nvSpPr>
        <xdr:cNvPr id="294" name="テキスト ボックス 293"/>
        <xdr:cNvSpPr txBox="1"/>
      </xdr:nvSpPr>
      <xdr:spPr>
        <a:xfrm>
          <a:off x="15290800" y="551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19050</xdr:rowOff>
    </xdr:from>
    <xdr:to>
      <xdr:col>21</xdr:col>
      <xdr:colOff>412750</xdr:colOff>
      <xdr:row>33</xdr:row>
      <xdr:rowOff>120650</xdr:rowOff>
    </xdr:to>
    <xdr:sp macro="" textlink="">
      <xdr:nvSpPr>
        <xdr:cNvPr id="295" name="円/楕円 294"/>
        <xdr:cNvSpPr/>
      </xdr:nvSpPr>
      <xdr:spPr>
        <a:xfrm>
          <a:off x="14732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130827</xdr:rowOff>
    </xdr:from>
    <xdr:ext cx="762000" cy="259045"/>
    <xdr:sp macro="" textlink="">
      <xdr:nvSpPr>
        <xdr:cNvPr id="296" name="テキスト ボックス 295"/>
        <xdr:cNvSpPr txBox="1"/>
      </xdr:nvSpPr>
      <xdr:spPr>
        <a:xfrm>
          <a:off x="14401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297" name="正方形/長方形 29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298" name="正方形/長方形 29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299" name="正方形/長方形 29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00" name="正方形/長方形 29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01" name="正方形/長方形 30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02" name="正方形/長方形 30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03" name="正方形/長方形 30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04" name="正方形/長方形 30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05" name="正方形/長方形 30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06" name="正方形/長方形 30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07" name="テキスト ボックス 30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2.1pt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18.5</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。今後は、合併後の社会資本整備に充てる地方債発行額の増が見込まれることから、これに伴い公債費も上昇し、高止まりする見通しである。</a:t>
          </a:r>
          <a:endParaRPr lang="ja-JP" altLang="ja-JP" sz="1400">
            <a:effectLst/>
          </a:endParaRPr>
        </a:p>
        <a:p>
          <a:r>
            <a:rPr kumimoji="1" lang="ja-JP" altLang="ja-JP" sz="1100">
              <a:solidFill>
                <a:schemeClr val="dk1"/>
              </a:solidFill>
              <a:effectLst/>
              <a:latin typeface="+mn-lt"/>
              <a:ea typeface="+mn-ea"/>
              <a:cs typeface="+mn-cs"/>
            </a:rPr>
            <a:t>　したがって、</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公債費が市財政全体を圧迫することのないよう、市債発行にあたっては交付税措置の有無等を含めて十分に精査するとともに、公債費以外の行政経費については圧縮し、公債費充当一般財源の確保に努める。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08" name="テキスト ボックス 30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09" name="直線コネクタ 30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10" name="テキスト ボックス 30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11" name="直線コネクタ 31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12" name="テキスト ボックス 31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13" name="直線コネクタ 31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14" name="テキスト ボックス 31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15" name="直線コネクタ 31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16" name="テキスト ボックス 31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17" name="直線コネクタ 31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18" name="テキスト ボックス 31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19" name="直線コネクタ 31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2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10414</xdr:rowOff>
    </xdr:from>
    <xdr:to>
      <xdr:col>7</xdr:col>
      <xdr:colOff>15875</xdr:colOff>
      <xdr:row>80</xdr:row>
      <xdr:rowOff>113285</xdr:rowOff>
    </xdr:to>
    <xdr:cxnSp macro="">
      <xdr:nvCxnSpPr>
        <xdr:cNvPr id="321" name="直線コネクタ 320"/>
        <xdr:cNvCxnSpPr/>
      </xdr:nvCxnSpPr>
      <xdr:spPr>
        <a:xfrm flipV="1">
          <a:off x="4826000" y="12869164"/>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85362</xdr:rowOff>
    </xdr:from>
    <xdr:ext cx="762000" cy="259045"/>
    <xdr:sp macro="" textlink="">
      <xdr:nvSpPr>
        <xdr:cNvPr id="322" name="公債費最小値テキスト"/>
        <xdr:cNvSpPr txBox="1"/>
      </xdr:nvSpPr>
      <xdr:spPr>
        <a:xfrm>
          <a:off x="4914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6</xdr:col>
      <xdr:colOff>612775</xdr:colOff>
      <xdr:row>80</xdr:row>
      <xdr:rowOff>113285</xdr:rowOff>
    </xdr:from>
    <xdr:to>
      <xdr:col>7</xdr:col>
      <xdr:colOff>104775</xdr:colOff>
      <xdr:row>80</xdr:row>
      <xdr:rowOff>113285</xdr:rowOff>
    </xdr:to>
    <xdr:cxnSp macro="">
      <xdr:nvCxnSpPr>
        <xdr:cNvPr id="323" name="直線コネクタ 322"/>
        <xdr:cNvCxnSpPr/>
      </xdr:nvCxnSpPr>
      <xdr:spPr>
        <a:xfrm>
          <a:off x="4737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96791</xdr:rowOff>
    </xdr:from>
    <xdr:ext cx="762000" cy="259045"/>
    <xdr:sp macro="" textlink="">
      <xdr:nvSpPr>
        <xdr:cNvPr id="324" name="公債費最大値テキスト"/>
        <xdr:cNvSpPr txBox="1"/>
      </xdr:nvSpPr>
      <xdr:spPr>
        <a:xfrm>
          <a:off x="4914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6</xdr:col>
      <xdr:colOff>612775</xdr:colOff>
      <xdr:row>75</xdr:row>
      <xdr:rowOff>10414</xdr:rowOff>
    </xdr:from>
    <xdr:to>
      <xdr:col>7</xdr:col>
      <xdr:colOff>104775</xdr:colOff>
      <xdr:row>75</xdr:row>
      <xdr:rowOff>10414</xdr:rowOff>
    </xdr:to>
    <xdr:cxnSp macro="">
      <xdr:nvCxnSpPr>
        <xdr:cNvPr id="325" name="直線コネクタ 324"/>
        <xdr:cNvCxnSpPr/>
      </xdr:nvCxnSpPr>
      <xdr:spPr>
        <a:xfrm>
          <a:off x="4737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26415</xdr:rowOff>
    </xdr:from>
    <xdr:to>
      <xdr:col>7</xdr:col>
      <xdr:colOff>15875</xdr:colOff>
      <xdr:row>78</xdr:row>
      <xdr:rowOff>58420</xdr:rowOff>
    </xdr:to>
    <xdr:cxnSp macro="">
      <xdr:nvCxnSpPr>
        <xdr:cNvPr id="326" name="直線コネクタ 325"/>
        <xdr:cNvCxnSpPr/>
      </xdr:nvCxnSpPr>
      <xdr:spPr>
        <a:xfrm>
          <a:off x="3987800" y="133995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27"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28" name="フローチャート : 判断 327"/>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26415</xdr:rowOff>
    </xdr:from>
    <xdr:to>
      <xdr:col>5</xdr:col>
      <xdr:colOff>549275</xdr:colOff>
      <xdr:row>78</xdr:row>
      <xdr:rowOff>35561</xdr:rowOff>
    </xdr:to>
    <xdr:cxnSp macro="">
      <xdr:nvCxnSpPr>
        <xdr:cNvPr id="329" name="直線コネクタ 328"/>
        <xdr:cNvCxnSpPr/>
      </xdr:nvCxnSpPr>
      <xdr:spPr>
        <a:xfrm flipV="1">
          <a:off x="3098800" y="133995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46482</xdr:rowOff>
    </xdr:from>
    <xdr:to>
      <xdr:col>5</xdr:col>
      <xdr:colOff>600075</xdr:colOff>
      <xdr:row>77</xdr:row>
      <xdr:rowOff>148082</xdr:rowOff>
    </xdr:to>
    <xdr:sp macro="" textlink="">
      <xdr:nvSpPr>
        <xdr:cNvPr id="330" name="フローチャート : 判断 329"/>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158259</xdr:rowOff>
    </xdr:from>
    <xdr:ext cx="736600" cy="259045"/>
    <xdr:sp macro="" textlink="">
      <xdr:nvSpPr>
        <xdr:cNvPr id="331" name="テキスト ボックス 330"/>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4</xdr:col>
      <xdr:colOff>295275</xdr:colOff>
      <xdr:row>77</xdr:row>
      <xdr:rowOff>23622</xdr:rowOff>
    </xdr:from>
    <xdr:to>
      <xdr:col>4</xdr:col>
      <xdr:colOff>396875</xdr:colOff>
      <xdr:row>77</xdr:row>
      <xdr:rowOff>125222</xdr:rowOff>
    </xdr:to>
    <xdr:sp macro="" textlink="">
      <xdr:nvSpPr>
        <xdr:cNvPr id="332" name="フローチャート : 判断 331"/>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135399</xdr:rowOff>
    </xdr:from>
    <xdr:ext cx="762000" cy="259045"/>
    <xdr:sp macro="" textlink="">
      <xdr:nvSpPr>
        <xdr:cNvPr id="333" name="テキスト ボックス 332"/>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34" name="テキスト ボックス 33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35" name="テキスト ボックス 33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36" name="テキスト ボックス 33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37" name="テキスト ボックス 33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38" name="テキスト ボックス 33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39" name="円/楕円 338"/>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151147</xdr:rowOff>
    </xdr:from>
    <xdr:ext cx="762000" cy="259045"/>
    <xdr:sp macro="" textlink="">
      <xdr:nvSpPr>
        <xdr:cNvPr id="340"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147065</xdr:rowOff>
    </xdr:from>
    <xdr:to>
      <xdr:col>5</xdr:col>
      <xdr:colOff>600075</xdr:colOff>
      <xdr:row>78</xdr:row>
      <xdr:rowOff>77215</xdr:rowOff>
    </xdr:to>
    <xdr:sp macro="" textlink="">
      <xdr:nvSpPr>
        <xdr:cNvPr id="341" name="円/楕円 340"/>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42" name="テキスト ボックス 341"/>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43" name="円/楕円 342"/>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44" name="テキスト ボックス 343"/>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45" name="正方形/長方形 34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46" name="正方形/長方形 34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47" name="正方形/長方形 34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48" name="正方形/長方形 34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49" name="正方形/長方形 34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50" name="正方形/長方形 34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51" name="正方形/長方形 35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52" name="正方形/長方形 35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53" name="正方形/長方形 35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54" name="正方形/長方形 35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55" name="テキスト ボックス 35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73.2</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4.0pt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77.2</a:t>
          </a:r>
          <a:r>
            <a:rPr kumimoji="1" lang="ja-JP" altLang="ja-JP" sz="1100">
              <a:solidFill>
                <a:schemeClr val="dk1"/>
              </a:solidFill>
              <a:effectLst/>
              <a:latin typeface="+mn-lt"/>
              <a:ea typeface="+mn-ea"/>
              <a:cs typeface="+mn-cs"/>
            </a:rPr>
            <a:t>となった。このうち、扶助費及び補助費以外は類似団体平均を上回っており、全体的に財政の硬直化が進んでいる。</a:t>
          </a:r>
          <a:endParaRPr lang="ja-JP" altLang="ja-JP" sz="1400">
            <a:effectLst/>
          </a:endParaRPr>
        </a:p>
        <a:p>
          <a:r>
            <a:rPr kumimoji="1" lang="ja-JP" altLang="ja-JP" sz="1100">
              <a:solidFill>
                <a:schemeClr val="dk1"/>
              </a:solidFill>
              <a:effectLst/>
              <a:latin typeface="+mn-lt"/>
              <a:ea typeface="+mn-ea"/>
              <a:cs typeface="+mn-cs"/>
            </a:rPr>
            <a:t>　今後は、合併後の社会資本整備に充てる地方債発行額の増と、その元利償還（公債費）の増加が確実な状況である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施設の統廃合等を含めた行政改革に取り組み、人件費や物件費の見直しを進め、経常収支比率の圧縮に努める。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56" name="テキスト ボックス 35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57" name="直線コネクタ 35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58" name="テキスト ボックス 35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59" name="直線コネクタ 35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360" name="テキスト ボックス 35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361" name="直線コネクタ 36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362" name="テキスト ボックス 36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363" name="直線コネクタ 36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364" name="テキスト ボックス 36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365" name="直線コネクタ 36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366" name="テキスト ボックス 36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367" name="直線コネクタ 36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368" name="テキスト ボックス 36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36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159004</xdr:rowOff>
    </xdr:from>
    <xdr:to>
      <xdr:col>24</xdr:col>
      <xdr:colOff>31750</xdr:colOff>
      <xdr:row>81</xdr:row>
      <xdr:rowOff>161289</xdr:rowOff>
    </xdr:to>
    <xdr:cxnSp macro="">
      <xdr:nvCxnSpPr>
        <xdr:cNvPr id="370" name="直線コネクタ 369"/>
        <xdr:cNvCxnSpPr/>
      </xdr:nvCxnSpPr>
      <xdr:spPr>
        <a:xfrm flipV="1">
          <a:off x="16510000" y="12503404"/>
          <a:ext cx="0"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371"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372" name="直線コネクタ 371"/>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73931</xdr:rowOff>
    </xdr:from>
    <xdr:ext cx="762000" cy="259045"/>
    <xdr:sp macro="" textlink="">
      <xdr:nvSpPr>
        <xdr:cNvPr id="373"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64.1</a:t>
          </a:r>
          <a:endParaRPr kumimoji="1" lang="ja-JP" altLang="en-US" sz="1000" b="1">
            <a:latin typeface="ＭＳ Ｐゴシック"/>
          </a:endParaRPr>
        </a:p>
      </xdr:txBody>
    </xdr:sp>
    <xdr:clientData/>
  </xdr:oneCellAnchor>
  <xdr:twoCellAnchor>
    <xdr:from>
      <xdr:col>23</xdr:col>
      <xdr:colOff>628650</xdr:colOff>
      <xdr:row>72</xdr:row>
      <xdr:rowOff>159004</xdr:rowOff>
    </xdr:from>
    <xdr:to>
      <xdr:col>24</xdr:col>
      <xdr:colOff>120650</xdr:colOff>
      <xdr:row>72</xdr:row>
      <xdr:rowOff>159004</xdr:rowOff>
    </xdr:to>
    <xdr:cxnSp macro="">
      <xdr:nvCxnSpPr>
        <xdr:cNvPr id="374" name="直線コネクタ 373"/>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1270</xdr:rowOff>
    </xdr:from>
    <xdr:to>
      <xdr:col>24</xdr:col>
      <xdr:colOff>31750</xdr:colOff>
      <xdr:row>79</xdr:row>
      <xdr:rowOff>156718</xdr:rowOff>
    </xdr:to>
    <xdr:cxnSp macro="">
      <xdr:nvCxnSpPr>
        <xdr:cNvPr id="375" name="直線コネクタ 374"/>
        <xdr:cNvCxnSpPr/>
      </xdr:nvCxnSpPr>
      <xdr:spPr>
        <a:xfrm>
          <a:off x="15671800" y="1354582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376"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377" name="フローチャート : 判断 376"/>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1270</xdr:rowOff>
    </xdr:from>
    <xdr:to>
      <xdr:col>22</xdr:col>
      <xdr:colOff>565150</xdr:colOff>
      <xdr:row>79</xdr:row>
      <xdr:rowOff>46989</xdr:rowOff>
    </xdr:to>
    <xdr:cxnSp macro="">
      <xdr:nvCxnSpPr>
        <xdr:cNvPr id="378" name="直線コネクタ 377"/>
        <xdr:cNvCxnSpPr/>
      </xdr:nvCxnSpPr>
      <xdr:spPr>
        <a:xfrm flipV="1">
          <a:off x="14782800" y="13545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44196</xdr:rowOff>
    </xdr:from>
    <xdr:to>
      <xdr:col>22</xdr:col>
      <xdr:colOff>615950</xdr:colOff>
      <xdr:row>76</xdr:row>
      <xdr:rowOff>145796</xdr:rowOff>
    </xdr:to>
    <xdr:sp macro="" textlink="">
      <xdr:nvSpPr>
        <xdr:cNvPr id="379" name="フローチャート : 判断 378"/>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155973</xdr:rowOff>
    </xdr:from>
    <xdr:ext cx="736600" cy="259045"/>
    <xdr:sp macro="" textlink="">
      <xdr:nvSpPr>
        <xdr:cNvPr id="380" name="テキスト ボックス 379"/>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21</xdr:col>
      <xdr:colOff>311150</xdr:colOff>
      <xdr:row>78</xdr:row>
      <xdr:rowOff>167639</xdr:rowOff>
    </xdr:from>
    <xdr:to>
      <xdr:col>21</xdr:col>
      <xdr:colOff>412750</xdr:colOff>
      <xdr:row>79</xdr:row>
      <xdr:rowOff>97789</xdr:rowOff>
    </xdr:to>
    <xdr:sp macro="" textlink="">
      <xdr:nvSpPr>
        <xdr:cNvPr id="381" name="フローチャート : 判断 380"/>
        <xdr:cNvSpPr/>
      </xdr:nvSpPr>
      <xdr:spPr>
        <a:xfrm>
          <a:off x="14732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107966</xdr:rowOff>
    </xdr:from>
    <xdr:ext cx="762000" cy="259045"/>
    <xdr:sp macro="" textlink="">
      <xdr:nvSpPr>
        <xdr:cNvPr id="382" name="テキスト ボックス 381"/>
        <xdr:cNvSpPr txBox="1"/>
      </xdr:nvSpPr>
      <xdr:spPr>
        <a:xfrm>
          <a:off x="14401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383" name="テキスト ボックス 38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384" name="テキスト ボックス 38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385" name="テキスト ボックス 38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386" name="テキスト ボックス 38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387" name="テキスト ボックス 38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105918</xdr:rowOff>
    </xdr:from>
    <xdr:to>
      <xdr:col>24</xdr:col>
      <xdr:colOff>82550</xdr:colOff>
      <xdr:row>80</xdr:row>
      <xdr:rowOff>36068</xdr:rowOff>
    </xdr:to>
    <xdr:sp macro="" textlink="">
      <xdr:nvSpPr>
        <xdr:cNvPr id="388" name="円/楕円 387"/>
        <xdr:cNvSpPr/>
      </xdr:nvSpPr>
      <xdr:spPr>
        <a:xfrm>
          <a:off x="16459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77995</xdr:rowOff>
    </xdr:from>
    <xdr:ext cx="762000" cy="259045"/>
    <xdr:sp macro="" textlink="">
      <xdr:nvSpPr>
        <xdr:cNvPr id="389" name="公債費以外該当値テキスト"/>
        <xdr:cNvSpPr txBox="1"/>
      </xdr:nvSpPr>
      <xdr:spPr>
        <a:xfrm>
          <a:off x="165989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121920</xdr:rowOff>
    </xdr:from>
    <xdr:to>
      <xdr:col>22</xdr:col>
      <xdr:colOff>615950</xdr:colOff>
      <xdr:row>79</xdr:row>
      <xdr:rowOff>52070</xdr:rowOff>
    </xdr:to>
    <xdr:sp macro="" textlink="">
      <xdr:nvSpPr>
        <xdr:cNvPr id="390" name="円/楕円 389"/>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36847</xdr:rowOff>
    </xdr:from>
    <xdr:ext cx="736600" cy="259045"/>
    <xdr:sp macro="" textlink="">
      <xdr:nvSpPr>
        <xdr:cNvPr id="391" name="テキスト ボックス 390"/>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167639</xdr:rowOff>
    </xdr:from>
    <xdr:to>
      <xdr:col>21</xdr:col>
      <xdr:colOff>412750</xdr:colOff>
      <xdr:row>79</xdr:row>
      <xdr:rowOff>97789</xdr:rowOff>
    </xdr:to>
    <xdr:sp macro="" textlink="">
      <xdr:nvSpPr>
        <xdr:cNvPr id="392" name="円/楕円 391"/>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82566</xdr:rowOff>
    </xdr:from>
    <xdr:ext cx="762000" cy="259045"/>
    <xdr:sp macro="" textlink="">
      <xdr:nvSpPr>
        <xdr:cNvPr id="393" name="テキスト ボックス 392"/>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栃木県栃木市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144084</xdr:rowOff>
    </xdr:from>
    <xdr:to>
      <xdr:col>4</xdr:col>
      <xdr:colOff>1117600</xdr:colOff>
      <xdr:row>20</xdr:row>
      <xdr:rowOff>51455</xdr:rowOff>
    </xdr:to>
    <xdr:cxnSp macro="">
      <xdr:nvCxnSpPr>
        <xdr:cNvPr id="43" name="直線コネクタ 42"/>
        <xdr:cNvCxnSpPr/>
      </xdr:nvCxnSpPr>
      <xdr:spPr bwMode="auto">
        <a:xfrm flipV="1">
          <a:off x="5651500" y="2249109"/>
          <a:ext cx="0" cy="12789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23532</xdr:rowOff>
    </xdr:from>
    <xdr:ext cx="762000" cy="259045"/>
    <xdr:sp macro="" textlink="">
      <xdr:nvSpPr>
        <xdr:cNvPr id="44" name="人口1人当たり決算額の推移最小値テキスト130"/>
        <xdr:cNvSpPr txBox="1"/>
      </xdr:nvSpPr>
      <xdr:spPr>
        <a:xfrm>
          <a:off x="5740400" y="35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48,944</a:t>
          </a:r>
          <a:endParaRPr kumimoji="1" lang="ja-JP" altLang="en-US" sz="1000" b="1">
            <a:latin typeface="ＭＳ Ｐゴシック"/>
          </a:endParaRPr>
        </a:p>
      </xdr:txBody>
    </xdr:sp>
    <xdr:clientData/>
  </xdr:oneCellAnchor>
  <xdr:twoCellAnchor>
    <xdr:from>
      <xdr:col>4</xdr:col>
      <xdr:colOff>1028700</xdr:colOff>
      <xdr:row>20</xdr:row>
      <xdr:rowOff>51455</xdr:rowOff>
    </xdr:from>
    <xdr:to>
      <xdr:col>5</xdr:col>
      <xdr:colOff>73025</xdr:colOff>
      <xdr:row>20</xdr:row>
      <xdr:rowOff>51455</xdr:rowOff>
    </xdr:to>
    <xdr:cxnSp macro="">
      <xdr:nvCxnSpPr>
        <xdr:cNvPr id="45" name="直線コネクタ 44"/>
        <xdr:cNvCxnSpPr/>
      </xdr:nvCxnSpPr>
      <xdr:spPr bwMode="auto">
        <a:xfrm>
          <a:off x="5562600" y="35280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59011</xdr:rowOff>
    </xdr:from>
    <xdr:ext cx="762000" cy="259045"/>
    <xdr:sp macro="" textlink="">
      <xdr:nvSpPr>
        <xdr:cNvPr id="46" name="人口1人当たり決算額の推移最大値テキスト130"/>
        <xdr:cNvSpPr txBox="1"/>
      </xdr:nvSpPr>
      <xdr:spPr>
        <a:xfrm>
          <a:off x="5740400" y="199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76,918</a:t>
          </a:r>
          <a:endParaRPr kumimoji="1" lang="ja-JP" altLang="en-US" sz="1000" b="1">
            <a:latin typeface="ＭＳ Ｐゴシック"/>
          </a:endParaRPr>
        </a:p>
      </xdr:txBody>
    </xdr:sp>
    <xdr:clientData/>
  </xdr:oneCellAnchor>
  <xdr:twoCellAnchor>
    <xdr:from>
      <xdr:col>4</xdr:col>
      <xdr:colOff>1028700</xdr:colOff>
      <xdr:row>12</xdr:row>
      <xdr:rowOff>144084</xdr:rowOff>
    </xdr:from>
    <xdr:to>
      <xdr:col>5</xdr:col>
      <xdr:colOff>73025</xdr:colOff>
      <xdr:row>12</xdr:row>
      <xdr:rowOff>144084</xdr:rowOff>
    </xdr:to>
    <xdr:cxnSp macro="">
      <xdr:nvCxnSpPr>
        <xdr:cNvPr id="47" name="直線コネクタ 46"/>
        <xdr:cNvCxnSpPr/>
      </xdr:nvCxnSpPr>
      <xdr:spPr bwMode="auto">
        <a:xfrm>
          <a:off x="5562600" y="224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35956</xdr:rowOff>
    </xdr:from>
    <xdr:to>
      <xdr:col>4</xdr:col>
      <xdr:colOff>1117600</xdr:colOff>
      <xdr:row>14</xdr:row>
      <xdr:rowOff>81265</xdr:rowOff>
    </xdr:to>
    <xdr:cxnSp macro="">
      <xdr:nvCxnSpPr>
        <xdr:cNvPr id="48" name="直線コネクタ 47"/>
        <xdr:cNvCxnSpPr/>
      </xdr:nvCxnSpPr>
      <xdr:spPr bwMode="auto">
        <a:xfrm>
          <a:off x="5003800" y="2483881"/>
          <a:ext cx="647700" cy="45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154286</xdr:rowOff>
    </xdr:from>
    <xdr:ext cx="762000" cy="259045"/>
    <xdr:sp macro="" textlink="">
      <xdr:nvSpPr>
        <xdr:cNvPr id="49" name="人口1人当たり決算額の推移平均値テキスト130"/>
        <xdr:cNvSpPr txBox="1"/>
      </xdr:nvSpPr>
      <xdr:spPr>
        <a:xfrm>
          <a:off x="5740400" y="277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63,723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10759</xdr:rowOff>
    </xdr:from>
    <xdr:to>
      <xdr:col>5</xdr:col>
      <xdr:colOff>34925</xdr:colOff>
      <xdr:row>16</xdr:row>
      <xdr:rowOff>112359</xdr:rowOff>
    </xdr:to>
    <xdr:sp macro="" textlink="">
      <xdr:nvSpPr>
        <xdr:cNvPr id="50" name="フローチャート : 判断 49"/>
        <xdr:cNvSpPr/>
      </xdr:nvSpPr>
      <xdr:spPr bwMode="auto">
        <a:xfrm>
          <a:off x="56007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32573</xdr:rowOff>
    </xdr:from>
    <xdr:to>
      <xdr:col>4</xdr:col>
      <xdr:colOff>469900</xdr:colOff>
      <xdr:row>14</xdr:row>
      <xdr:rowOff>35956</xdr:rowOff>
    </xdr:to>
    <xdr:cxnSp macro="">
      <xdr:nvCxnSpPr>
        <xdr:cNvPr id="51" name="直線コネクタ 50"/>
        <xdr:cNvCxnSpPr/>
      </xdr:nvCxnSpPr>
      <xdr:spPr bwMode="auto">
        <a:xfrm>
          <a:off x="4305300" y="2480498"/>
          <a:ext cx="698500" cy="3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164379</xdr:rowOff>
    </xdr:from>
    <xdr:to>
      <xdr:col>4</xdr:col>
      <xdr:colOff>520700</xdr:colOff>
      <xdr:row>16</xdr:row>
      <xdr:rowOff>94529</xdr:rowOff>
    </xdr:to>
    <xdr:sp macro="" textlink="">
      <xdr:nvSpPr>
        <xdr:cNvPr id="52" name="フローチャート : 判断 51"/>
        <xdr:cNvSpPr/>
      </xdr:nvSpPr>
      <xdr:spPr bwMode="auto">
        <a:xfrm>
          <a:off x="49530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79306</xdr:rowOff>
    </xdr:from>
    <xdr:ext cx="736600" cy="259045"/>
    <xdr:sp macro="" textlink="">
      <xdr:nvSpPr>
        <xdr:cNvPr id="53" name="テキスト ボックス 52"/>
        <xdr:cNvSpPr txBox="1"/>
      </xdr:nvSpPr>
      <xdr:spPr>
        <a:xfrm>
          <a:off x="4622800" y="287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64,113</a:t>
          </a:r>
          <a:endParaRPr kumimoji="1" lang="ja-JP" altLang="en-US" sz="1000" b="1">
            <a:solidFill>
              <a:srgbClr val="000080"/>
            </a:solidFill>
            <a:latin typeface="ＭＳ Ｐゴシック"/>
          </a:endParaRPr>
        </a:p>
      </xdr:txBody>
    </xdr:sp>
    <xdr:clientData/>
  </xdr:oneCellAnchor>
  <xdr:twoCellAnchor>
    <xdr:from>
      <xdr:col>3</xdr:col>
      <xdr:colOff>854075</xdr:colOff>
      <xdr:row>16</xdr:row>
      <xdr:rowOff>136489</xdr:rowOff>
    </xdr:from>
    <xdr:to>
      <xdr:col>3</xdr:col>
      <xdr:colOff>955675</xdr:colOff>
      <xdr:row>17</xdr:row>
      <xdr:rowOff>66639</xdr:rowOff>
    </xdr:to>
    <xdr:sp macro="" textlink="">
      <xdr:nvSpPr>
        <xdr:cNvPr id="54" name="フローチャート : 判断 53"/>
        <xdr:cNvSpPr/>
      </xdr:nvSpPr>
      <xdr:spPr bwMode="auto">
        <a:xfrm>
          <a:off x="4254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51416</xdr:rowOff>
    </xdr:from>
    <xdr:ext cx="762000" cy="259045"/>
    <xdr:sp macro="" textlink="">
      <xdr:nvSpPr>
        <xdr:cNvPr id="55" name="テキスト ボックス 54"/>
        <xdr:cNvSpPr txBox="1"/>
      </xdr:nvSpPr>
      <xdr:spPr>
        <a:xfrm>
          <a:off x="3924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56" name="テキスト ボックス 5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57" name="テキスト ボックス 5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58" name="テキスト ボックス 5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59" name="テキスト ボックス 5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0" name="テキスト ボックス 5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30465</xdr:rowOff>
    </xdr:from>
    <xdr:to>
      <xdr:col>5</xdr:col>
      <xdr:colOff>34925</xdr:colOff>
      <xdr:row>14</xdr:row>
      <xdr:rowOff>132065</xdr:rowOff>
    </xdr:to>
    <xdr:sp macro="" textlink="">
      <xdr:nvSpPr>
        <xdr:cNvPr id="61" name="円/楕円 60"/>
        <xdr:cNvSpPr/>
      </xdr:nvSpPr>
      <xdr:spPr bwMode="auto">
        <a:xfrm>
          <a:off x="5600700" y="247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46992</xdr:rowOff>
    </xdr:from>
    <xdr:ext cx="762000" cy="259045"/>
    <xdr:sp macro="" textlink="">
      <xdr:nvSpPr>
        <xdr:cNvPr id="62" name="人口1人当たり決算額の推移該当値テキスト130"/>
        <xdr:cNvSpPr txBox="1"/>
      </xdr:nvSpPr>
      <xdr:spPr>
        <a:xfrm>
          <a:off x="5740400" y="232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70,792</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156606</xdr:rowOff>
    </xdr:from>
    <xdr:to>
      <xdr:col>4</xdr:col>
      <xdr:colOff>520700</xdr:colOff>
      <xdr:row>14</xdr:row>
      <xdr:rowOff>86756</xdr:rowOff>
    </xdr:to>
    <xdr:sp macro="" textlink="">
      <xdr:nvSpPr>
        <xdr:cNvPr id="63" name="円/楕円 62"/>
        <xdr:cNvSpPr/>
      </xdr:nvSpPr>
      <xdr:spPr bwMode="auto">
        <a:xfrm>
          <a:off x="4953000" y="2433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96933</xdr:rowOff>
    </xdr:from>
    <xdr:ext cx="736600" cy="259045"/>
    <xdr:sp macro="" textlink="">
      <xdr:nvSpPr>
        <xdr:cNvPr id="64" name="テキスト ボックス 63"/>
        <xdr:cNvSpPr txBox="1"/>
      </xdr:nvSpPr>
      <xdr:spPr>
        <a:xfrm>
          <a:off x="4622800" y="2201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71,783</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153223</xdr:rowOff>
    </xdr:from>
    <xdr:to>
      <xdr:col>3</xdr:col>
      <xdr:colOff>955675</xdr:colOff>
      <xdr:row>14</xdr:row>
      <xdr:rowOff>83373</xdr:rowOff>
    </xdr:to>
    <xdr:sp macro="" textlink="">
      <xdr:nvSpPr>
        <xdr:cNvPr id="65" name="円/楕円 64"/>
        <xdr:cNvSpPr/>
      </xdr:nvSpPr>
      <xdr:spPr bwMode="auto">
        <a:xfrm>
          <a:off x="4254500" y="2429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93550</xdr:rowOff>
    </xdr:from>
    <xdr:ext cx="762000" cy="259045"/>
    <xdr:sp macro="" textlink="">
      <xdr:nvSpPr>
        <xdr:cNvPr id="66" name="テキスト ボックス 65"/>
        <xdr:cNvSpPr txBox="1"/>
      </xdr:nvSpPr>
      <xdr:spPr>
        <a:xfrm>
          <a:off x="3924300" y="219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67" name="正方形/長方形 6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68" name="角丸四角形 6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69" name="正方形/長方形 6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0" name="正方形/長方形 6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1" name="正方形/長方形 7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72" name="直線コネクタ 7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73" name="直線コネクタ 7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74" name="直線コネクタ 7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75" name="直線コネクタ 7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76" name="直線コネクタ 7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77" name="円/楕円 7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78" name="フローチャート : 判断 7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79" name="正方形/長方形 7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0" name="テキスト ボックス 7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1" name="直線コネクタ 8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82" name="直線コネクタ 8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83" name="直線コネクタ 8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84" name="テキスト ボックス 8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85" name="直線コネクタ 8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86" name="テキスト ボックス 8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87" name="直線コネクタ 8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88" name="テキスト ボックス 8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89" name="直線コネクタ 8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0" name="テキスト ボックス 8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1" name="直線コネクタ 9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92" name="テキスト ボックス 9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3" name="直線コネクタ 9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4" name="テキスト ボックス 9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9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246100</xdr:rowOff>
    </xdr:from>
    <xdr:to>
      <xdr:col>4</xdr:col>
      <xdr:colOff>1117600</xdr:colOff>
      <xdr:row>37</xdr:row>
      <xdr:rowOff>265662</xdr:rowOff>
    </xdr:to>
    <xdr:cxnSp macro="">
      <xdr:nvCxnSpPr>
        <xdr:cNvPr id="96" name="直線コネクタ 95"/>
        <xdr:cNvCxnSpPr/>
      </xdr:nvCxnSpPr>
      <xdr:spPr bwMode="auto">
        <a:xfrm flipV="1">
          <a:off x="5651500" y="6170650"/>
          <a:ext cx="0" cy="12197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237739</xdr:rowOff>
    </xdr:from>
    <xdr:ext cx="762000" cy="259045"/>
    <xdr:sp macro="" textlink="">
      <xdr:nvSpPr>
        <xdr:cNvPr id="97" name="人口1人当たり決算額の推移最小値テキスト445"/>
        <xdr:cNvSpPr txBox="1"/>
      </xdr:nvSpPr>
      <xdr:spPr>
        <a:xfrm>
          <a:off x="5740400" y="73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4</xdr:col>
      <xdr:colOff>1028700</xdr:colOff>
      <xdr:row>37</xdr:row>
      <xdr:rowOff>265662</xdr:rowOff>
    </xdr:from>
    <xdr:to>
      <xdr:col>5</xdr:col>
      <xdr:colOff>73025</xdr:colOff>
      <xdr:row>37</xdr:row>
      <xdr:rowOff>265662</xdr:rowOff>
    </xdr:to>
    <xdr:cxnSp macro="">
      <xdr:nvCxnSpPr>
        <xdr:cNvPr id="98" name="直線コネクタ 97"/>
        <xdr:cNvCxnSpPr/>
      </xdr:nvCxnSpPr>
      <xdr:spPr bwMode="auto">
        <a:xfrm>
          <a:off x="5562600" y="73903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161027</xdr:rowOff>
    </xdr:from>
    <xdr:ext cx="762000" cy="259045"/>
    <xdr:sp macro="" textlink="">
      <xdr:nvSpPr>
        <xdr:cNvPr id="99" name="人口1人当たり決算額の推移最大値テキスト445"/>
        <xdr:cNvSpPr txBox="1"/>
      </xdr:nvSpPr>
      <xdr:spPr>
        <a:xfrm>
          <a:off x="5740400" y="591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34,103</a:t>
          </a:r>
          <a:endParaRPr kumimoji="1" lang="ja-JP" altLang="en-US" sz="1000" b="1">
            <a:latin typeface="ＭＳ Ｐゴシック"/>
          </a:endParaRPr>
        </a:p>
      </xdr:txBody>
    </xdr:sp>
    <xdr:clientData/>
  </xdr:oneCellAnchor>
  <xdr:twoCellAnchor>
    <xdr:from>
      <xdr:col>4</xdr:col>
      <xdr:colOff>1028700</xdr:colOff>
      <xdr:row>33</xdr:row>
      <xdr:rowOff>246100</xdr:rowOff>
    </xdr:from>
    <xdr:to>
      <xdr:col>5</xdr:col>
      <xdr:colOff>73025</xdr:colOff>
      <xdr:row>33</xdr:row>
      <xdr:rowOff>246100</xdr:rowOff>
    </xdr:to>
    <xdr:cxnSp macro="">
      <xdr:nvCxnSpPr>
        <xdr:cNvPr id="100" name="直線コネクタ 99"/>
        <xdr:cNvCxnSpPr/>
      </xdr:nvCxnSpPr>
      <xdr:spPr bwMode="auto">
        <a:xfrm>
          <a:off x="5562600" y="6170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293812</xdr:rowOff>
    </xdr:from>
    <xdr:to>
      <xdr:col>4</xdr:col>
      <xdr:colOff>1117600</xdr:colOff>
      <xdr:row>34</xdr:row>
      <xdr:rowOff>322126</xdr:rowOff>
    </xdr:to>
    <xdr:cxnSp macro="">
      <xdr:nvCxnSpPr>
        <xdr:cNvPr id="101" name="直線コネクタ 100"/>
        <xdr:cNvCxnSpPr/>
      </xdr:nvCxnSpPr>
      <xdr:spPr bwMode="auto">
        <a:xfrm>
          <a:off x="5003800" y="6561262"/>
          <a:ext cx="647700" cy="2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249053</xdr:rowOff>
    </xdr:from>
    <xdr:ext cx="762000" cy="259045"/>
    <xdr:sp macro="" textlink="">
      <xdr:nvSpPr>
        <xdr:cNvPr id="102" name="人口1人当たり決算額の推移平均値テキスト445"/>
        <xdr:cNvSpPr txBox="1"/>
      </xdr:nvSpPr>
      <xdr:spPr>
        <a:xfrm>
          <a:off x="5740400" y="6859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276976</xdr:rowOff>
    </xdr:from>
    <xdr:to>
      <xdr:col>5</xdr:col>
      <xdr:colOff>34925</xdr:colOff>
      <xdr:row>36</xdr:row>
      <xdr:rowOff>35676</xdr:rowOff>
    </xdr:to>
    <xdr:sp macro="" textlink="">
      <xdr:nvSpPr>
        <xdr:cNvPr id="103" name="フローチャート : 判断 102"/>
        <xdr:cNvSpPr/>
      </xdr:nvSpPr>
      <xdr:spPr bwMode="auto">
        <a:xfrm>
          <a:off x="56007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293812</xdr:rowOff>
    </xdr:from>
    <xdr:to>
      <xdr:col>4</xdr:col>
      <xdr:colOff>469900</xdr:colOff>
      <xdr:row>35</xdr:row>
      <xdr:rowOff>93559</xdr:rowOff>
    </xdr:to>
    <xdr:cxnSp macro="">
      <xdr:nvCxnSpPr>
        <xdr:cNvPr id="104" name="直線コネクタ 103"/>
        <xdr:cNvCxnSpPr/>
      </xdr:nvCxnSpPr>
      <xdr:spPr bwMode="auto">
        <a:xfrm flipV="1">
          <a:off x="4305300" y="6561262"/>
          <a:ext cx="698500" cy="142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264664</xdr:rowOff>
    </xdr:from>
    <xdr:to>
      <xdr:col>4</xdr:col>
      <xdr:colOff>520700</xdr:colOff>
      <xdr:row>36</xdr:row>
      <xdr:rowOff>23364</xdr:rowOff>
    </xdr:to>
    <xdr:sp macro="" textlink="">
      <xdr:nvSpPr>
        <xdr:cNvPr id="105" name="フローチャート : 判断 104"/>
        <xdr:cNvSpPr/>
      </xdr:nvSpPr>
      <xdr:spPr bwMode="auto">
        <a:xfrm>
          <a:off x="49530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8141</xdr:rowOff>
    </xdr:from>
    <xdr:ext cx="736600" cy="259045"/>
    <xdr:sp macro="" textlink="">
      <xdr:nvSpPr>
        <xdr:cNvPr id="106" name="テキスト ボックス 105"/>
        <xdr:cNvSpPr txBox="1"/>
      </xdr:nvSpPr>
      <xdr:spPr>
        <a:xfrm>
          <a:off x="4622800" y="696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10,979</a:t>
          </a:r>
          <a:endParaRPr kumimoji="1" lang="ja-JP" altLang="en-US" sz="1000" b="1">
            <a:solidFill>
              <a:srgbClr val="000080"/>
            </a:solidFill>
            <a:latin typeface="ＭＳ Ｐゴシック"/>
          </a:endParaRPr>
        </a:p>
      </xdr:txBody>
    </xdr:sp>
    <xdr:clientData/>
  </xdr:oneCellAnchor>
  <xdr:twoCellAnchor>
    <xdr:from>
      <xdr:col>3</xdr:col>
      <xdr:colOff>854075</xdr:colOff>
      <xdr:row>36</xdr:row>
      <xdr:rowOff>23688</xdr:rowOff>
    </xdr:from>
    <xdr:to>
      <xdr:col>3</xdr:col>
      <xdr:colOff>955675</xdr:colOff>
      <xdr:row>36</xdr:row>
      <xdr:rowOff>125288</xdr:rowOff>
    </xdr:to>
    <xdr:sp macro="" textlink="">
      <xdr:nvSpPr>
        <xdr:cNvPr id="107" name="フローチャート : 判断 106"/>
        <xdr:cNvSpPr/>
      </xdr:nvSpPr>
      <xdr:spPr bwMode="auto">
        <a:xfrm>
          <a:off x="42545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110065</xdr:rowOff>
    </xdr:from>
    <xdr:ext cx="762000" cy="259045"/>
    <xdr:sp macro="" textlink="">
      <xdr:nvSpPr>
        <xdr:cNvPr id="108" name="テキスト ボックス 107"/>
        <xdr:cNvSpPr txBox="1"/>
      </xdr:nvSpPr>
      <xdr:spPr>
        <a:xfrm>
          <a:off x="3924300" y="70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09" name="テキスト ボックス 10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10" name="テキスト ボックス 10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11" name="テキスト ボックス 11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12" name="テキスト ボックス 11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13" name="テキスト ボックス 11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271326</xdr:rowOff>
    </xdr:from>
    <xdr:to>
      <xdr:col>5</xdr:col>
      <xdr:colOff>34925</xdr:colOff>
      <xdr:row>35</xdr:row>
      <xdr:rowOff>30026</xdr:rowOff>
    </xdr:to>
    <xdr:sp macro="" textlink="">
      <xdr:nvSpPr>
        <xdr:cNvPr id="114" name="円/楕円 113"/>
        <xdr:cNvSpPr/>
      </xdr:nvSpPr>
      <xdr:spPr bwMode="auto">
        <a:xfrm>
          <a:off x="5600700" y="6538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116403</xdr:rowOff>
    </xdr:from>
    <xdr:ext cx="762000" cy="259045"/>
    <xdr:sp macro="" textlink="">
      <xdr:nvSpPr>
        <xdr:cNvPr id="115" name="人口1人当たり決算額の推移該当値テキスト445"/>
        <xdr:cNvSpPr txBox="1"/>
      </xdr:nvSpPr>
      <xdr:spPr>
        <a:xfrm>
          <a:off x="5740400" y="638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21,275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243012</xdr:rowOff>
    </xdr:from>
    <xdr:to>
      <xdr:col>4</xdr:col>
      <xdr:colOff>520700</xdr:colOff>
      <xdr:row>35</xdr:row>
      <xdr:rowOff>1712</xdr:rowOff>
    </xdr:to>
    <xdr:sp macro="" textlink="">
      <xdr:nvSpPr>
        <xdr:cNvPr id="116" name="円/楕円 115"/>
        <xdr:cNvSpPr/>
      </xdr:nvSpPr>
      <xdr:spPr bwMode="auto">
        <a:xfrm>
          <a:off x="4953000" y="651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11890</xdr:rowOff>
    </xdr:from>
    <xdr:ext cx="736600" cy="259045"/>
    <xdr:sp macro="" textlink="">
      <xdr:nvSpPr>
        <xdr:cNvPr id="117" name="テキスト ボックス 116"/>
        <xdr:cNvSpPr txBox="1"/>
      </xdr:nvSpPr>
      <xdr:spPr>
        <a:xfrm>
          <a:off x="4622800" y="627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22,142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42759</xdr:rowOff>
    </xdr:from>
    <xdr:to>
      <xdr:col>3</xdr:col>
      <xdr:colOff>955675</xdr:colOff>
      <xdr:row>35</xdr:row>
      <xdr:rowOff>144359</xdr:rowOff>
    </xdr:to>
    <xdr:sp macro="" textlink="">
      <xdr:nvSpPr>
        <xdr:cNvPr id="118" name="円/楕円 117"/>
        <xdr:cNvSpPr/>
      </xdr:nvSpPr>
      <xdr:spPr bwMode="auto">
        <a:xfrm>
          <a:off x="4254500" y="6653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154536</xdr:rowOff>
    </xdr:from>
    <xdr:ext cx="762000" cy="259045"/>
    <xdr:sp macro="" textlink="">
      <xdr:nvSpPr>
        <xdr:cNvPr id="119" name="テキスト ボックス 118"/>
        <xdr:cNvSpPr txBox="1"/>
      </xdr:nvSpPr>
      <xdr:spPr>
        <a:xfrm>
          <a:off x="3924300" y="642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栃木県栃木市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162,734
159,250
331.50
66,265,321
63,862,951
2,151,122
36,535,538
60,853,830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63.9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55537</xdr:rowOff>
    </xdr:from>
    <xdr:to>
      <xdr:col>6</xdr:col>
      <xdr:colOff>510540</xdr:colOff>
      <xdr:row>39</xdr:row>
      <xdr:rowOff>55080</xdr:rowOff>
    </xdr:to>
    <xdr:cxnSp macro="">
      <xdr:nvCxnSpPr>
        <xdr:cNvPr id="56" name="直線コネクタ 55"/>
        <xdr:cNvCxnSpPr/>
      </xdr:nvCxnSpPr>
      <xdr:spPr>
        <a:xfrm flipV="1">
          <a:off x="4633595" y="5370487"/>
          <a:ext cx="127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58907</xdr:rowOff>
    </xdr:from>
    <xdr:ext cx="534377" cy="259045"/>
    <xdr:sp macro="" textlink="">
      <xdr:nvSpPr>
        <xdr:cNvPr id="57" name="人件費最小値テキスト"/>
        <xdr:cNvSpPr txBox="1"/>
      </xdr:nvSpPr>
      <xdr:spPr>
        <a:xfrm>
          <a:off x="4686300" y="67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39,721</a:t>
          </a:r>
          <a:endParaRPr kumimoji="1" lang="ja-JP" altLang="en-US" sz="1000" b="1">
            <a:latin typeface="ＭＳ Ｐゴシック"/>
          </a:endParaRPr>
        </a:p>
      </xdr:txBody>
    </xdr:sp>
    <xdr:clientData/>
  </xdr:oneCellAnchor>
  <xdr:twoCellAnchor>
    <xdr:from>
      <xdr:col>6</xdr:col>
      <xdr:colOff>422275</xdr:colOff>
      <xdr:row>39</xdr:row>
      <xdr:rowOff>55080</xdr:rowOff>
    </xdr:from>
    <xdr:to>
      <xdr:col>6</xdr:col>
      <xdr:colOff>600075</xdr:colOff>
      <xdr:row>39</xdr:row>
      <xdr:rowOff>55080</xdr:rowOff>
    </xdr:to>
    <xdr:cxnSp macro="">
      <xdr:nvCxnSpPr>
        <xdr:cNvPr id="58" name="直線コネクタ 57"/>
        <xdr:cNvCxnSpPr/>
      </xdr:nvCxnSpPr>
      <xdr:spPr>
        <a:xfrm>
          <a:off x="4546600" y="674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2214</xdr:rowOff>
    </xdr:from>
    <xdr:ext cx="534377" cy="259045"/>
    <xdr:sp macro="" textlink="">
      <xdr:nvSpPr>
        <xdr:cNvPr id="59" name="人件費最大値テキスト"/>
        <xdr:cNvSpPr txBox="1"/>
      </xdr:nvSpPr>
      <xdr:spPr>
        <a:xfrm>
          <a:off x="4686300" y="51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75,709</a:t>
          </a:r>
          <a:endParaRPr kumimoji="1" lang="ja-JP" altLang="en-US" sz="1000" b="1">
            <a:latin typeface="ＭＳ Ｐゴシック"/>
          </a:endParaRPr>
        </a:p>
      </xdr:txBody>
    </xdr:sp>
    <xdr:clientData/>
  </xdr:oneCellAnchor>
  <xdr:twoCellAnchor>
    <xdr:from>
      <xdr:col>6</xdr:col>
      <xdr:colOff>422275</xdr:colOff>
      <xdr:row>31</xdr:row>
      <xdr:rowOff>55537</xdr:rowOff>
    </xdr:from>
    <xdr:to>
      <xdr:col>6</xdr:col>
      <xdr:colOff>600075</xdr:colOff>
      <xdr:row>31</xdr:row>
      <xdr:rowOff>55537</xdr:rowOff>
    </xdr:to>
    <xdr:cxnSp macro="">
      <xdr:nvCxnSpPr>
        <xdr:cNvPr id="60" name="直線コネクタ 59"/>
        <xdr:cNvCxnSpPr/>
      </xdr:nvCxnSpPr>
      <xdr:spPr>
        <a:xfrm>
          <a:off x="4546600" y="537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116306</xdr:rowOff>
    </xdr:from>
    <xdr:to>
      <xdr:col>6</xdr:col>
      <xdr:colOff>511175</xdr:colOff>
      <xdr:row>32</xdr:row>
      <xdr:rowOff>142634</xdr:rowOff>
    </xdr:to>
    <xdr:cxnSp macro="">
      <xdr:nvCxnSpPr>
        <xdr:cNvPr id="61" name="直線コネクタ 60"/>
        <xdr:cNvCxnSpPr/>
      </xdr:nvCxnSpPr>
      <xdr:spPr>
        <a:xfrm>
          <a:off x="3797300" y="5602706"/>
          <a:ext cx="838200" cy="2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100741</xdr:rowOff>
    </xdr:from>
    <xdr:ext cx="534377" cy="259045"/>
    <xdr:sp macro="" textlink="">
      <xdr:nvSpPr>
        <xdr:cNvPr id="62" name="人件費平均値テキスト"/>
        <xdr:cNvSpPr txBox="1"/>
      </xdr:nvSpPr>
      <xdr:spPr>
        <a:xfrm>
          <a:off x="4686300" y="593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59,123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122314</xdr:rowOff>
    </xdr:from>
    <xdr:to>
      <xdr:col>6</xdr:col>
      <xdr:colOff>561975</xdr:colOff>
      <xdr:row>35</xdr:row>
      <xdr:rowOff>52464</xdr:rowOff>
    </xdr:to>
    <xdr:sp macro="" textlink="">
      <xdr:nvSpPr>
        <xdr:cNvPr id="63" name="フローチャート : 判断 62"/>
        <xdr:cNvSpPr/>
      </xdr:nvSpPr>
      <xdr:spPr>
        <a:xfrm>
          <a:off x="45847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108191</xdr:rowOff>
    </xdr:from>
    <xdr:to>
      <xdr:col>5</xdr:col>
      <xdr:colOff>358775</xdr:colOff>
      <xdr:row>32</xdr:row>
      <xdr:rowOff>116306</xdr:rowOff>
    </xdr:to>
    <xdr:cxnSp macro="">
      <xdr:nvCxnSpPr>
        <xdr:cNvPr id="64" name="直線コネクタ 63"/>
        <xdr:cNvCxnSpPr/>
      </xdr:nvCxnSpPr>
      <xdr:spPr>
        <a:xfrm>
          <a:off x="2908300" y="5594591"/>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146507</xdr:rowOff>
    </xdr:from>
    <xdr:to>
      <xdr:col>5</xdr:col>
      <xdr:colOff>409575</xdr:colOff>
      <xdr:row>35</xdr:row>
      <xdr:rowOff>76657</xdr:rowOff>
    </xdr:to>
    <xdr:sp macro="" textlink="">
      <xdr:nvSpPr>
        <xdr:cNvPr id="65" name="フローチャート : 判断 64"/>
        <xdr:cNvSpPr/>
      </xdr:nvSpPr>
      <xdr:spPr>
        <a:xfrm>
          <a:off x="3746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67784</xdr:rowOff>
    </xdr:from>
    <xdr:ext cx="534377" cy="259045"/>
    <xdr:sp macro="" textlink="">
      <xdr:nvSpPr>
        <xdr:cNvPr id="66" name="テキスト ボックス 65"/>
        <xdr:cNvSpPr txBox="1"/>
      </xdr:nvSpPr>
      <xdr:spPr>
        <a:xfrm>
          <a:off x="3530111" y="60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58,488</a:t>
          </a:r>
          <a:endParaRPr kumimoji="1" lang="ja-JP" altLang="en-US" sz="1000" b="1">
            <a:solidFill>
              <a:srgbClr val="000080"/>
            </a:solidFill>
            <a:latin typeface="ＭＳ Ｐゴシック"/>
          </a:endParaRPr>
        </a:p>
      </xdr:txBody>
    </xdr:sp>
    <xdr:clientData/>
  </xdr:oneCellAnchor>
  <xdr:twoCellAnchor>
    <xdr:from>
      <xdr:col>4</xdr:col>
      <xdr:colOff>104775</xdr:colOff>
      <xdr:row>35</xdr:row>
      <xdr:rowOff>31407</xdr:rowOff>
    </xdr:from>
    <xdr:to>
      <xdr:col>4</xdr:col>
      <xdr:colOff>206375</xdr:colOff>
      <xdr:row>35</xdr:row>
      <xdr:rowOff>133007</xdr:rowOff>
    </xdr:to>
    <xdr:sp macro="" textlink="">
      <xdr:nvSpPr>
        <xdr:cNvPr id="67" name="フローチャート : 判断 66"/>
        <xdr:cNvSpPr/>
      </xdr:nvSpPr>
      <xdr:spPr>
        <a:xfrm>
          <a:off x="2857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124134</xdr:rowOff>
    </xdr:from>
    <xdr:ext cx="534377" cy="259045"/>
    <xdr:sp macro="" textlink="">
      <xdr:nvSpPr>
        <xdr:cNvPr id="68" name="テキスト ボックス 67"/>
        <xdr:cNvSpPr txBox="1"/>
      </xdr:nvSpPr>
      <xdr:spPr>
        <a:xfrm>
          <a:off x="2641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69" name="テキスト ボックス 6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0" name="テキスト ボックス 6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1" name="テキスト ボックス 7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2" name="テキスト ボックス 7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3" name="テキスト ボックス 7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91834</xdr:rowOff>
    </xdr:from>
    <xdr:to>
      <xdr:col>6</xdr:col>
      <xdr:colOff>561975</xdr:colOff>
      <xdr:row>33</xdr:row>
      <xdr:rowOff>21984</xdr:rowOff>
    </xdr:to>
    <xdr:sp macro="" textlink="">
      <xdr:nvSpPr>
        <xdr:cNvPr id="74" name="円/楕円 73"/>
        <xdr:cNvSpPr/>
      </xdr:nvSpPr>
      <xdr:spPr>
        <a:xfrm>
          <a:off x="4584700" y="557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114711</xdr:rowOff>
    </xdr:from>
    <xdr:ext cx="534377" cy="259045"/>
    <xdr:sp macro="" textlink="">
      <xdr:nvSpPr>
        <xdr:cNvPr id="75" name="人件費該当値テキスト"/>
        <xdr:cNvSpPr txBox="1"/>
      </xdr:nvSpPr>
      <xdr:spPr>
        <a:xfrm>
          <a:off x="4686300" y="542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68,923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65506</xdr:rowOff>
    </xdr:from>
    <xdr:to>
      <xdr:col>5</xdr:col>
      <xdr:colOff>409575</xdr:colOff>
      <xdr:row>32</xdr:row>
      <xdr:rowOff>167106</xdr:rowOff>
    </xdr:to>
    <xdr:sp macro="" textlink="">
      <xdr:nvSpPr>
        <xdr:cNvPr id="76" name="円/楕円 75"/>
        <xdr:cNvSpPr/>
      </xdr:nvSpPr>
      <xdr:spPr>
        <a:xfrm>
          <a:off x="3746500" y="55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12183</xdr:rowOff>
    </xdr:from>
    <xdr:ext cx="534377" cy="259045"/>
    <xdr:sp macro="" textlink="">
      <xdr:nvSpPr>
        <xdr:cNvPr id="77" name="テキスト ボックス 76"/>
        <xdr:cNvSpPr txBox="1"/>
      </xdr:nvSpPr>
      <xdr:spPr>
        <a:xfrm>
          <a:off x="3530111" y="53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69,614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57391</xdr:rowOff>
    </xdr:from>
    <xdr:to>
      <xdr:col>4</xdr:col>
      <xdr:colOff>206375</xdr:colOff>
      <xdr:row>32</xdr:row>
      <xdr:rowOff>158991</xdr:rowOff>
    </xdr:to>
    <xdr:sp macro="" textlink="">
      <xdr:nvSpPr>
        <xdr:cNvPr id="78" name="円/楕円 77"/>
        <xdr:cNvSpPr/>
      </xdr:nvSpPr>
      <xdr:spPr>
        <a:xfrm>
          <a:off x="2857500" y="554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4068</xdr:rowOff>
    </xdr:from>
    <xdr:ext cx="534377" cy="259045"/>
    <xdr:sp macro="" textlink="">
      <xdr:nvSpPr>
        <xdr:cNvPr id="79" name="テキスト ボックス 78"/>
        <xdr:cNvSpPr txBox="1"/>
      </xdr:nvSpPr>
      <xdr:spPr>
        <a:xfrm>
          <a:off x="2641111" y="531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0" name="正方形/長方形 7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1" name="正方形/長方形 8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2" name="正方形/長方形 8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3" name="正方形/長方形 8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84" name="正方形/長方形 8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85" name="正方形/長方形 8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86" name="正方形/長方形 8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87" name="正方形/長方形 8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88" name="テキスト ボックス 8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89" name="直線コネクタ 8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0" name="テキスト ボックス 8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1" name="直線コネクタ 9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2" name="テキスト ボックス 9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93" name="直線コネクタ 9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94" name="テキスト ボックス 9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95" name="直線コネクタ 9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96" name="テキスト ボックス 9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97" name="直線コネクタ 9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98" name="テキスト ボックス 9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99" name="直線コネクタ 9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0" name="テキスト ボックス 9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1" name="直線コネクタ 10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2" name="テキスト ボックス 10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95390</xdr:rowOff>
    </xdr:from>
    <xdr:to>
      <xdr:col>6</xdr:col>
      <xdr:colOff>510540</xdr:colOff>
      <xdr:row>58</xdr:row>
      <xdr:rowOff>59347</xdr:rowOff>
    </xdr:to>
    <xdr:cxnSp macro="">
      <xdr:nvCxnSpPr>
        <xdr:cNvPr id="104" name="直線コネクタ 103"/>
        <xdr:cNvCxnSpPr/>
      </xdr:nvCxnSpPr>
      <xdr:spPr>
        <a:xfrm flipV="1">
          <a:off x="4633595" y="8839340"/>
          <a:ext cx="1270" cy="1164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63174</xdr:rowOff>
    </xdr:from>
    <xdr:ext cx="534377" cy="259045"/>
    <xdr:sp macro="" textlink="">
      <xdr:nvSpPr>
        <xdr:cNvPr id="105" name="物件費最小値テキスト"/>
        <xdr:cNvSpPr txBox="1"/>
      </xdr:nvSpPr>
      <xdr:spPr>
        <a:xfrm>
          <a:off x="4686300" y="100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34,109</a:t>
          </a:r>
          <a:endParaRPr kumimoji="1" lang="ja-JP" altLang="en-US" sz="1000" b="1">
            <a:latin typeface="ＭＳ Ｐゴシック"/>
          </a:endParaRPr>
        </a:p>
      </xdr:txBody>
    </xdr:sp>
    <xdr:clientData/>
  </xdr:oneCellAnchor>
  <xdr:twoCellAnchor>
    <xdr:from>
      <xdr:col>6</xdr:col>
      <xdr:colOff>422275</xdr:colOff>
      <xdr:row>58</xdr:row>
      <xdr:rowOff>59347</xdr:rowOff>
    </xdr:from>
    <xdr:to>
      <xdr:col>6</xdr:col>
      <xdr:colOff>600075</xdr:colOff>
      <xdr:row>58</xdr:row>
      <xdr:rowOff>59347</xdr:rowOff>
    </xdr:to>
    <xdr:cxnSp macro="">
      <xdr:nvCxnSpPr>
        <xdr:cNvPr id="106" name="直線コネクタ 105"/>
        <xdr:cNvCxnSpPr/>
      </xdr:nvCxnSpPr>
      <xdr:spPr>
        <a:xfrm>
          <a:off x="4546600" y="100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42067</xdr:rowOff>
    </xdr:from>
    <xdr:ext cx="534377" cy="259045"/>
    <xdr:sp macro="" textlink="">
      <xdr:nvSpPr>
        <xdr:cNvPr id="107" name="物件費最大値テキスト"/>
        <xdr:cNvSpPr txBox="1"/>
      </xdr:nvSpPr>
      <xdr:spPr>
        <a:xfrm>
          <a:off x="4686300" y="86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64,663</a:t>
          </a:r>
          <a:endParaRPr kumimoji="1" lang="ja-JP" altLang="en-US" sz="1000" b="1">
            <a:latin typeface="ＭＳ Ｐゴシック"/>
          </a:endParaRPr>
        </a:p>
      </xdr:txBody>
    </xdr:sp>
    <xdr:clientData/>
  </xdr:oneCellAnchor>
  <xdr:twoCellAnchor>
    <xdr:from>
      <xdr:col>6</xdr:col>
      <xdr:colOff>422275</xdr:colOff>
      <xdr:row>51</xdr:row>
      <xdr:rowOff>95390</xdr:rowOff>
    </xdr:from>
    <xdr:to>
      <xdr:col>6</xdr:col>
      <xdr:colOff>600075</xdr:colOff>
      <xdr:row>51</xdr:row>
      <xdr:rowOff>95390</xdr:rowOff>
    </xdr:to>
    <xdr:cxnSp macro="">
      <xdr:nvCxnSpPr>
        <xdr:cNvPr id="108" name="直線コネクタ 107"/>
        <xdr:cNvCxnSpPr/>
      </xdr:nvCxnSpPr>
      <xdr:spPr>
        <a:xfrm>
          <a:off x="4546600" y="88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62395</xdr:rowOff>
    </xdr:from>
    <xdr:to>
      <xdr:col>6</xdr:col>
      <xdr:colOff>511175</xdr:colOff>
      <xdr:row>53</xdr:row>
      <xdr:rowOff>146062</xdr:rowOff>
    </xdr:to>
    <xdr:cxnSp macro="">
      <xdr:nvCxnSpPr>
        <xdr:cNvPr id="109" name="直線コネクタ 108"/>
        <xdr:cNvCxnSpPr/>
      </xdr:nvCxnSpPr>
      <xdr:spPr>
        <a:xfrm>
          <a:off x="3797300" y="9149245"/>
          <a:ext cx="8382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12158</xdr:rowOff>
    </xdr:from>
    <xdr:ext cx="534377" cy="259045"/>
    <xdr:sp macro="" textlink="">
      <xdr:nvSpPr>
        <xdr:cNvPr id="110" name="物件費平均値テキスト"/>
        <xdr:cNvSpPr txBox="1"/>
      </xdr:nvSpPr>
      <xdr:spPr>
        <a:xfrm>
          <a:off x="4686300" y="9270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51,448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33731</xdr:rowOff>
    </xdr:from>
    <xdr:to>
      <xdr:col>6</xdr:col>
      <xdr:colOff>561975</xdr:colOff>
      <xdr:row>54</xdr:row>
      <xdr:rowOff>135331</xdr:rowOff>
    </xdr:to>
    <xdr:sp macro="" textlink="">
      <xdr:nvSpPr>
        <xdr:cNvPr id="111" name="フローチャート : 判断 110"/>
        <xdr:cNvSpPr/>
      </xdr:nvSpPr>
      <xdr:spPr>
        <a:xfrm>
          <a:off x="45847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128842</xdr:rowOff>
    </xdr:from>
    <xdr:to>
      <xdr:col>5</xdr:col>
      <xdr:colOff>358775</xdr:colOff>
      <xdr:row>53</xdr:row>
      <xdr:rowOff>62395</xdr:rowOff>
    </xdr:to>
    <xdr:cxnSp macro="">
      <xdr:nvCxnSpPr>
        <xdr:cNvPr id="112" name="直線コネクタ 111"/>
        <xdr:cNvCxnSpPr/>
      </xdr:nvCxnSpPr>
      <xdr:spPr>
        <a:xfrm>
          <a:off x="2908300" y="9044242"/>
          <a:ext cx="889000" cy="1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56438</xdr:rowOff>
    </xdr:from>
    <xdr:to>
      <xdr:col>5</xdr:col>
      <xdr:colOff>409575</xdr:colOff>
      <xdr:row>54</xdr:row>
      <xdr:rowOff>158038</xdr:rowOff>
    </xdr:to>
    <xdr:sp macro="" textlink="">
      <xdr:nvSpPr>
        <xdr:cNvPr id="113" name="フローチャート : 判断 112"/>
        <xdr:cNvSpPr/>
      </xdr:nvSpPr>
      <xdr:spPr>
        <a:xfrm>
          <a:off x="3746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149165</xdr:rowOff>
    </xdr:from>
    <xdr:ext cx="534377" cy="259045"/>
    <xdr:sp macro="" textlink="">
      <xdr:nvSpPr>
        <xdr:cNvPr id="114" name="テキスト ボックス 113"/>
        <xdr:cNvSpPr txBox="1"/>
      </xdr:nvSpPr>
      <xdr:spPr>
        <a:xfrm>
          <a:off x="3530111" y="940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50,852</a:t>
          </a:r>
          <a:endParaRPr kumimoji="1" lang="ja-JP" altLang="en-US" sz="1000" b="1">
            <a:solidFill>
              <a:srgbClr val="000080"/>
            </a:solidFill>
            <a:latin typeface="ＭＳ Ｐゴシック"/>
          </a:endParaRPr>
        </a:p>
      </xdr:txBody>
    </xdr:sp>
    <xdr:clientData/>
  </xdr:oneCellAnchor>
  <xdr:twoCellAnchor>
    <xdr:from>
      <xdr:col>4</xdr:col>
      <xdr:colOff>104775</xdr:colOff>
      <xdr:row>53</xdr:row>
      <xdr:rowOff>63602</xdr:rowOff>
    </xdr:from>
    <xdr:to>
      <xdr:col>4</xdr:col>
      <xdr:colOff>206375</xdr:colOff>
      <xdr:row>53</xdr:row>
      <xdr:rowOff>165202</xdr:rowOff>
    </xdr:to>
    <xdr:sp macro="" textlink="">
      <xdr:nvSpPr>
        <xdr:cNvPr id="115" name="フローチャート : 判断 114"/>
        <xdr:cNvSpPr/>
      </xdr:nvSpPr>
      <xdr:spPr>
        <a:xfrm>
          <a:off x="2857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156329</xdr:rowOff>
    </xdr:from>
    <xdr:ext cx="534377" cy="259045"/>
    <xdr:sp macro="" textlink="">
      <xdr:nvSpPr>
        <xdr:cNvPr id="116" name="テキスト ボックス 115"/>
        <xdr:cNvSpPr txBox="1"/>
      </xdr:nvSpPr>
      <xdr:spPr>
        <a:xfrm>
          <a:off x="2641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17" name="テキスト ボックス 11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18" name="テキスト ボックス 11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19" name="テキスト ボックス 11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0" name="テキスト ボックス 11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21" name="テキスト ボックス 12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95262</xdr:rowOff>
    </xdr:from>
    <xdr:to>
      <xdr:col>6</xdr:col>
      <xdr:colOff>561975</xdr:colOff>
      <xdr:row>54</xdr:row>
      <xdr:rowOff>25412</xdr:rowOff>
    </xdr:to>
    <xdr:sp macro="" textlink="">
      <xdr:nvSpPr>
        <xdr:cNvPr id="122" name="円/楕円 121"/>
        <xdr:cNvSpPr/>
      </xdr:nvSpPr>
      <xdr:spPr>
        <a:xfrm>
          <a:off x="4584700" y="91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118139</xdr:rowOff>
    </xdr:from>
    <xdr:ext cx="534377" cy="259045"/>
    <xdr:sp macro="" textlink="">
      <xdr:nvSpPr>
        <xdr:cNvPr id="123" name="物件費該当値テキスト"/>
        <xdr:cNvSpPr txBox="1"/>
      </xdr:nvSpPr>
      <xdr:spPr>
        <a:xfrm>
          <a:off x="4686300" y="90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54,333</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11595</xdr:rowOff>
    </xdr:from>
    <xdr:to>
      <xdr:col>5</xdr:col>
      <xdr:colOff>409575</xdr:colOff>
      <xdr:row>53</xdr:row>
      <xdr:rowOff>113195</xdr:rowOff>
    </xdr:to>
    <xdr:sp macro="" textlink="">
      <xdr:nvSpPr>
        <xdr:cNvPr id="124" name="円/楕円 123"/>
        <xdr:cNvSpPr/>
      </xdr:nvSpPr>
      <xdr:spPr>
        <a:xfrm>
          <a:off x="3746500" y="90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129722</xdr:rowOff>
    </xdr:from>
    <xdr:ext cx="534377" cy="259045"/>
    <xdr:sp macro="" textlink="">
      <xdr:nvSpPr>
        <xdr:cNvPr id="125" name="テキスト ボックス 124"/>
        <xdr:cNvSpPr txBox="1"/>
      </xdr:nvSpPr>
      <xdr:spPr>
        <a:xfrm>
          <a:off x="3530111" y="887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56,529</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78042</xdr:rowOff>
    </xdr:from>
    <xdr:to>
      <xdr:col>4</xdr:col>
      <xdr:colOff>206375</xdr:colOff>
      <xdr:row>53</xdr:row>
      <xdr:rowOff>8192</xdr:rowOff>
    </xdr:to>
    <xdr:sp macro="" textlink="">
      <xdr:nvSpPr>
        <xdr:cNvPr id="126" name="円/楕円 125"/>
        <xdr:cNvSpPr/>
      </xdr:nvSpPr>
      <xdr:spPr>
        <a:xfrm>
          <a:off x="2857500" y="89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24719</xdr:rowOff>
    </xdr:from>
    <xdr:ext cx="534377" cy="259045"/>
    <xdr:sp macro="" textlink="">
      <xdr:nvSpPr>
        <xdr:cNvPr id="127" name="テキスト ボックス 126"/>
        <xdr:cNvSpPr txBox="1"/>
      </xdr:nvSpPr>
      <xdr:spPr>
        <a:xfrm>
          <a:off x="2641111" y="876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28" name="正方形/長方形 12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29" name="正方形/長方形 12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30" name="正方形/長方形 12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31" name="正方形/長方形 13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32" name="正方形/長方形 13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33" name="正方形/長方形 13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34" name="正方形/長方形 13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35" name="正方形/長方形 13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36" name="テキスト ボックス 13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37" name="直線コネクタ 13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38" name="直線コネクタ 13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39" name="テキスト ボックス 13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40" name="直線コネクタ 13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41" name="テキスト ボックス 14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42" name="直線コネクタ 14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43" name="テキスト ボックス 14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44" name="直線コネクタ 14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45" name="テキスト ボックス 14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46" name="直線コネクタ 14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92727</xdr:rowOff>
    </xdr:from>
    <xdr:ext cx="467179" cy="259045"/>
    <xdr:sp macro="" textlink="">
      <xdr:nvSpPr>
        <xdr:cNvPr id="147" name="テキスト ボックス 14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48" name="直線コネクタ 14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49" name="テキスト ボックス 14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5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124269</xdr:rowOff>
    </xdr:from>
    <xdr:to>
      <xdr:col>6</xdr:col>
      <xdr:colOff>510540</xdr:colOff>
      <xdr:row>77</xdr:row>
      <xdr:rowOff>158559</xdr:rowOff>
    </xdr:to>
    <xdr:cxnSp macro="">
      <xdr:nvCxnSpPr>
        <xdr:cNvPr id="151" name="直線コネクタ 150"/>
        <xdr:cNvCxnSpPr/>
      </xdr:nvCxnSpPr>
      <xdr:spPr>
        <a:xfrm flipV="1">
          <a:off x="4633595" y="11954319"/>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162386</xdr:rowOff>
    </xdr:from>
    <xdr:ext cx="469744" cy="259045"/>
    <xdr:sp macro="" textlink="">
      <xdr:nvSpPr>
        <xdr:cNvPr id="152" name="維持補修費最小値テキスト"/>
        <xdr:cNvSpPr txBox="1"/>
      </xdr:nvSpPr>
      <xdr:spPr>
        <a:xfrm>
          <a:off x="4686300" y="1336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a:t>
          </a:r>
          <a:endParaRPr kumimoji="1" lang="ja-JP" altLang="en-US" sz="1000" b="1">
            <a:latin typeface="ＭＳ Ｐゴシック"/>
          </a:endParaRPr>
        </a:p>
      </xdr:txBody>
    </xdr:sp>
    <xdr:clientData/>
  </xdr:oneCellAnchor>
  <xdr:twoCellAnchor>
    <xdr:from>
      <xdr:col>6</xdr:col>
      <xdr:colOff>422275</xdr:colOff>
      <xdr:row>77</xdr:row>
      <xdr:rowOff>158559</xdr:rowOff>
    </xdr:from>
    <xdr:to>
      <xdr:col>6</xdr:col>
      <xdr:colOff>600075</xdr:colOff>
      <xdr:row>77</xdr:row>
      <xdr:rowOff>158559</xdr:rowOff>
    </xdr:to>
    <xdr:cxnSp macro="">
      <xdr:nvCxnSpPr>
        <xdr:cNvPr id="153" name="直線コネクタ 152"/>
        <xdr:cNvCxnSpPr/>
      </xdr:nvCxnSpPr>
      <xdr:spPr>
        <a:xfrm>
          <a:off x="4546600" y="1336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70946</xdr:rowOff>
    </xdr:from>
    <xdr:ext cx="469744" cy="259045"/>
    <xdr:sp macro="" textlink="">
      <xdr:nvSpPr>
        <xdr:cNvPr id="154" name="維持補修費最大値テキスト"/>
        <xdr:cNvSpPr txBox="1"/>
      </xdr:nvSpPr>
      <xdr:spPr>
        <a:xfrm>
          <a:off x="4686300" y="11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8,581</a:t>
          </a:r>
          <a:endParaRPr kumimoji="1" lang="ja-JP" altLang="en-US" sz="1000" b="1">
            <a:latin typeface="ＭＳ Ｐゴシック"/>
          </a:endParaRPr>
        </a:p>
      </xdr:txBody>
    </xdr:sp>
    <xdr:clientData/>
  </xdr:oneCellAnchor>
  <xdr:twoCellAnchor>
    <xdr:from>
      <xdr:col>6</xdr:col>
      <xdr:colOff>422275</xdr:colOff>
      <xdr:row>69</xdr:row>
      <xdr:rowOff>124269</xdr:rowOff>
    </xdr:from>
    <xdr:to>
      <xdr:col>6</xdr:col>
      <xdr:colOff>600075</xdr:colOff>
      <xdr:row>69</xdr:row>
      <xdr:rowOff>124269</xdr:rowOff>
    </xdr:to>
    <xdr:cxnSp macro="">
      <xdr:nvCxnSpPr>
        <xdr:cNvPr id="155" name="直線コネクタ 154"/>
        <xdr:cNvCxnSpPr/>
      </xdr:nvCxnSpPr>
      <xdr:spPr>
        <a:xfrm>
          <a:off x="4546600" y="1195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158559</xdr:rowOff>
    </xdr:from>
    <xdr:to>
      <xdr:col>6</xdr:col>
      <xdr:colOff>511175</xdr:colOff>
      <xdr:row>78</xdr:row>
      <xdr:rowOff>12255</xdr:rowOff>
    </xdr:to>
    <xdr:cxnSp macro="">
      <xdr:nvCxnSpPr>
        <xdr:cNvPr id="156" name="直線コネクタ 155"/>
        <xdr:cNvCxnSpPr/>
      </xdr:nvCxnSpPr>
      <xdr:spPr>
        <a:xfrm flipV="1">
          <a:off x="3797300" y="13360209"/>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67962</xdr:rowOff>
    </xdr:from>
    <xdr:ext cx="469744" cy="259045"/>
    <xdr:sp macro="" textlink="">
      <xdr:nvSpPr>
        <xdr:cNvPr id="157" name="維持補修費平均値テキスト"/>
        <xdr:cNvSpPr txBox="1"/>
      </xdr:nvSpPr>
      <xdr:spPr>
        <a:xfrm>
          <a:off x="4686300" y="1258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45085</xdr:rowOff>
    </xdr:from>
    <xdr:to>
      <xdr:col>6</xdr:col>
      <xdr:colOff>561975</xdr:colOff>
      <xdr:row>74</xdr:row>
      <xdr:rowOff>146685</xdr:rowOff>
    </xdr:to>
    <xdr:sp macro="" textlink="">
      <xdr:nvSpPr>
        <xdr:cNvPr id="158" name="フローチャート : 判断 157"/>
        <xdr:cNvSpPr/>
      </xdr:nvSpPr>
      <xdr:spPr>
        <a:xfrm>
          <a:off x="45847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12255</xdr:rowOff>
    </xdr:from>
    <xdr:to>
      <xdr:col>5</xdr:col>
      <xdr:colOff>358775</xdr:colOff>
      <xdr:row>78</xdr:row>
      <xdr:rowOff>28448</xdr:rowOff>
    </xdr:to>
    <xdr:cxnSp macro="">
      <xdr:nvCxnSpPr>
        <xdr:cNvPr id="159" name="直線コネクタ 158"/>
        <xdr:cNvCxnSpPr/>
      </xdr:nvCxnSpPr>
      <xdr:spPr>
        <a:xfrm flipV="1">
          <a:off x="2908300" y="13385355"/>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128143</xdr:rowOff>
    </xdr:from>
    <xdr:to>
      <xdr:col>5</xdr:col>
      <xdr:colOff>409575</xdr:colOff>
      <xdr:row>75</xdr:row>
      <xdr:rowOff>58293</xdr:rowOff>
    </xdr:to>
    <xdr:sp macro="" textlink="">
      <xdr:nvSpPr>
        <xdr:cNvPr id="160" name="フローチャート : 判断 159"/>
        <xdr:cNvSpPr/>
      </xdr:nvSpPr>
      <xdr:spPr>
        <a:xfrm>
          <a:off x="3746500" y="1281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74820</xdr:rowOff>
    </xdr:from>
    <xdr:ext cx="469744" cy="259045"/>
    <xdr:sp macro="" textlink="">
      <xdr:nvSpPr>
        <xdr:cNvPr id="161" name="テキスト ボックス 160"/>
        <xdr:cNvSpPr txBox="1"/>
      </xdr:nvSpPr>
      <xdr:spPr>
        <a:xfrm>
          <a:off x="3562427" y="1259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4</xdr:col>
      <xdr:colOff>104775</xdr:colOff>
      <xdr:row>75</xdr:row>
      <xdr:rowOff>19368</xdr:rowOff>
    </xdr:from>
    <xdr:to>
      <xdr:col>4</xdr:col>
      <xdr:colOff>206375</xdr:colOff>
      <xdr:row>75</xdr:row>
      <xdr:rowOff>120968</xdr:rowOff>
    </xdr:to>
    <xdr:sp macro="" textlink="">
      <xdr:nvSpPr>
        <xdr:cNvPr id="162" name="フローチャート : 判断 161"/>
        <xdr:cNvSpPr/>
      </xdr:nvSpPr>
      <xdr:spPr>
        <a:xfrm>
          <a:off x="2857500" y="1287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137495</xdr:rowOff>
    </xdr:from>
    <xdr:ext cx="469744" cy="259045"/>
    <xdr:sp macro="" textlink="">
      <xdr:nvSpPr>
        <xdr:cNvPr id="163" name="テキスト ボックス 162"/>
        <xdr:cNvSpPr txBox="1"/>
      </xdr:nvSpPr>
      <xdr:spPr>
        <a:xfrm>
          <a:off x="2673427" y="1265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64" name="テキスト ボックス 16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65" name="テキスト ボックス 16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66" name="テキスト ボックス 16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67" name="テキスト ボックス 16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68" name="テキスト ボックス 16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107759</xdr:rowOff>
    </xdr:from>
    <xdr:to>
      <xdr:col>6</xdr:col>
      <xdr:colOff>561975</xdr:colOff>
      <xdr:row>78</xdr:row>
      <xdr:rowOff>37909</xdr:rowOff>
    </xdr:to>
    <xdr:sp macro="" textlink="">
      <xdr:nvSpPr>
        <xdr:cNvPr id="169" name="円/楕円 168"/>
        <xdr:cNvSpPr/>
      </xdr:nvSpPr>
      <xdr:spPr>
        <a:xfrm>
          <a:off x="4584700" y="133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22686</xdr:rowOff>
    </xdr:from>
    <xdr:ext cx="469744" cy="259045"/>
    <xdr:sp macro="" textlink="">
      <xdr:nvSpPr>
        <xdr:cNvPr id="170" name="維持補修費該当値テキスト"/>
        <xdr:cNvSpPr txBox="1"/>
      </xdr:nvSpPr>
      <xdr:spPr>
        <a:xfrm>
          <a:off x="4686300" y="1322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132905</xdr:rowOff>
    </xdr:from>
    <xdr:to>
      <xdr:col>5</xdr:col>
      <xdr:colOff>409575</xdr:colOff>
      <xdr:row>78</xdr:row>
      <xdr:rowOff>63055</xdr:rowOff>
    </xdr:to>
    <xdr:sp macro="" textlink="">
      <xdr:nvSpPr>
        <xdr:cNvPr id="171" name="円/楕円 170"/>
        <xdr:cNvSpPr/>
      </xdr:nvSpPr>
      <xdr:spPr>
        <a:xfrm>
          <a:off x="3746500" y="133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54182</xdr:rowOff>
    </xdr:from>
    <xdr:ext cx="469744" cy="259045"/>
    <xdr:sp macro="" textlink="">
      <xdr:nvSpPr>
        <xdr:cNvPr id="172" name="テキスト ボックス 171"/>
        <xdr:cNvSpPr txBox="1"/>
      </xdr:nvSpPr>
      <xdr:spPr>
        <a:xfrm>
          <a:off x="3562427" y="1342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149098</xdr:rowOff>
    </xdr:from>
    <xdr:to>
      <xdr:col>4</xdr:col>
      <xdr:colOff>206375</xdr:colOff>
      <xdr:row>78</xdr:row>
      <xdr:rowOff>79248</xdr:rowOff>
    </xdr:to>
    <xdr:sp macro="" textlink="">
      <xdr:nvSpPr>
        <xdr:cNvPr id="173" name="円/楕円 172"/>
        <xdr:cNvSpPr/>
      </xdr:nvSpPr>
      <xdr:spPr>
        <a:xfrm>
          <a:off x="2857500" y="133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70375</xdr:rowOff>
    </xdr:from>
    <xdr:ext cx="378565" cy="259045"/>
    <xdr:sp macro="" textlink="">
      <xdr:nvSpPr>
        <xdr:cNvPr id="174" name="テキスト ボックス 173"/>
        <xdr:cNvSpPr txBox="1"/>
      </xdr:nvSpPr>
      <xdr:spPr>
        <a:xfrm>
          <a:off x="2719017" y="13443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75" name="正方形/長方形 17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176" name="正方形/長方形 17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177" name="正方形/長方形 17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178" name="正方形/長方形 17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179" name="正方形/長方形 17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180" name="正方形/長方形 17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181" name="正方形/長方形 18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82" name="正方形/長方形 18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183" name="テキスト ボックス 18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184" name="直線コネクタ 18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185" name="テキスト ボックス 18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186" name="直線コネクタ 18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187" name="テキスト ボックス 18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188" name="直線コネクタ 18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189" name="テキスト ボックス 18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190" name="直線コネクタ 18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191" name="テキスト ボックス 19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192" name="直線コネクタ 19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193" name="テキスト ボックス 19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194" name="直線コネクタ 19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195" name="テキスト ボックス 19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196" name="直線コネクタ 19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197" name="テキスト ボックス 19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19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78130</xdr:rowOff>
    </xdr:from>
    <xdr:to>
      <xdr:col>6</xdr:col>
      <xdr:colOff>510540</xdr:colOff>
      <xdr:row>97</xdr:row>
      <xdr:rowOff>155130</xdr:rowOff>
    </xdr:to>
    <xdr:cxnSp macro="">
      <xdr:nvCxnSpPr>
        <xdr:cNvPr id="199" name="直線コネクタ 198"/>
        <xdr:cNvCxnSpPr/>
      </xdr:nvCxnSpPr>
      <xdr:spPr>
        <a:xfrm flipV="1">
          <a:off x="4633595" y="15680080"/>
          <a:ext cx="1270" cy="110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158957</xdr:rowOff>
    </xdr:from>
    <xdr:ext cx="534377" cy="259045"/>
    <xdr:sp macro="" textlink="">
      <xdr:nvSpPr>
        <xdr:cNvPr id="200" name="扶助費最小値テキスト"/>
        <xdr:cNvSpPr txBox="1"/>
      </xdr:nvSpPr>
      <xdr:spPr>
        <a:xfrm>
          <a:off x="4686300" y="167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66,095</a:t>
          </a:r>
          <a:endParaRPr kumimoji="1" lang="ja-JP" altLang="en-US" sz="1000" b="1">
            <a:latin typeface="ＭＳ Ｐゴシック"/>
          </a:endParaRPr>
        </a:p>
      </xdr:txBody>
    </xdr:sp>
    <xdr:clientData/>
  </xdr:oneCellAnchor>
  <xdr:twoCellAnchor>
    <xdr:from>
      <xdr:col>6</xdr:col>
      <xdr:colOff>422275</xdr:colOff>
      <xdr:row>97</xdr:row>
      <xdr:rowOff>155130</xdr:rowOff>
    </xdr:from>
    <xdr:to>
      <xdr:col>6</xdr:col>
      <xdr:colOff>600075</xdr:colOff>
      <xdr:row>97</xdr:row>
      <xdr:rowOff>155130</xdr:rowOff>
    </xdr:to>
    <xdr:cxnSp macro="">
      <xdr:nvCxnSpPr>
        <xdr:cNvPr id="201" name="直線コネクタ 200"/>
        <xdr:cNvCxnSpPr/>
      </xdr:nvCxnSpPr>
      <xdr:spPr>
        <a:xfrm>
          <a:off x="4546600" y="1678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24807</xdr:rowOff>
    </xdr:from>
    <xdr:ext cx="534377" cy="259045"/>
    <xdr:sp macro="" textlink="">
      <xdr:nvSpPr>
        <xdr:cNvPr id="202" name="扶助費最大値テキスト"/>
        <xdr:cNvSpPr txBox="1"/>
      </xdr:nvSpPr>
      <xdr:spPr>
        <a:xfrm>
          <a:off x="4686300" y="15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95,116</a:t>
          </a:r>
          <a:endParaRPr kumimoji="1" lang="ja-JP" altLang="en-US" sz="1000" b="1">
            <a:latin typeface="ＭＳ Ｐゴシック"/>
          </a:endParaRPr>
        </a:p>
      </xdr:txBody>
    </xdr:sp>
    <xdr:clientData/>
  </xdr:oneCellAnchor>
  <xdr:twoCellAnchor>
    <xdr:from>
      <xdr:col>6</xdr:col>
      <xdr:colOff>422275</xdr:colOff>
      <xdr:row>91</xdr:row>
      <xdr:rowOff>78130</xdr:rowOff>
    </xdr:from>
    <xdr:to>
      <xdr:col>6</xdr:col>
      <xdr:colOff>600075</xdr:colOff>
      <xdr:row>91</xdr:row>
      <xdr:rowOff>78130</xdr:rowOff>
    </xdr:to>
    <xdr:cxnSp macro="">
      <xdr:nvCxnSpPr>
        <xdr:cNvPr id="203" name="直線コネクタ 202"/>
        <xdr:cNvCxnSpPr/>
      </xdr:nvCxnSpPr>
      <xdr:spPr>
        <a:xfrm>
          <a:off x="4546600" y="15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98285</xdr:rowOff>
    </xdr:from>
    <xdr:to>
      <xdr:col>6</xdr:col>
      <xdr:colOff>511175</xdr:colOff>
      <xdr:row>97</xdr:row>
      <xdr:rowOff>155435</xdr:rowOff>
    </xdr:to>
    <xdr:cxnSp macro="">
      <xdr:nvCxnSpPr>
        <xdr:cNvPr id="204" name="直線コネクタ 203"/>
        <xdr:cNvCxnSpPr/>
      </xdr:nvCxnSpPr>
      <xdr:spPr>
        <a:xfrm flipV="1">
          <a:off x="3797300" y="1672893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156735</xdr:rowOff>
    </xdr:from>
    <xdr:ext cx="534377" cy="259045"/>
    <xdr:sp macro="" textlink="">
      <xdr:nvSpPr>
        <xdr:cNvPr id="205" name="扶助費平均値テキスト"/>
        <xdr:cNvSpPr txBox="1"/>
      </xdr:nvSpPr>
      <xdr:spPr>
        <a:xfrm>
          <a:off x="4686300" y="1610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133858</xdr:rowOff>
    </xdr:from>
    <xdr:to>
      <xdr:col>6</xdr:col>
      <xdr:colOff>561975</xdr:colOff>
      <xdr:row>95</xdr:row>
      <xdr:rowOff>64008</xdr:rowOff>
    </xdr:to>
    <xdr:sp macro="" textlink="">
      <xdr:nvSpPr>
        <xdr:cNvPr id="206" name="フローチャート : 判断 205"/>
        <xdr:cNvSpPr/>
      </xdr:nvSpPr>
      <xdr:spPr>
        <a:xfrm>
          <a:off x="45847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155435</xdr:rowOff>
    </xdr:from>
    <xdr:to>
      <xdr:col>5</xdr:col>
      <xdr:colOff>358775</xdr:colOff>
      <xdr:row>98</xdr:row>
      <xdr:rowOff>73330</xdr:rowOff>
    </xdr:to>
    <xdr:cxnSp macro="">
      <xdr:nvCxnSpPr>
        <xdr:cNvPr id="207" name="直線コネクタ 206"/>
        <xdr:cNvCxnSpPr/>
      </xdr:nvCxnSpPr>
      <xdr:spPr>
        <a:xfrm flipV="1">
          <a:off x="2908300" y="16786085"/>
          <a:ext cx="889000" cy="8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43484</xdr:rowOff>
    </xdr:from>
    <xdr:to>
      <xdr:col>5</xdr:col>
      <xdr:colOff>409575</xdr:colOff>
      <xdr:row>96</xdr:row>
      <xdr:rowOff>145084</xdr:rowOff>
    </xdr:to>
    <xdr:sp macro="" textlink="">
      <xdr:nvSpPr>
        <xdr:cNvPr id="208" name="フローチャート : 判断 207"/>
        <xdr:cNvSpPr/>
      </xdr:nvSpPr>
      <xdr:spPr>
        <a:xfrm>
          <a:off x="3746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161611</xdr:rowOff>
    </xdr:from>
    <xdr:ext cx="534377" cy="259045"/>
    <xdr:sp macro="" textlink="">
      <xdr:nvSpPr>
        <xdr:cNvPr id="209" name="テキスト ボックス 208"/>
        <xdr:cNvSpPr txBox="1"/>
      </xdr:nvSpPr>
      <xdr:spPr>
        <a:xfrm>
          <a:off x="3530111" y="162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72,192</a:t>
          </a:r>
          <a:endParaRPr kumimoji="1" lang="ja-JP" altLang="en-US" sz="1000" b="1">
            <a:solidFill>
              <a:srgbClr val="000080"/>
            </a:solidFill>
            <a:latin typeface="ＭＳ Ｐゴシック"/>
          </a:endParaRPr>
        </a:p>
      </xdr:txBody>
    </xdr:sp>
    <xdr:clientData/>
  </xdr:oneCellAnchor>
  <xdr:twoCellAnchor>
    <xdr:from>
      <xdr:col>4</xdr:col>
      <xdr:colOff>104775</xdr:colOff>
      <xdr:row>92</xdr:row>
      <xdr:rowOff>132372</xdr:rowOff>
    </xdr:from>
    <xdr:to>
      <xdr:col>4</xdr:col>
      <xdr:colOff>206375</xdr:colOff>
      <xdr:row>93</xdr:row>
      <xdr:rowOff>62522</xdr:rowOff>
    </xdr:to>
    <xdr:sp macro="" textlink="">
      <xdr:nvSpPr>
        <xdr:cNvPr id="210" name="フローチャート : 判断 209"/>
        <xdr:cNvSpPr/>
      </xdr:nvSpPr>
      <xdr:spPr>
        <a:xfrm>
          <a:off x="2857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79049</xdr:rowOff>
    </xdr:from>
    <xdr:ext cx="534377" cy="259045"/>
    <xdr:sp macro="" textlink="">
      <xdr:nvSpPr>
        <xdr:cNvPr id="211" name="テキスト ボックス 210"/>
        <xdr:cNvSpPr txBox="1"/>
      </xdr:nvSpPr>
      <xdr:spPr>
        <a:xfrm>
          <a:off x="2641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12" name="テキスト ボックス 21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13" name="テキスト ボックス 21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14" name="テキスト ボックス 21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15" name="テキスト ボックス 21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16" name="テキスト ボックス 21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47485</xdr:rowOff>
    </xdr:from>
    <xdr:to>
      <xdr:col>6</xdr:col>
      <xdr:colOff>561975</xdr:colOff>
      <xdr:row>97</xdr:row>
      <xdr:rowOff>149085</xdr:rowOff>
    </xdr:to>
    <xdr:sp macro="" textlink="">
      <xdr:nvSpPr>
        <xdr:cNvPr id="217" name="円/楕円 216"/>
        <xdr:cNvSpPr/>
      </xdr:nvSpPr>
      <xdr:spPr>
        <a:xfrm>
          <a:off x="4584700" y="166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133862</xdr:rowOff>
    </xdr:from>
    <xdr:ext cx="534377" cy="259045"/>
    <xdr:sp macro="" textlink="">
      <xdr:nvSpPr>
        <xdr:cNvPr id="218" name="扶助費該当値テキスト"/>
        <xdr:cNvSpPr txBox="1"/>
      </xdr:nvSpPr>
      <xdr:spPr>
        <a:xfrm>
          <a:off x="4686300" y="1659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67,587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104635</xdr:rowOff>
    </xdr:from>
    <xdr:to>
      <xdr:col>5</xdr:col>
      <xdr:colOff>409575</xdr:colOff>
      <xdr:row>98</xdr:row>
      <xdr:rowOff>34785</xdr:rowOff>
    </xdr:to>
    <xdr:sp macro="" textlink="">
      <xdr:nvSpPr>
        <xdr:cNvPr id="219" name="円/楕円 218"/>
        <xdr:cNvSpPr/>
      </xdr:nvSpPr>
      <xdr:spPr>
        <a:xfrm>
          <a:off x="3746500" y="167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25912</xdr:rowOff>
    </xdr:from>
    <xdr:ext cx="534377" cy="259045"/>
    <xdr:sp macro="" textlink="">
      <xdr:nvSpPr>
        <xdr:cNvPr id="220" name="テキスト ボックス 219"/>
        <xdr:cNvSpPr txBox="1"/>
      </xdr:nvSpPr>
      <xdr:spPr>
        <a:xfrm>
          <a:off x="3530111" y="1682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66,087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22530</xdr:rowOff>
    </xdr:from>
    <xdr:to>
      <xdr:col>4</xdr:col>
      <xdr:colOff>206375</xdr:colOff>
      <xdr:row>98</xdr:row>
      <xdr:rowOff>124130</xdr:rowOff>
    </xdr:to>
    <xdr:sp macro="" textlink="">
      <xdr:nvSpPr>
        <xdr:cNvPr id="221" name="円/楕円 220"/>
        <xdr:cNvSpPr/>
      </xdr:nvSpPr>
      <xdr:spPr>
        <a:xfrm>
          <a:off x="2857500" y="168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115257</xdr:rowOff>
    </xdr:from>
    <xdr:ext cx="534377" cy="259045"/>
    <xdr:sp macro="" textlink="">
      <xdr:nvSpPr>
        <xdr:cNvPr id="222" name="テキスト ボックス 221"/>
        <xdr:cNvSpPr txBox="1"/>
      </xdr:nvSpPr>
      <xdr:spPr>
        <a:xfrm>
          <a:off x="2641111" y="169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23" name="正方形/長方形 22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24" name="正方形/長方形 22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25" name="正方形/長方形 22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26" name="正方形/長方形 22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27" name="正方形/長方形 22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28" name="正方形/長方形 22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29" name="正方形/長方形 22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30" name="正方形/長方形 22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31" name="テキスト ボックス 23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32" name="直線コネクタ 23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33" name="直線コネクタ 23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34" name="テキスト ボックス 23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35" name="直線コネクタ 23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36" name="テキスト ボックス 23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37" name="直線コネクタ 23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38" name="テキスト ボックス 23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39" name="直線コネクタ 23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40" name="テキスト ボックス 23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41" name="直線コネクタ 24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42" name="テキスト ボックス 24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43" name="直線コネクタ 24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44" name="テキスト ボックス 24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4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147206</xdr:rowOff>
    </xdr:from>
    <xdr:to>
      <xdr:col>15</xdr:col>
      <xdr:colOff>180340</xdr:colOff>
      <xdr:row>37</xdr:row>
      <xdr:rowOff>127737</xdr:rowOff>
    </xdr:to>
    <xdr:cxnSp macro="">
      <xdr:nvCxnSpPr>
        <xdr:cNvPr id="246" name="直線コネクタ 245"/>
        <xdr:cNvCxnSpPr/>
      </xdr:nvCxnSpPr>
      <xdr:spPr>
        <a:xfrm flipV="1">
          <a:off x="10475595" y="5462156"/>
          <a:ext cx="1270" cy="100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131563</xdr:rowOff>
    </xdr:from>
    <xdr:ext cx="534377" cy="259045"/>
    <xdr:sp macro="" textlink="">
      <xdr:nvSpPr>
        <xdr:cNvPr id="247" name="補助費等最小値テキスト"/>
        <xdr:cNvSpPr txBox="1"/>
      </xdr:nvSpPr>
      <xdr:spPr>
        <a:xfrm>
          <a:off x="10528300" y="647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13,628</a:t>
          </a:r>
          <a:endParaRPr kumimoji="1" lang="ja-JP" altLang="en-US" sz="1000" b="1">
            <a:latin typeface="ＭＳ Ｐゴシック"/>
          </a:endParaRPr>
        </a:p>
      </xdr:txBody>
    </xdr:sp>
    <xdr:clientData/>
  </xdr:oneCellAnchor>
  <xdr:twoCellAnchor>
    <xdr:from>
      <xdr:col>15</xdr:col>
      <xdr:colOff>92075</xdr:colOff>
      <xdr:row>37</xdr:row>
      <xdr:rowOff>127737</xdr:rowOff>
    </xdr:from>
    <xdr:to>
      <xdr:col>15</xdr:col>
      <xdr:colOff>269875</xdr:colOff>
      <xdr:row>37</xdr:row>
      <xdr:rowOff>127737</xdr:rowOff>
    </xdr:to>
    <xdr:cxnSp macro="">
      <xdr:nvCxnSpPr>
        <xdr:cNvPr id="248" name="直線コネクタ 247"/>
        <xdr:cNvCxnSpPr/>
      </xdr:nvCxnSpPr>
      <xdr:spPr>
        <a:xfrm>
          <a:off x="10388600" y="647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93883</xdr:rowOff>
    </xdr:from>
    <xdr:ext cx="534377" cy="259045"/>
    <xdr:sp macro="" textlink="">
      <xdr:nvSpPr>
        <xdr:cNvPr id="249" name="補助費等最大値テキスト"/>
        <xdr:cNvSpPr txBox="1"/>
      </xdr:nvSpPr>
      <xdr:spPr>
        <a:xfrm>
          <a:off x="10528300" y="523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66,606</a:t>
          </a:r>
          <a:endParaRPr kumimoji="1" lang="ja-JP" altLang="en-US" sz="1000" b="1">
            <a:latin typeface="ＭＳ Ｐゴシック"/>
          </a:endParaRPr>
        </a:p>
      </xdr:txBody>
    </xdr:sp>
    <xdr:clientData/>
  </xdr:oneCellAnchor>
  <xdr:twoCellAnchor>
    <xdr:from>
      <xdr:col>15</xdr:col>
      <xdr:colOff>92075</xdr:colOff>
      <xdr:row>31</xdr:row>
      <xdr:rowOff>147206</xdr:rowOff>
    </xdr:from>
    <xdr:to>
      <xdr:col>15</xdr:col>
      <xdr:colOff>269875</xdr:colOff>
      <xdr:row>31</xdr:row>
      <xdr:rowOff>147206</xdr:rowOff>
    </xdr:to>
    <xdr:cxnSp macro="">
      <xdr:nvCxnSpPr>
        <xdr:cNvPr id="250" name="直線コネクタ 249"/>
        <xdr:cNvCxnSpPr/>
      </xdr:nvCxnSpPr>
      <xdr:spPr>
        <a:xfrm>
          <a:off x="10388600" y="546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74282</xdr:rowOff>
    </xdr:from>
    <xdr:to>
      <xdr:col>15</xdr:col>
      <xdr:colOff>180975</xdr:colOff>
      <xdr:row>36</xdr:row>
      <xdr:rowOff>166046</xdr:rowOff>
    </xdr:to>
    <xdr:cxnSp macro="">
      <xdr:nvCxnSpPr>
        <xdr:cNvPr id="251" name="直線コネクタ 250"/>
        <xdr:cNvCxnSpPr/>
      </xdr:nvCxnSpPr>
      <xdr:spPr>
        <a:xfrm flipV="1">
          <a:off x="9639300" y="6246482"/>
          <a:ext cx="838200" cy="9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101452</xdr:rowOff>
    </xdr:from>
    <xdr:ext cx="534377" cy="259045"/>
    <xdr:sp macro="" textlink="">
      <xdr:nvSpPr>
        <xdr:cNvPr id="252" name="補助費等平均値テキスト"/>
        <xdr:cNvSpPr txBox="1"/>
      </xdr:nvSpPr>
      <xdr:spPr>
        <a:xfrm>
          <a:off x="10528300" y="5930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31,542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78575</xdr:rowOff>
    </xdr:from>
    <xdr:to>
      <xdr:col>15</xdr:col>
      <xdr:colOff>231775</xdr:colOff>
      <xdr:row>36</xdr:row>
      <xdr:rowOff>8725</xdr:rowOff>
    </xdr:to>
    <xdr:sp macro="" textlink="">
      <xdr:nvSpPr>
        <xdr:cNvPr id="253" name="フローチャート : 判断 252"/>
        <xdr:cNvSpPr/>
      </xdr:nvSpPr>
      <xdr:spPr>
        <a:xfrm>
          <a:off x="10426700" y="607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166046</xdr:rowOff>
    </xdr:from>
    <xdr:to>
      <xdr:col>14</xdr:col>
      <xdr:colOff>28575</xdr:colOff>
      <xdr:row>37</xdr:row>
      <xdr:rowOff>60261</xdr:rowOff>
    </xdr:to>
    <xdr:cxnSp macro="">
      <xdr:nvCxnSpPr>
        <xdr:cNvPr id="254" name="直線コネクタ 253"/>
        <xdr:cNvCxnSpPr/>
      </xdr:nvCxnSpPr>
      <xdr:spPr>
        <a:xfrm flipV="1">
          <a:off x="8750300" y="6338246"/>
          <a:ext cx="889000" cy="6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47238</xdr:rowOff>
    </xdr:from>
    <xdr:to>
      <xdr:col>14</xdr:col>
      <xdr:colOff>79375</xdr:colOff>
      <xdr:row>35</xdr:row>
      <xdr:rowOff>148838</xdr:rowOff>
    </xdr:to>
    <xdr:sp macro="" textlink="">
      <xdr:nvSpPr>
        <xdr:cNvPr id="255" name="フローチャート : 判断 254"/>
        <xdr:cNvSpPr/>
      </xdr:nvSpPr>
      <xdr:spPr>
        <a:xfrm>
          <a:off x="9588500" y="60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165365</xdr:rowOff>
    </xdr:from>
    <xdr:ext cx="534377" cy="259045"/>
    <xdr:sp macro="" textlink="">
      <xdr:nvSpPr>
        <xdr:cNvPr id="256" name="テキスト ボックス 255"/>
        <xdr:cNvSpPr txBox="1"/>
      </xdr:nvSpPr>
      <xdr:spPr>
        <a:xfrm>
          <a:off x="9372111" y="582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33,187</a:t>
          </a:r>
          <a:endParaRPr kumimoji="1" lang="ja-JP" altLang="en-US" sz="1000" b="1">
            <a:solidFill>
              <a:srgbClr val="000080"/>
            </a:solidFill>
            <a:latin typeface="ＭＳ Ｐゴシック"/>
          </a:endParaRPr>
        </a:p>
      </xdr:txBody>
    </xdr:sp>
    <xdr:clientData/>
  </xdr:oneCellAnchor>
  <xdr:twoCellAnchor>
    <xdr:from>
      <xdr:col>12</xdr:col>
      <xdr:colOff>460375</xdr:colOff>
      <xdr:row>35</xdr:row>
      <xdr:rowOff>162719</xdr:rowOff>
    </xdr:from>
    <xdr:to>
      <xdr:col>12</xdr:col>
      <xdr:colOff>561975</xdr:colOff>
      <xdr:row>36</xdr:row>
      <xdr:rowOff>92869</xdr:rowOff>
    </xdr:to>
    <xdr:sp macro="" textlink="">
      <xdr:nvSpPr>
        <xdr:cNvPr id="257" name="フローチャート : 判断 256"/>
        <xdr:cNvSpPr/>
      </xdr:nvSpPr>
      <xdr:spPr>
        <a:xfrm>
          <a:off x="8699500" y="616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109396</xdr:rowOff>
    </xdr:from>
    <xdr:ext cx="534377" cy="259045"/>
    <xdr:sp macro="" textlink="">
      <xdr:nvSpPr>
        <xdr:cNvPr id="258" name="テキスト ボックス 257"/>
        <xdr:cNvSpPr txBox="1"/>
      </xdr:nvSpPr>
      <xdr:spPr>
        <a:xfrm>
          <a:off x="8483111" y="593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59" name="テキスト ボックス 25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60" name="テキスト ボックス 25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61" name="テキスト ボックス 26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62" name="テキスト ボックス 26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63" name="テキスト ボックス 26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23482</xdr:rowOff>
    </xdr:from>
    <xdr:to>
      <xdr:col>15</xdr:col>
      <xdr:colOff>231775</xdr:colOff>
      <xdr:row>36</xdr:row>
      <xdr:rowOff>125082</xdr:rowOff>
    </xdr:to>
    <xdr:sp macro="" textlink="">
      <xdr:nvSpPr>
        <xdr:cNvPr id="264" name="円/楕円 263"/>
        <xdr:cNvSpPr/>
      </xdr:nvSpPr>
      <xdr:spPr>
        <a:xfrm>
          <a:off x="10426700" y="619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1909</xdr:rowOff>
    </xdr:from>
    <xdr:ext cx="534377" cy="259045"/>
    <xdr:sp macro="" textlink="">
      <xdr:nvSpPr>
        <xdr:cNvPr id="265" name="補助費等該当値テキスト"/>
        <xdr:cNvSpPr txBox="1"/>
      </xdr:nvSpPr>
      <xdr:spPr>
        <a:xfrm>
          <a:off x="10528300" y="61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25,434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115246</xdr:rowOff>
    </xdr:from>
    <xdr:to>
      <xdr:col>14</xdr:col>
      <xdr:colOff>79375</xdr:colOff>
      <xdr:row>37</xdr:row>
      <xdr:rowOff>45396</xdr:rowOff>
    </xdr:to>
    <xdr:sp macro="" textlink="">
      <xdr:nvSpPr>
        <xdr:cNvPr id="266" name="円/楕円 265"/>
        <xdr:cNvSpPr/>
      </xdr:nvSpPr>
      <xdr:spPr>
        <a:xfrm>
          <a:off x="9588500" y="628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36523</xdr:rowOff>
    </xdr:from>
    <xdr:ext cx="534377" cy="259045"/>
    <xdr:sp macro="" textlink="">
      <xdr:nvSpPr>
        <xdr:cNvPr id="267" name="テキスト ボックス 266"/>
        <xdr:cNvSpPr txBox="1"/>
      </xdr:nvSpPr>
      <xdr:spPr>
        <a:xfrm>
          <a:off x="9372111" y="638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9461</xdr:rowOff>
    </xdr:from>
    <xdr:to>
      <xdr:col>12</xdr:col>
      <xdr:colOff>561975</xdr:colOff>
      <xdr:row>37</xdr:row>
      <xdr:rowOff>111061</xdr:rowOff>
    </xdr:to>
    <xdr:sp macro="" textlink="">
      <xdr:nvSpPr>
        <xdr:cNvPr id="268" name="円/楕円 267"/>
        <xdr:cNvSpPr/>
      </xdr:nvSpPr>
      <xdr:spPr>
        <a:xfrm>
          <a:off x="8699500" y="63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102188</xdr:rowOff>
    </xdr:from>
    <xdr:ext cx="534377" cy="259045"/>
    <xdr:sp macro="" textlink="">
      <xdr:nvSpPr>
        <xdr:cNvPr id="269" name="テキスト ボックス 268"/>
        <xdr:cNvSpPr txBox="1"/>
      </xdr:nvSpPr>
      <xdr:spPr>
        <a:xfrm>
          <a:off x="8483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270" name="正方形/長方形 26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271" name="正方形/長方形 27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272" name="正方形/長方形 27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273" name="正方形/長方形 27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274" name="正方形/長方形 27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275" name="正方形/長方形 27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276" name="正方形/長方形 27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277" name="正方形/長方形 27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278" name="テキスト ボックス 27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279" name="直線コネクタ 27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280" name="テキスト ボックス 27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281" name="直線コネクタ 28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282" name="テキスト ボックス 28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283" name="直線コネクタ 28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284" name="テキスト ボックス 28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285" name="直線コネクタ 28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286" name="テキスト ボックス 28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287" name="直線コネクタ 28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288" name="テキスト ボックス 28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289" name="直線コネクタ 28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290" name="テキスト ボックス 28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291" name="直線コネクタ 29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292" name="テキスト ボックス 29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293" name="直線コネクタ 29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294" name="テキスト ボックス 29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29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148534</xdr:rowOff>
    </xdr:from>
    <xdr:to>
      <xdr:col>15</xdr:col>
      <xdr:colOff>180340</xdr:colOff>
      <xdr:row>59</xdr:row>
      <xdr:rowOff>101703</xdr:rowOff>
    </xdr:to>
    <xdr:cxnSp macro="">
      <xdr:nvCxnSpPr>
        <xdr:cNvPr id="296" name="直線コネクタ 295"/>
        <xdr:cNvCxnSpPr/>
      </xdr:nvCxnSpPr>
      <xdr:spPr>
        <a:xfrm flipV="1">
          <a:off x="10475595" y="8721034"/>
          <a:ext cx="1270" cy="1496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105530</xdr:rowOff>
    </xdr:from>
    <xdr:ext cx="534377" cy="259045"/>
    <xdr:sp macro="" textlink="">
      <xdr:nvSpPr>
        <xdr:cNvPr id="297" name="普通建設事業費最小値テキスト"/>
        <xdr:cNvSpPr txBox="1"/>
      </xdr:nvSpPr>
      <xdr:spPr>
        <a:xfrm>
          <a:off x="10528300" y="102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19,827</a:t>
          </a:r>
          <a:endParaRPr kumimoji="1" lang="ja-JP" altLang="en-US" sz="1000" b="1">
            <a:latin typeface="ＭＳ Ｐゴシック"/>
          </a:endParaRPr>
        </a:p>
      </xdr:txBody>
    </xdr:sp>
    <xdr:clientData/>
  </xdr:oneCellAnchor>
  <xdr:twoCellAnchor>
    <xdr:from>
      <xdr:col>15</xdr:col>
      <xdr:colOff>92075</xdr:colOff>
      <xdr:row>59</xdr:row>
      <xdr:rowOff>101703</xdr:rowOff>
    </xdr:from>
    <xdr:to>
      <xdr:col>15</xdr:col>
      <xdr:colOff>269875</xdr:colOff>
      <xdr:row>59</xdr:row>
      <xdr:rowOff>101703</xdr:rowOff>
    </xdr:to>
    <xdr:cxnSp macro="">
      <xdr:nvCxnSpPr>
        <xdr:cNvPr id="298" name="直線コネクタ 297"/>
        <xdr:cNvCxnSpPr/>
      </xdr:nvCxnSpPr>
      <xdr:spPr>
        <a:xfrm>
          <a:off x="10388600" y="1021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95211</xdr:rowOff>
    </xdr:from>
    <xdr:ext cx="599010" cy="259045"/>
    <xdr:sp macro="" textlink="">
      <xdr:nvSpPr>
        <xdr:cNvPr id="299" name="普通建設事業費最大値テキスト"/>
        <xdr:cNvSpPr txBox="1"/>
      </xdr:nvSpPr>
      <xdr:spPr>
        <a:xfrm>
          <a:off x="10528300" y="849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111,459</a:t>
          </a:r>
          <a:endParaRPr kumimoji="1" lang="ja-JP" altLang="en-US" sz="1000" b="1">
            <a:latin typeface="ＭＳ Ｐゴシック"/>
          </a:endParaRPr>
        </a:p>
      </xdr:txBody>
    </xdr:sp>
    <xdr:clientData/>
  </xdr:oneCellAnchor>
  <xdr:twoCellAnchor>
    <xdr:from>
      <xdr:col>15</xdr:col>
      <xdr:colOff>92075</xdr:colOff>
      <xdr:row>50</xdr:row>
      <xdr:rowOff>148534</xdr:rowOff>
    </xdr:from>
    <xdr:to>
      <xdr:col>15</xdr:col>
      <xdr:colOff>269875</xdr:colOff>
      <xdr:row>50</xdr:row>
      <xdr:rowOff>148534</xdr:rowOff>
    </xdr:to>
    <xdr:cxnSp macro="">
      <xdr:nvCxnSpPr>
        <xdr:cNvPr id="300" name="直線コネクタ 299"/>
        <xdr:cNvCxnSpPr/>
      </xdr:nvCxnSpPr>
      <xdr:spPr>
        <a:xfrm>
          <a:off x="10388600" y="87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59020</xdr:rowOff>
    </xdr:from>
    <xdr:to>
      <xdr:col>15</xdr:col>
      <xdr:colOff>180975</xdr:colOff>
      <xdr:row>56</xdr:row>
      <xdr:rowOff>156583</xdr:rowOff>
    </xdr:to>
    <xdr:cxnSp macro="">
      <xdr:nvCxnSpPr>
        <xdr:cNvPr id="301" name="直線コネクタ 300"/>
        <xdr:cNvCxnSpPr/>
      </xdr:nvCxnSpPr>
      <xdr:spPr>
        <a:xfrm>
          <a:off x="9639300" y="9488770"/>
          <a:ext cx="838200" cy="26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52684</xdr:rowOff>
    </xdr:from>
    <xdr:ext cx="534377" cy="259045"/>
    <xdr:sp macro="" textlink="">
      <xdr:nvSpPr>
        <xdr:cNvPr id="302" name="普通建設事業費平均値テキスト"/>
        <xdr:cNvSpPr txBox="1"/>
      </xdr:nvSpPr>
      <xdr:spPr>
        <a:xfrm>
          <a:off x="10528300" y="9482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29807</xdr:rowOff>
    </xdr:from>
    <xdr:to>
      <xdr:col>15</xdr:col>
      <xdr:colOff>231775</xdr:colOff>
      <xdr:row>56</xdr:row>
      <xdr:rowOff>131407</xdr:rowOff>
    </xdr:to>
    <xdr:sp macro="" textlink="">
      <xdr:nvSpPr>
        <xdr:cNvPr id="303" name="フローチャート : 判断 302"/>
        <xdr:cNvSpPr/>
      </xdr:nvSpPr>
      <xdr:spPr>
        <a:xfrm>
          <a:off x="104267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59020</xdr:rowOff>
    </xdr:from>
    <xdr:to>
      <xdr:col>14</xdr:col>
      <xdr:colOff>28575</xdr:colOff>
      <xdr:row>56</xdr:row>
      <xdr:rowOff>76019</xdr:rowOff>
    </xdr:to>
    <xdr:cxnSp macro="">
      <xdr:nvCxnSpPr>
        <xdr:cNvPr id="304" name="直線コネクタ 303"/>
        <xdr:cNvCxnSpPr/>
      </xdr:nvCxnSpPr>
      <xdr:spPr>
        <a:xfrm flipV="1">
          <a:off x="8750300" y="9488770"/>
          <a:ext cx="889000" cy="18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31815</xdr:rowOff>
    </xdr:from>
    <xdr:to>
      <xdr:col>14</xdr:col>
      <xdr:colOff>79375</xdr:colOff>
      <xdr:row>56</xdr:row>
      <xdr:rowOff>133415</xdr:rowOff>
    </xdr:to>
    <xdr:sp macro="" textlink="">
      <xdr:nvSpPr>
        <xdr:cNvPr id="305" name="フローチャート : 判断 304"/>
        <xdr:cNvSpPr/>
      </xdr:nvSpPr>
      <xdr:spPr>
        <a:xfrm>
          <a:off x="9588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124542</xdr:rowOff>
    </xdr:from>
    <xdr:ext cx="534377" cy="259045"/>
    <xdr:sp macro="" textlink="">
      <xdr:nvSpPr>
        <xdr:cNvPr id="306" name="テキスト ボックス 305"/>
        <xdr:cNvSpPr txBox="1"/>
      </xdr:nvSpPr>
      <xdr:spPr>
        <a:xfrm>
          <a:off x="9372111" y="972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52,496</a:t>
          </a:r>
          <a:endParaRPr kumimoji="1" lang="ja-JP" altLang="en-US" sz="1000" b="1">
            <a:solidFill>
              <a:srgbClr val="000080"/>
            </a:solidFill>
            <a:latin typeface="ＭＳ Ｐゴシック"/>
          </a:endParaRPr>
        </a:p>
      </xdr:txBody>
    </xdr:sp>
    <xdr:clientData/>
  </xdr:oneCellAnchor>
  <xdr:twoCellAnchor>
    <xdr:from>
      <xdr:col>12</xdr:col>
      <xdr:colOff>460375</xdr:colOff>
      <xdr:row>56</xdr:row>
      <xdr:rowOff>152304</xdr:rowOff>
    </xdr:from>
    <xdr:to>
      <xdr:col>12</xdr:col>
      <xdr:colOff>561975</xdr:colOff>
      <xdr:row>57</xdr:row>
      <xdr:rowOff>82454</xdr:rowOff>
    </xdr:to>
    <xdr:sp macro="" textlink="">
      <xdr:nvSpPr>
        <xdr:cNvPr id="307" name="フローチャート : 判断 306"/>
        <xdr:cNvSpPr/>
      </xdr:nvSpPr>
      <xdr:spPr>
        <a:xfrm>
          <a:off x="8699500" y="97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73581</xdr:rowOff>
    </xdr:from>
    <xdr:ext cx="534377" cy="259045"/>
    <xdr:sp macro="" textlink="">
      <xdr:nvSpPr>
        <xdr:cNvPr id="308" name="テキスト ボックス 307"/>
        <xdr:cNvSpPr txBox="1"/>
      </xdr:nvSpPr>
      <xdr:spPr>
        <a:xfrm>
          <a:off x="8483111" y="9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09" name="テキスト ボックス 30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10" name="テキスト ボックス 30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11" name="テキスト ボックス 31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12" name="テキスト ボックス 31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13" name="テキスト ボックス 31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105783</xdr:rowOff>
    </xdr:from>
    <xdr:to>
      <xdr:col>15</xdr:col>
      <xdr:colOff>231775</xdr:colOff>
      <xdr:row>57</xdr:row>
      <xdr:rowOff>35933</xdr:rowOff>
    </xdr:to>
    <xdr:sp macro="" textlink="">
      <xdr:nvSpPr>
        <xdr:cNvPr id="314" name="円/楕円 313"/>
        <xdr:cNvSpPr/>
      </xdr:nvSpPr>
      <xdr:spPr>
        <a:xfrm>
          <a:off x="10426700" y="97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84210</xdr:rowOff>
    </xdr:from>
    <xdr:ext cx="534377" cy="259045"/>
    <xdr:sp macro="" textlink="">
      <xdr:nvSpPr>
        <xdr:cNvPr id="315" name="普通建設事業費該当値テキスト"/>
        <xdr:cNvSpPr txBox="1"/>
      </xdr:nvSpPr>
      <xdr:spPr>
        <a:xfrm>
          <a:off x="10528300" y="968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47,966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8220</xdr:rowOff>
    </xdr:from>
    <xdr:to>
      <xdr:col>14</xdr:col>
      <xdr:colOff>79375</xdr:colOff>
      <xdr:row>55</xdr:row>
      <xdr:rowOff>109820</xdr:rowOff>
    </xdr:to>
    <xdr:sp macro="" textlink="">
      <xdr:nvSpPr>
        <xdr:cNvPr id="316" name="円/楕円 315"/>
        <xdr:cNvSpPr/>
      </xdr:nvSpPr>
      <xdr:spPr>
        <a:xfrm>
          <a:off x="9588500" y="94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126347</xdr:rowOff>
    </xdr:from>
    <xdr:ext cx="534377" cy="259045"/>
    <xdr:sp macro="" textlink="">
      <xdr:nvSpPr>
        <xdr:cNvPr id="317" name="テキスト ボックス 316"/>
        <xdr:cNvSpPr txBox="1"/>
      </xdr:nvSpPr>
      <xdr:spPr>
        <a:xfrm>
          <a:off x="9372111" y="921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64,441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25219</xdr:rowOff>
    </xdr:from>
    <xdr:to>
      <xdr:col>12</xdr:col>
      <xdr:colOff>561975</xdr:colOff>
      <xdr:row>56</xdr:row>
      <xdr:rowOff>126819</xdr:rowOff>
    </xdr:to>
    <xdr:sp macro="" textlink="">
      <xdr:nvSpPr>
        <xdr:cNvPr id="318" name="円/楕円 317"/>
        <xdr:cNvSpPr/>
      </xdr:nvSpPr>
      <xdr:spPr>
        <a:xfrm>
          <a:off x="8699500" y="962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143346</xdr:rowOff>
    </xdr:from>
    <xdr:ext cx="534377" cy="259045"/>
    <xdr:sp macro="" textlink="">
      <xdr:nvSpPr>
        <xdr:cNvPr id="319" name="テキスト ボックス 318"/>
        <xdr:cNvSpPr txBox="1"/>
      </xdr:nvSpPr>
      <xdr:spPr>
        <a:xfrm>
          <a:off x="8483111" y="94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20" name="正方形/長方形 31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21" name="正方形/長方形 32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22" name="正方形/長方形 32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23" name="正方形/長方形 32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24" name="正方形/長方形 32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25" name="正方形/長方形 32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26" name="正方形/長方形 32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27" name="正方形/長方形 32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28" name="テキスト ボックス 32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29" name="直線コネクタ 32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30" name="直線コネクタ 32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31" name="テキスト ボックス 33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32" name="直線コネクタ 33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33" name="テキスト ボックス 33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34" name="直線コネクタ 33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35" name="テキスト ボックス 33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36" name="直線コネクタ 33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37" name="テキスト ボックス 33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38" name="直線コネクタ 33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39" name="テキスト ボックス 33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4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104290</xdr:rowOff>
    </xdr:from>
    <xdr:to>
      <xdr:col>15</xdr:col>
      <xdr:colOff>180340</xdr:colOff>
      <xdr:row>78</xdr:row>
      <xdr:rowOff>50431</xdr:rowOff>
    </xdr:to>
    <xdr:cxnSp macro="">
      <xdr:nvCxnSpPr>
        <xdr:cNvPr id="341" name="直線コネクタ 340"/>
        <xdr:cNvCxnSpPr/>
      </xdr:nvCxnSpPr>
      <xdr:spPr>
        <a:xfrm flipV="1">
          <a:off x="10475595" y="12277240"/>
          <a:ext cx="1270" cy="11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54258</xdr:rowOff>
    </xdr:from>
    <xdr:ext cx="469744" cy="259045"/>
    <xdr:sp macro="" textlink="">
      <xdr:nvSpPr>
        <xdr:cNvPr id="342" name="普通建設事業費 （ うち新規整備　）最小値テキスト"/>
        <xdr:cNvSpPr txBox="1"/>
      </xdr:nvSpPr>
      <xdr:spPr>
        <a:xfrm>
          <a:off x="10528300" y="1342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3,905</a:t>
          </a:r>
          <a:endParaRPr kumimoji="1" lang="ja-JP" altLang="en-US" sz="1000" b="1">
            <a:latin typeface="ＭＳ Ｐゴシック"/>
          </a:endParaRPr>
        </a:p>
      </xdr:txBody>
    </xdr:sp>
    <xdr:clientData/>
  </xdr:oneCellAnchor>
  <xdr:twoCellAnchor>
    <xdr:from>
      <xdr:col>15</xdr:col>
      <xdr:colOff>92075</xdr:colOff>
      <xdr:row>78</xdr:row>
      <xdr:rowOff>50431</xdr:rowOff>
    </xdr:from>
    <xdr:to>
      <xdr:col>15</xdr:col>
      <xdr:colOff>269875</xdr:colOff>
      <xdr:row>78</xdr:row>
      <xdr:rowOff>50431</xdr:rowOff>
    </xdr:to>
    <xdr:cxnSp macro="">
      <xdr:nvCxnSpPr>
        <xdr:cNvPr id="343" name="直線コネクタ 342"/>
        <xdr:cNvCxnSpPr/>
      </xdr:nvCxnSpPr>
      <xdr:spPr>
        <a:xfrm>
          <a:off x="10388600" y="1342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50967</xdr:rowOff>
    </xdr:from>
    <xdr:ext cx="534377" cy="259045"/>
    <xdr:sp macro="" textlink="">
      <xdr:nvSpPr>
        <xdr:cNvPr id="344" name="普通建設事業費 （ うち新規整備　）最大値テキスト"/>
        <xdr:cNvSpPr txBox="1"/>
      </xdr:nvSpPr>
      <xdr:spPr>
        <a:xfrm>
          <a:off x="10528300" y="120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54,049</a:t>
          </a:r>
          <a:endParaRPr kumimoji="1" lang="ja-JP" altLang="en-US" sz="1000" b="1">
            <a:latin typeface="ＭＳ Ｐゴシック"/>
          </a:endParaRPr>
        </a:p>
      </xdr:txBody>
    </xdr:sp>
    <xdr:clientData/>
  </xdr:oneCellAnchor>
  <xdr:twoCellAnchor>
    <xdr:from>
      <xdr:col>15</xdr:col>
      <xdr:colOff>92075</xdr:colOff>
      <xdr:row>71</xdr:row>
      <xdr:rowOff>104290</xdr:rowOff>
    </xdr:from>
    <xdr:to>
      <xdr:col>15</xdr:col>
      <xdr:colOff>269875</xdr:colOff>
      <xdr:row>71</xdr:row>
      <xdr:rowOff>104290</xdr:rowOff>
    </xdr:to>
    <xdr:cxnSp macro="">
      <xdr:nvCxnSpPr>
        <xdr:cNvPr id="345" name="直線コネクタ 344"/>
        <xdr:cNvCxnSpPr/>
      </xdr:nvCxnSpPr>
      <xdr:spPr>
        <a:xfrm>
          <a:off x="10388600" y="1227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76561</xdr:rowOff>
    </xdr:from>
    <xdr:to>
      <xdr:col>15</xdr:col>
      <xdr:colOff>180975</xdr:colOff>
      <xdr:row>77</xdr:row>
      <xdr:rowOff>114599</xdr:rowOff>
    </xdr:to>
    <xdr:cxnSp macro="">
      <xdr:nvCxnSpPr>
        <xdr:cNvPr id="346" name="直線コネクタ 345"/>
        <xdr:cNvCxnSpPr/>
      </xdr:nvCxnSpPr>
      <xdr:spPr>
        <a:xfrm>
          <a:off x="9639300" y="13106761"/>
          <a:ext cx="838200" cy="20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73303</xdr:rowOff>
    </xdr:from>
    <xdr:ext cx="534377" cy="259045"/>
    <xdr:sp macro="" textlink="">
      <xdr:nvSpPr>
        <xdr:cNvPr id="347" name="普通建設事業費 （ うち新規整備　）平均値テキスト"/>
        <xdr:cNvSpPr txBox="1"/>
      </xdr:nvSpPr>
      <xdr:spPr>
        <a:xfrm>
          <a:off x="10528300" y="12932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16,683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50426</xdr:rowOff>
    </xdr:from>
    <xdr:to>
      <xdr:col>15</xdr:col>
      <xdr:colOff>231775</xdr:colOff>
      <xdr:row>76</xdr:row>
      <xdr:rowOff>152026</xdr:rowOff>
    </xdr:to>
    <xdr:sp macro="" textlink="">
      <xdr:nvSpPr>
        <xdr:cNvPr id="348" name="フローチャート : 判断 347"/>
        <xdr:cNvSpPr/>
      </xdr:nvSpPr>
      <xdr:spPr>
        <a:xfrm>
          <a:off x="104267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39894</xdr:rowOff>
    </xdr:from>
    <xdr:to>
      <xdr:col>14</xdr:col>
      <xdr:colOff>28575</xdr:colOff>
      <xdr:row>76</xdr:row>
      <xdr:rowOff>76561</xdr:rowOff>
    </xdr:to>
    <xdr:cxnSp macro="">
      <xdr:nvCxnSpPr>
        <xdr:cNvPr id="349" name="直線コネクタ 348"/>
        <xdr:cNvCxnSpPr/>
      </xdr:nvCxnSpPr>
      <xdr:spPr>
        <a:xfrm>
          <a:off x="8750300" y="13070094"/>
          <a:ext cx="889000" cy="3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140724</xdr:rowOff>
    </xdr:from>
    <xdr:to>
      <xdr:col>14</xdr:col>
      <xdr:colOff>79375</xdr:colOff>
      <xdr:row>76</xdr:row>
      <xdr:rowOff>70873</xdr:rowOff>
    </xdr:to>
    <xdr:sp macro="" textlink="">
      <xdr:nvSpPr>
        <xdr:cNvPr id="350" name="フローチャート : 判断 349"/>
        <xdr:cNvSpPr/>
      </xdr:nvSpPr>
      <xdr:spPr>
        <a:xfrm>
          <a:off x="9588500" y="129994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87401</xdr:rowOff>
    </xdr:from>
    <xdr:ext cx="534377" cy="259045"/>
    <xdr:sp macro="" textlink="">
      <xdr:nvSpPr>
        <xdr:cNvPr id="351" name="テキスト ボックス 350"/>
        <xdr:cNvSpPr txBox="1"/>
      </xdr:nvSpPr>
      <xdr:spPr>
        <a:xfrm>
          <a:off x="9372111" y="1277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20,233</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69607</xdr:rowOff>
    </xdr:from>
    <xdr:to>
      <xdr:col>12</xdr:col>
      <xdr:colOff>561975</xdr:colOff>
      <xdr:row>76</xdr:row>
      <xdr:rowOff>171207</xdr:rowOff>
    </xdr:to>
    <xdr:sp macro="" textlink="">
      <xdr:nvSpPr>
        <xdr:cNvPr id="352" name="フローチャート : 判断 351"/>
        <xdr:cNvSpPr/>
      </xdr:nvSpPr>
      <xdr:spPr>
        <a:xfrm>
          <a:off x="8699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162334</xdr:rowOff>
    </xdr:from>
    <xdr:ext cx="534377" cy="259045"/>
    <xdr:sp macro="" textlink="">
      <xdr:nvSpPr>
        <xdr:cNvPr id="353" name="テキスト ボックス 352"/>
        <xdr:cNvSpPr txBox="1"/>
      </xdr:nvSpPr>
      <xdr:spPr>
        <a:xfrm>
          <a:off x="8483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54" name="テキスト ボックス 35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355" name="テキスト ボックス 35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356" name="テキスト ボックス 35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357" name="テキスト ボックス 35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358" name="テキスト ボックス 35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63799</xdr:rowOff>
    </xdr:from>
    <xdr:to>
      <xdr:col>15</xdr:col>
      <xdr:colOff>231775</xdr:colOff>
      <xdr:row>77</xdr:row>
      <xdr:rowOff>165399</xdr:rowOff>
    </xdr:to>
    <xdr:sp macro="" textlink="">
      <xdr:nvSpPr>
        <xdr:cNvPr id="359" name="円/楕円 358"/>
        <xdr:cNvSpPr/>
      </xdr:nvSpPr>
      <xdr:spPr>
        <a:xfrm>
          <a:off x="10426700" y="132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150176</xdr:rowOff>
    </xdr:from>
    <xdr:ext cx="469744" cy="259045"/>
    <xdr:sp macro="" textlink="">
      <xdr:nvSpPr>
        <xdr:cNvPr id="360" name="普通建設事業費 （ うち新規整備　）該当値テキスト"/>
        <xdr:cNvSpPr txBox="1"/>
      </xdr:nvSpPr>
      <xdr:spPr>
        <a:xfrm>
          <a:off x="10528300" y="1318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25761</xdr:rowOff>
    </xdr:from>
    <xdr:to>
      <xdr:col>14</xdr:col>
      <xdr:colOff>79375</xdr:colOff>
      <xdr:row>76</xdr:row>
      <xdr:rowOff>127361</xdr:rowOff>
    </xdr:to>
    <xdr:sp macro="" textlink="">
      <xdr:nvSpPr>
        <xdr:cNvPr id="361" name="円/楕円 360"/>
        <xdr:cNvSpPr/>
      </xdr:nvSpPr>
      <xdr:spPr>
        <a:xfrm>
          <a:off x="9588500" y="1305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118488</xdr:rowOff>
    </xdr:from>
    <xdr:ext cx="534377" cy="259045"/>
    <xdr:sp macro="" textlink="">
      <xdr:nvSpPr>
        <xdr:cNvPr id="362" name="テキスト ボックス 361"/>
        <xdr:cNvSpPr txBox="1"/>
      </xdr:nvSpPr>
      <xdr:spPr>
        <a:xfrm>
          <a:off x="9372111" y="131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160544</xdr:rowOff>
    </xdr:from>
    <xdr:to>
      <xdr:col>12</xdr:col>
      <xdr:colOff>561975</xdr:colOff>
      <xdr:row>76</xdr:row>
      <xdr:rowOff>90694</xdr:rowOff>
    </xdr:to>
    <xdr:sp macro="" textlink="">
      <xdr:nvSpPr>
        <xdr:cNvPr id="363" name="円/楕円 362"/>
        <xdr:cNvSpPr/>
      </xdr:nvSpPr>
      <xdr:spPr>
        <a:xfrm>
          <a:off x="8699500" y="1301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107220</xdr:rowOff>
    </xdr:from>
    <xdr:ext cx="534377" cy="259045"/>
    <xdr:sp macro="" textlink="">
      <xdr:nvSpPr>
        <xdr:cNvPr id="364" name="テキスト ボックス 363"/>
        <xdr:cNvSpPr txBox="1"/>
      </xdr:nvSpPr>
      <xdr:spPr>
        <a:xfrm>
          <a:off x="8483111" y="1279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365" name="正方形/長方形 36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366" name="正方形/長方形 36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367" name="正方形/長方形 36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368" name="正方形/長方形 36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369" name="正方形/長方形 36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370" name="正方形/長方形 36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371" name="正方形/長方形 37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372" name="正方形/長方形 37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373" name="テキスト ボックス 37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374" name="直線コネクタ 37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375" name="直線コネクタ 37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376" name="テキスト ボックス 37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377" name="直線コネクタ 37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378" name="テキスト ボックス 37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379" name="直線コネクタ 37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380" name="テキスト ボックス 37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381" name="直線コネクタ 38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382" name="テキスト ボックス 38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383" name="直線コネクタ 38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384" name="テキスト ボックス 38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385" name="直線コネクタ 38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386" name="テキスト ボックス 38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387" name="直線コネクタ 38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388" name="テキスト ボックス 38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38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30854</xdr:rowOff>
    </xdr:from>
    <xdr:to>
      <xdr:col>15</xdr:col>
      <xdr:colOff>180340</xdr:colOff>
      <xdr:row>99</xdr:row>
      <xdr:rowOff>57486</xdr:rowOff>
    </xdr:to>
    <xdr:cxnSp macro="">
      <xdr:nvCxnSpPr>
        <xdr:cNvPr id="390" name="直線コネクタ 389"/>
        <xdr:cNvCxnSpPr/>
      </xdr:nvCxnSpPr>
      <xdr:spPr>
        <a:xfrm flipV="1">
          <a:off x="10475595" y="15632804"/>
          <a:ext cx="1270" cy="1398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61313</xdr:rowOff>
    </xdr:from>
    <xdr:ext cx="469744" cy="259045"/>
    <xdr:sp macro="" textlink="">
      <xdr:nvSpPr>
        <xdr:cNvPr id="391" name="普通建設事業費 （ うち更新整備　）最小値テキスト"/>
        <xdr:cNvSpPr txBox="1"/>
      </xdr:nvSpPr>
      <xdr:spPr>
        <a:xfrm>
          <a:off x="10528300" y="1703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2,535</a:t>
          </a:r>
          <a:endParaRPr kumimoji="1" lang="ja-JP" altLang="en-US" sz="1000" b="1">
            <a:latin typeface="ＭＳ Ｐゴシック"/>
          </a:endParaRPr>
        </a:p>
      </xdr:txBody>
    </xdr:sp>
    <xdr:clientData/>
  </xdr:oneCellAnchor>
  <xdr:twoCellAnchor>
    <xdr:from>
      <xdr:col>15</xdr:col>
      <xdr:colOff>92075</xdr:colOff>
      <xdr:row>99</xdr:row>
      <xdr:rowOff>57486</xdr:rowOff>
    </xdr:from>
    <xdr:to>
      <xdr:col>15</xdr:col>
      <xdr:colOff>269875</xdr:colOff>
      <xdr:row>99</xdr:row>
      <xdr:rowOff>57486</xdr:rowOff>
    </xdr:to>
    <xdr:cxnSp macro="">
      <xdr:nvCxnSpPr>
        <xdr:cNvPr id="392" name="直線コネクタ 391"/>
        <xdr:cNvCxnSpPr/>
      </xdr:nvCxnSpPr>
      <xdr:spPr>
        <a:xfrm>
          <a:off x="10388600" y="1703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148981</xdr:rowOff>
    </xdr:from>
    <xdr:ext cx="534377" cy="259045"/>
    <xdr:sp macro="" textlink="">
      <xdr:nvSpPr>
        <xdr:cNvPr id="393" name="普通建設事業費 （ うち更新整備　）最大値テキスト"/>
        <xdr:cNvSpPr txBox="1"/>
      </xdr:nvSpPr>
      <xdr:spPr>
        <a:xfrm>
          <a:off x="10528300" y="154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88,166</a:t>
          </a:r>
          <a:endParaRPr kumimoji="1" lang="ja-JP" altLang="en-US" sz="1000" b="1">
            <a:latin typeface="ＭＳ Ｐゴシック"/>
          </a:endParaRPr>
        </a:p>
      </xdr:txBody>
    </xdr:sp>
    <xdr:clientData/>
  </xdr:oneCellAnchor>
  <xdr:twoCellAnchor>
    <xdr:from>
      <xdr:col>15</xdr:col>
      <xdr:colOff>92075</xdr:colOff>
      <xdr:row>91</xdr:row>
      <xdr:rowOff>30854</xdr:rowOff>
    </xdr:from>
    <xdr:to>
      <xdr:col>15</xdr:col>
      <xdr:colOff>269875</xdr:colOff>
      <xdr:row>91</xdr:row>
      <xdr:rowOff>30854</xdr:rowOff>
    </xdr:to>
    <xdr:cxnSp macro="">
      <xdr:nvCxnSpPr>
        <xdr:cNvPr id="394" name="直線コネクタ 393"/>
        <xdr:cNvCxnSpPr/>
      </xdr:nvCxnSpPr>
      <xdr:spPr>
        <a:xfrm>
          <a:off x="10388600" y="1563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152143</xdr:rowOff>
    </xdr:from>
    <xdr:to>
      <xdr:col>15</xdr:col>
      <xdr:colOff>180975</xdr:colOff>
      <xdr:row>97</xdr:row>
      <xdr:rowOff>11765</xdr:rowOff>
    </xdr:to>
    <xdr:cxnSp macro="">
      <xdr:nvCxnSpPr>
        <xdr:cNvPr id="395" name="直線コネクタ 394"/>
        <xdr:cNvCxnSpPr/>
      </xdr:nvCxnSpPr>
      <xdr:spPr>
        <a:xfrm flipV="1">
          <a:off x="9639300" y="16611343"/>
          <a:ext cx="838200" cy="3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114354</xdr:rowOff>
    </xdr:from>
    <xdr:ext cx="534377" cy="259045"/>
    <xdr:sp macro="" textlink="">
      <xdr:nvSpPr>
        <xdr:cNvPr id="396" name="普通建設事業費 （ うち更新整備　）平均値テキスト"/>
        <xdr:cNvSpPr txBox="1"/>
      </xdr:nvSpPr>
      <xdr:spPr>
        <a:xfrm>
          <a:off x="10528300" y="16573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135927</xdr:rowOff>
    </xdr:from>
    <xdr:to>
      <xdr:col>15</xdr:col>
      <xdr:colOff>231775</xdr:colOff>
      <xdr:row>97</xdr:row>
      <xdr:rowOff>66077</xdr:rowOff>
    </xdr:to>
    <xdr:sp macro="" textlink="">
      <xdr:nvSpPr>
        <xdr:cNvPr id="397" name="フローチャート : 判断 396"/>
        <xdr:cNvSpPr/>
      </xdr:nvSpPr>
      <xdr:spPr>
        <a:xfrm>
          <a:off x="10426700" y="1659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11765</xdr:rowOff>
    </xdr:from>
    <xdr:to>
      <xdr:col>14</xdr:col>
      <xdr:colOff>28575</xdr:colOff>
      <xdr:row>98</xdr:row>
      <xdr:rowOff>85685</xdr:rowOff>
    </xdr:to>
    <xdr:cxnSp macro="">
      <xdr:nvCxnSpPr>
        <xdr:cNvPr id="398" name="直線コネクタ 397"/>
        <xdr:cNvCxnSpPr/>
      </xdr:nvCxnSpPr>
      <xdr:spPr>
        <a:xfrm flipV="1">
          <a:off x="8750300" y="16642415"/>
          <a:ext cx="889000" cy="24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24076</xdr:rowOff>
    </xdr:from>
    <xdr:to>
      <xdr:col>14</xdr:col>
      <xdr:colOff>79375</xdr:colOff>
      <xdr:row>97</xdr:row>
      <xdr:rowOff>125676</xdr:rowOff>
    </xdr:to>
    <xdr:sp macro="" textlink="">
      <xdr:nvSpPr>
        <xdr:cNvPr id="399" name="フローチャート : 判断 398"/>
        <xdr:cNvSpPr/>
      </xdr:nvSpPr>
      <xdr:spPr>
        <a:xfrm>
          <a:off x="9588500" y="166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116803</xdr:rowOff>
    </xdr:from>
    <xdr:ext cx="534377" cy="259045"/>
    <xdr:sp macro="" textlink="">
      <xdr:nvSpPr>
        <xdr:cNvPr id="400" name="テキスト ボックス 399"/>
        <xdr:cNvSpPr txBox="1"/>
      </xdr:nvSpPr>
      <xdr:spPr>
        <a:xfrm>
          <a:off x="9372111" y="1674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75298</xdr:rowOff>
    </xdr:from>
    <xdr:to>
      <xdr:col>12</xdr:col>
      <xdr:colOff>561975</xdr:colOff>
      <xdr:row>98</xdr:row>
      <xdr:rowOff>5448</xdr:rowOff>
    </xdr:to>
    <xdr:sp macro="" textlink="">
      <xdr:nvSpPr>
        <xdr:cNvPr id="401" name="フローチャート : 判断 400"/>
        <xdr:cNvSpPr/>
      </xdr:nvSpPr>
      <xdr:spPr>
        <a:xfrm>
          <a:off x="8699500" y="167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21975</xdr:rowOff>
    </xdr:from>
    <xdr:ext cx="534377" cy="259045"/>
    <xdr:sp macro="" textlink="">
      <xdr:nvSpPr>
        <xdr:cNvPr id="402" name="テキスト ボックス 401"/>
        <xdr:cNvSpPr txBox="1"/>
      </xdr:nvSpPr>
      <xdr:spPr>
        <a:xfrm>
          <a:off x="8483111" y="1648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03" name="テキスト ボックス 40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04" name="テキスト ボックス 40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05" name="テキスト ボックス 40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06" name="テキスト ボックス 40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07" name="テキスト ボックス 40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101343</xdr:rowOff>
    </xdr:from>
    <xdr:to>
      <xdr:col>15</xdr:col>
      <xdr:colOff>231775</xdr:colOff>
      <xdr:row>97</xdr:row>
      <xdr:rowOff>31493</xdr:rowOff>
    </xdr:to>
    <xdr:sp macro="" textlink="">
      <xdr:nvSpPr>
        <xdr:cNvPr id="408" name="円/楕円 407"/>
        <xdr:cNvSpPr/>
      </xdr:nvSpPr>
      <xdr:spPr>
        <a:xfrm>
          <a:off x="10426700" y="1656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124220</xdr:rowOff>
    </xdr:from>
    <xdr:ext cx="534377" cy="259045"/>
    <xdr:sp macro="" textlink="">
      <xdr:nvSpPr>
        <xdr:cNvPr id="409" name="普通建設事業費 （ うち更新整備　）該当値テキスト"/>
        <xdr:cNvSpPr txBox="1"/>
      </xdr:nvSpPr>
      <xdr:spPr>
        <a:xfrm>
          <a:off x="10528300" y="1641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28,238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132415</xdr:rowOff>
    </xdr:from>
    <xdr:to>
      <xdr:col>14</xdr:col>
      <xdr:colOff>79375</xdr:colOff>
      <xdr:row>97</xdr:row>
      <xdr:rowOff>62565</xdr:rowOff>
    </xdr:to>
    <xdr:sp macro="" textlink="">
      <xdr:nvSpPr>
        <xdr:cNvPr id="410" name="円/楕円 409"/>
        <xdr:cNvSpPr/>
      </xdr:nvSpPr>
      <xdr:spPr>
        <a:xfrm>
          <a:off x="9588500" y="165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79092</xdr:rowOff>
    </xdr:from>
    <xdr:ext cx="534377" cy="259045"/>
    <xdr:sp macro="" textlink="">
      <xdr:nvSpPr>
        <xdr:cNvPr id="411" name="テキスト ボックス 410"/>
        <xdr:cNvSpPr txBox="1"/>
      </xdr:nvSpPr>
      <xdr:spPr>
        <a:xfrm>
          <a:off x="9372111" y="1636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34885</xdr:rowOff>
    </xdr:from>
    <xdr:to>
      <xdr:col>12</xdr:col>
      <xdr:colOff>561975</xdr:colOff>
      <xdr:row>98</xdr:row>
      <xdr:rowOff>136485</xdr:rowOff>
    </xdr:to>
    <xdr:sp macro="" textlink="">
      <xdr:nvSpPr>
        <xdr:cNvPr id="412" name="円/楕円 411"/>
        <xdr:cNvSpPr/>
      </xdr:nvSpPr>
      <xdr:spPr>
        <a:xfrm>
          <a:off x="8699500" y="1683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127612</xdr:rowOff>
    </xdr:from>
    <xdr:ext cx="534377" cy="259045"/>
    <xdr:sp macro="" textlink="">
      <xdr:nvSpPr>
        <xdr:cNvPr id="413" name="テキスト ボックス 412"/>
        <xdr:cNvSpPr txBox="1"/>
      </xdr:nvSpPr>
      <xdr:spPr>
        <a:xfrm>
          <a:off x="8483111" y="1692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14" name="正方形/長方形 41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15" name="正方形/長方形 41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16" name="正方形/長方形 41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17" name="正方形/長方形 41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18" name="正方形/長方形 41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19" name="正方形/長方形 41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20" name="正方形/長方形 41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21" name="正方形/長方形 42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22" name="テキスト ボックス 42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23" name="直線コネクタ 42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24" name="直線コネクタ 42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25" name="テキスト ボックス 42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26" name="直線コネクタ 42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27" name="テキスト ボックス 426"/>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28" name="直線コネクタ 42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29" name="テキスト ボックス 428"/>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30" name="直線コネクタ 42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31" name="テキスト ボックス 430"/>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32" name="直線コネクタ 43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33" name="テキスト ボックス 432"/>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34" name="直線コネクタ 43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35" name="テキスト ボックス 434"/>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36" name="直線コネクタ 43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37" name="テキスト ボックス 43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3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90388</xdr:rowOff>
    </xdr:from>
    <xdr:to>
      <xdr:col>23</xdr:col>
      <xdr:colOff>516889</xdr:colOff>
      <xdr:row>39</xdr:row>
      <xdr:rowOff>98878</xdr:rowOff>
    </xdr:to>
    <xdr:cxnSp macro="">
      <xdr:nvCxnSpPr>
        <xdr:cNvPr id="439" name="直線コネクタ 438"/>
        <xdr:cNvCxnSpPr/>
      </xdr:nvCxnSpPr>
      <xdr:spPr>
        <a:xfrm flipV="1">
          <a:off x="16317595" y="5233888"/>
          <a:ext cx="1269" cy="155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4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41" name="直線コネクタ 44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37065</xdr:rowOff>
    </xdr:from>
    <xdr:ext cx="469744" cy="259045"/>
    <xdr:sp macro="" textlink="">
      <xdr:nvSpPr>
        <xdr:cNvPr id="442" name="災害復旧事業費最大値テキスト"/>
        <xdr:cNvSpPr txBox="1"/>
      </xdr:nvSpPr>
      <xdr:spPr>
        <a:xfrm>
          <a:off x="16370300" y="500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30</xdr:row>
      <xdr:rowOff>90388</xdr:rowOff>
    </xdr:from>
    <xdr:to>
      <xdr:col>23</xdr:col>
      <xdr:colOff>606425</xdr:colOff>
      <xdr:row>30</xdr:row>
      <xdr:rowOff>90388</xdr:rowOff>
    </xdr:to>
    <xdr:cxnSp macro="">
      <xdr:nvCxnSpPr>
        <xdr:cNvPr id="443" name="直線コネクタ 442"/>
        <xdr:cNvCxnSpPr/>
      </xdr:nvCxnSpPr>
      <xdr:spPr>
        <a:xfrm>
          <a:off x="16230600" y="523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90388</xdr:rowOff>
    </xdr:from>
    <xdr:to>
      <xdr:col>23</xdr:col>
      <xdr:colOff>517525</xdr:colOff>
      <xdr:row>31</xdr:row>
      <xdr:rowOff>29319</xdr:rowOff>
    </xdr:to>
    <xdr:cxnSp macro="">
      <xdr:nvCxnSpPr>
        <xdr:cNvPr id="444" name="直線コネクタ 443"/>
        <xdr:cNvCxnSpPr/>
      </xdr:nvCxnSpPr>
      <xdr:spPr>
        <a:xfrm flipV="1">
          <a:off x="15481300" y="5233888"/>
          <a:ext cx="8382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96065</xdr:rowOff>
    </xdr:from>
    <xdr:ext cx="378565" cy="259045"/>
    <xdr:sp macro="" textlink="">
      <xdr:nvSpPr>
        <xdr:cNvPr id="445" name="災害復旧事業費平均値テキスト"/>
        <xdr:cNvSpPr txBox="1"/>
      </xdr:nvSpPr>
      <xdr:spPr>
        <a:xfrm>
          <a:off x="16370300" y="6439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117638</xdr:rowOff>
    </xdr:from>
    <xdr:to>
      <xdr:col>23</xdr:col>
      <xdr:colOff>568325</xdr:colOff>
      <xdr:row>38</xdr:row>
      <xdr:rowOff>47788</xdr:rowOff>
    </xdr:to>
    <xdr:sp macro="" textlink="">
      <xdr:nvSpPr>
        <xdr:cNvPr id="446" name="フローチャート : 判断 445"/>
        <xdr:cNvSpPr/>
      </xdr:nvSpPr>
      <xdr:spPr>
        <a:xfrm>
          <a:off x="16268700" y="646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29319</xdr:rowOff>
    </xdr:from>
    <xdr:to>
      <xdr:col>22</xdr:col>
      <xdr:colOff>365125</xdr:colOff>
      <xdr:row>39</xdr:row>
      <xdr:rowOff>93980</xdr:rowOff>
    </xdr:to>
    <xdr:cxnSp macro="">
      <xdr:nvCxnSpPr>
        <xdr:cNvPr id="447" name="直線コネクタ 446"/>
        <xdr:cNvCxnSpPr/>
      </xdr:nvCxnSpPr>
      <xdr:spPr>
        <a:xfrm flipV="1">
          <a:off x="14592300" y="5344269"/>
          <a:ext cx="889000" cy="143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136906</xdr:rowOff>
    </xdr:from>
    <xdr:to>
      <xdr:col>22</xdr:col>
      <xdr:colOff>415925</xdr:colOff>
      <xdr:row>38</xdr:row>
      <xdr:rowOff>67056</xdr:rowOff>
    </xdr:to>
    <xdr:sp macro="" textlink="">
      <xdr:nvSpPr>
        <xdr:cNvPr id="448" name="フローチャート : 判断 447"/>
        <xdr:cNvSpPr/>
      </xdr:nvSpPr>
      <xdr:spPr>
        <a:xfrm>
          <a:off x="15430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58183</xdr:rowOff>
    </xdr:from>
    <xdr:ext cx="378565" cy="259045"/>
    <xdr:sp macro="" textlink="">
      <xdr:nvSpPr>
        <xdr:cNvPr id="449" name="テキスト ボックス 448"/>
        <xdr:cNvSpPr txBox="1"/>
      </xdr:nvSpPr>
      <xdr:spPr>
        <a:xfrm>
          <a:off x="15292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21</xdr:col>
      <xdr:colOff>111125</xdr:colOff>
      <xdr:row>35</xdr:row>
      <xdr:rowOff>123843</xdr:rowOff>
    </xdr:from>
    <xdr:to>
      <xdr:col>21</xdr:col>
      <xdr:colOff>212725</xdr:colOff>
      <xdr:row>36</xdr:row>
      <xdr:rowOff>53993</xdr:rowOff>
    </xdr:to>
    <xdr:sp macro="" textlink="">
      <xdr:nvSpPr>
        <xdr:cNvPr id="450" name="フローチャート : 判断 449"/>
        <xdr:cNvSpPr/>
      </xdr:nvSpPr>
      <xdr:spPr>
        <a:xfrm>
          <a:off x="14541500" y="61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70520</xdr:rowOff>
    </xdr:from>
    <xdr:ext cx="469744" cy="259045"/>
    <xdr:sp macro="" textlink="">
      <xdr:nvSpPr>
        <xdr:cNvPr id="451" name="テキスト ボックス 450"/>
        <xdr:cNvSpPr txBox="1"/>
      </xdr:nvSpPr>
      <xdr:spPr>
        <a:xfrm>
          <a:off x="14357427" y="58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52" name="テキスト ボックス 45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53" name="テキスト ボックス 45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54" name="テキスト ボックス 45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55" name="テキスト ボックス 45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56" name="テキスト ボックス 45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39588</xdr:rowOff>
    </xdr:from>
    <xdr:to>
      <xdr:col>23</xdr:col>
      <xdr:colOff>568325</xdr:colOff>
      <xdr:row>30</xdr:row>
      <xdr:rowOff>141188</xdr:rowOff>
    </xdr:to>
    <xdr:sp macro="" textlink="">
      <xdr:nvSpPr>
        <xdr:cNvPr id="457" name="円/楕円 456"/>
        <xdr:cNvSpPr/>
      </xdr:nvSpPr>
      <xdr:spPr>
        <a:xfrm>
          <a:off x="16268700" y="51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29</xdr:row>
      <xdr:rowOff>164065</xdr:rowOff>
    </xdr:from>
    <xdr:ext cx="469744" cy="259045"/>
    <xdr:sp macro="" textlink="">
      <xdr:nvSpPr>
        <xdr:cNvPr id="458" name="災害復旧事業費該当値テキスト"/>
        <xdr:cNvSpPr txBox="1"/>
      </xdr:nvSpPr>
      <xdr:spPr>
        <a:xfrm>
          <a:off x="16370300" y="513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4,751</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149969</xdr:rowOff>
    </xdr:from>
    <xdr:to>
      <xdr:col>22</xdr:col>
      <xdr:colOff>415925</xdr:colOff>
      <xdr:row>31</xdr:row>
      <xdr:rowOff>80119</xdr:rowOff>
    </xdr:to>
    <xdr:sp macro="" textlink="">
      <xdr:nvSpPr>
        <xdr:cNvPr id="459" name="円/楕円 458"/>
        <xdr:cNvSpPr/>
      </xdr:nvSpPr>
      <xdr:spPr>
        <a:xfrm>
          <a:off x="15430500" y="52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29</xdr:row>
      <xdr:rowOff>96646</xdr:rowOff>
    </xdr:from>
    <xdr:ext cx="469744" cy="259045"/>
    <xdr:sp macro="" textlink="">
      <xdr:nvSpPr>
        <xdr:cNvPr id="460" name="テキスト ボックス 459"/>
        <xdr:cNvSpPr txBox="1"/>
      </xdr:nvSpPr>
      <xdr:spPr>
        <a:xfrm>
          <a:off x="15246427" y="506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43180</xdr:rowOff>
    </xdr:from>
    <xdr:to>
      <xdr:col>21</xdr:col>
      <xdr:colOff>212725</xdr:colOff>
      <xdr:row>39</xdr:row>
      <xdr:rowOff>144780</xdr:rowOff>
    </xdr:to>
    <xdr:sp macro="" textlink="">
      <xdr:nvSpPr>
        <xdr:cNvPr id="461" name="円/楕円 460"/>
        <xdr:cNvSpPr/>
      </xdr:nvSpPr>
      <xdr:spPr>
        <a:xfrm>
          <a:off x="14541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135907</xdr:rowOff>
    </xdr:from>
    <xdr:ext cx="313932" cy="259045"/>
    <xdr:sp macro="" textlink="">
      <xdr:nvSpPr>
        <xdr:cNvPr id="462" name="テキスト ボックス 461"/>
        <xdr:cNvSpPr txBox="1"/>
      </xdr:nvSpPr>
      <xdr:spPr>
        <a:xfrm>
          <a:off x="14435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463" name="正方形/長方形 46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464" name="正方形/長方形 46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465" name="正方形/長方形 46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466" name="正方形/長方形 46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467" name="正方形/長方形 46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468" name="正方形/長方形 46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469" name="正方形/長方形 46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470" name="正方形/長方形 46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471" name="テキスト ボックス 47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472" name="直線コネクタ 47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473" name="直線コネクタ 4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474" name="テキスト ボックス 47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475" name="直線コネクタ 4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476" name="テキスト ボックス 47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47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478" name="直線コネクタ 47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47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480" name="直線コネクタ 47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48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482" name="直線コネクタ 48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483" name="直線コネクタ 48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48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485" name="フローチャート : 判断 48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486" name="直線コネクタ 48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487" name="フローチャート : 判断 48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488" name="テキスト ボックス 48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489" name="フローチャート : 判断 48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490" name="テキスト ボックス 48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491" name="テキスト ボックス 4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492" name="テキスト ボックス 4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493" name="テキスト ボックス 4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494" name="テキスト ボックス 4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495" name="テキスト ボックス 4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496" name="円/楕円 4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4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498" name="円/楕円 4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499" name="テキスト ボックス 49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00" name="円/楕円 4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01" name="テキスト ボックス 50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02" name="正方形/長方形 5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03" name="正方形/長方形 5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04" name="正方形/長方形 5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05" name="正方形/長方形 5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06" name="正方形/長方形 5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07" name="正方形/長方形 5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08" name="正方形/長方形 5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09" name="正方形/長方形 5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10" name="テキスト ボックス 5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11" name="直線コネクタ 5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12" name="直線コネクタ 5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13" name="テキスト ボックス 5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14" name="直線コネクタ 5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15" name="テキスト ボックス 5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16" name="直線コネクタ 5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17" name="テキスト ボックス 5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18" name="直線コネクタ 5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19" name="テキスト ボックス 5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20" name="直線コネクタ 5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21" name="テキスト ボックス 5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22" name="直線コネクタ 5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23" name="テキスト ボックス 5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85617</xdr:rowOff>
    </xdr:from>
    <xdr:to>
      <xdr:col>23</xdr:col>
      <xdr:colOff>516889</xdr:colOff>
      <xdr:row>77</xdr:row>
      <xdr:rowOff>113297</xdr:rowOff>
    </xdr:to>
    <xdr:cxnSp macro="">
      <xdr:nvCxnSpPr>
        <xdr:cNvPr id="525" name="直線コネクタ 524"/>
        <xdr:cNvCxnSpPr/>
      </xdr:nvCxnSpPr>
      <xdr:spPr>
        <a:xfrm flipV="1">
          <a:off x="16317595" y="12087117"/>
          <a:ext cx="1269" cy="1227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117124</xdr:rowOff>
    </xdr:from>
    <xdr:ext cx="534377" cy="259045"/>
    <xdr:sp macro="" textlink="">
      <xdr:nvSpPr>
        <xdr:cNvPr id="526" name="公債費最小値テキスト"/>
        <xdr:cNvSpPr txBox="1"/>
      </xdr:nvSpPr>
      <xdr:spPr>
        <a:xfrm>
          <a:off x="16370300" y="133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77</xdr:row>
      <xdr:rowOff>113297</xdr:rowOff>
    </xdr:from>
    <xdr:to>
      <xdr:col>23</xdr:col>
      <xdr:colOff>606425</xdr:colOff>
      <xdr:row>77</xdr:row>
      <xdr:rowOff>113297</xdr:rowOff>
    </xdr:to>
    <xdr:cxnSp macro="">
      <xdr:nvCxnSpPr>
        <xdr:cNvPr id="527" name="直線コネクタ 526"/>
        <xdr:cNvCxnSpPr/>
      </xdr:nvCxnSpPr>
      <xdr:spPr>
        <a:xfrm>
          <a:off x="16230600" y="1331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32294</xdr:rowOff>
    </xdr:from>
    <xdr:ext cx="534377" cy="259045"/>
    <xdr:sp macro="" textlink="">
      <xdr:nvSpPr>
        <xdr:cNvPr id="528" name="公債費最大値テキスト"/>
        <xdr:cNvSpPr txBox="1"/>
      </xdr:nvSpPr>
      <xdr:spPr>
        <a:xfrm>
          <a:off x="16370300" y="1186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70</xdr:row>
      <xdr:rowOff>85617</xdr:rowOff>
    </xdr:from>
    <xdr:to>
      <xdr:col>23</xdr:col>
      <xdr:colOff>606425</xdr:colOff>
      <xdr:row>70</xdr:row>
      <xdr:rowOff>85617</xdr:rowOff>
    </xdr:to>
    <xdr:cxnSp macro="">
      <xdr:nvCxnSpPr>
        <xdr:cNvPr id="529" name="直線コネクタ 528"/>
        <xdr:cNvCxnSpPr/>
      </xdr:nvCxnSpPr>
      <xdr:spPr>
        <a:xfrm>
          <a:off x="16230600" y="12087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100057</xdr:rowOff>
    </xdr:from>
    <xdr:to>
      <xdr:col>23</xdr:col>
      <xdr:colOff>517525</xdr:colOff>
      <xdr:row>74</xdr:row>
      <xdr:rowOff>112935</xdr:rowOff>
    </xdr:to>
    <xdr:cxnSp macro="">
      <xdr:nvCxnSpPr>
        <xdr:cNvPr id="530" name="直線コネクタ 529"/>
        <xdr:cNvCxnSpPr/>
      </xdr:nvCxnSpPr>
      <xdr:spPr>
        <a:xfrm flipV="1">
          <a:off x="15481300" y="12787357"/>
          <a:ext cx="8382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121486</xdr:rowOff>
    </xdr:from>
    <xdr:ext cx="534377" cy="259045"/>
    <xdr:sp macro="" textlink="">
      <xdr:nvSpPr>
        <xdr:cNvPr id="531" name="公債費平均値テキスト"/>
        <xdr:cNvSpPr txBox="1"/>
      </xdr:nvSpPr>
      <xdr:spPr>
        <a:xfrm>
          <a:off x="16370300" y="12808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143059</xdr:rowOff>
    </xdr:from>
    <xdr:to>
      <xdr:col>23</xdr:col>
      <xdr:colOff>568325</xdr:colOff>
      <xdr:row>75</xdr:row>
      <xdr:rowOff>73209</xdr:rowOff>
    </xdr:to>
    <xdr:sp macro="" textlink="">
      <xdr:nvSpPr>
        <xdr:cNvPr id="532" name="フローチャート : 判断 531"/>
        <xdr:cNvSpPr/>
      </xdr:nvSpPr>
      <xdr:spPr>
        <a:xfrm>
          <a:off x="162687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112573</xdr:rowOff>
    </xdr:from>
    <xdr:to>
      <xdr:col>22</xdr:col>
      <xdr:colOff>365125</xdr:colOff>
      <xdr:row>74</xdr:row>
      <xdr:rowOff>112935</xdr:rowOff>
    </xdr:to>
    <xdr:cxnSp macro="">
      <xdr:nvCxnSpPr>
        <xdr:cNvPr id="533" name="直線コネクタ 532"/>
        <xdr:cNvCxnSpPr/>
      </xdr:nvCxnSpPr>
      <xdr:spPr>
        <a:xfrm>
          <a:off x="14592300" y="12799873"/>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163805</xdr:rowOff>
    </xdr:from>
    <xdr:to>
      <xdr:col>22</xdr:col>
      <xdr:colOff>415925</xdr:colOff>
      <xdr:row>75</xdr:row>
      <xdr:rowOff>93955</xdr:rowOff>
    </xdr:to>
    <xdr:sp macro="" textlink="">
      <xdr:nvSpPr>
        <xdr:cNvPr id="534" name="フローチャート : 判断 533"/>
        <xdr:cNvSpPr/>
      </xdr:nvSpPr>
      <xdr:spPr>
        <a:xfrm>
          <a:off x="15430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85082</xdr:rowOff>
    </xdr:from>
    <xdr:ext cx="534377" cy="259045"/>
    <xdr:sp macro="" textlink="">
      <xdr:nvSpPr>
        <xdr:cNvPr id="535" name="テキスト ボックス 534"/>
        <xdr:cNvSpPr txBox="1"/>
      </xdr:nvSpPr>
      <xdr:spPr>
        <a:xfrm>
          <a:off x="15214111" y="1294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21</xdr:col>
      <xdr:colOff>111125</xdr:colOff>
      <xdr:row>75</xdr:row>
      <xdr:rowOff>64612</xdr:rowOff>
    </xdr:from>
    <xdr:to>
      <xdr:col>21</xdr:col>
      <xdr:colOff>212725</xdr:colOff>
      <xdr:row>75</xdr:row>
      <xdr:rowOff>166212</xdr:rowOff>
    </xdr:to>
    <xdr:sp macro="" textlink="">
      <xdr:nvSpPr>
        <xdr:cNvPr id="536" name="フローチャート : 判断 535"/>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157339</xdr:rowOff>
    </xdr:from>
    <xdr:ext cx="534377" cy="259045"/>
    <xdr:sp macro="" textlink="">
      <xdr:nvSpPr>
        <xdr:cNvPr id="537" name="テキスト ボックス 536"/>
        <xdr:cNvSpPr txBox="1"/>
      </xdr:nvSpPr>
      <xdr:spPr>
        <a:xfrm>
          <a:off x="14325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38" name="テキスト ボックス 5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39" name="テキスト ボックス 5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40" name="テキスト ボックス 5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41" name="テキスト ボックス 5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42" name="テキスト ボックス 5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49257</xdr:rowOff>
    </xdr:from>
    <xdr:to>
      <xdr:col>23</xdr:col>
      <xdr:colOff>568325</xdr:colOff>
      <xdr:row>74</xdr:row>
      <xdr:rowOff>150857</xdr:rowOff>
    </xdr:to>
    <xdr:sp macro="" textlink="">
      <xdr:nvSpPr>
        <xdr:cNvPr id="543" name="円/楕円 542"/>
        <xdr:cNvSpPr/>
      </xdr:nvSpPr>
      <xdr:spPr>
        <a:xfrm>
          <a:off x="16268700" y="127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72134</xdr:rowOff>
    </xdr:from>
    <xdr:ext cx="534377" cy="259045"/>
    <xdr:sp macro="" textlink="">
      <xdr:nvSpPr>
        <xdr:cNvPr id="544" name="公債費該当値テキスト"/>
        <xdr:cNvSpPr txBox="1"/>
      </xdr:nvSpPr>
      <xdr:spPr>
        <a:xfrm>
          <a:off x="16370300" y="125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42,081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62135</xdr:rowOff>
    </xdr:from>
    <xdr:to>
      <xdr:col>22</xdr:col>
      <xdr:colOff>415925</xdr:colOff>
      <xdr:row>74</xdr:row>
      <xdr:rowOff>163735</xdr:rowOff>
    </xdr:to>
    <xdr:sp macro="" textlink="">
      <xdr:nvSpPr>
        <xdr:cNvPr id="545" name="円/楕円 544"/>
        <xdr:cNvSpPr/>
      </xdr:nvSpPr>
      <xdr:spPr>
        <a:xfrm>
          <a:off x="15430500" y="127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8812</xdr:rowOff>
    </xdr:from>
    <xdr:ext cx="534377" cy="259045"/>
    <xdr:sp macro="" textlink="">
      <xdr:nvSpPr>
        <xdr:cNvPr id="546" name="テキスト ボックス 545"/>
        <xdr:cNvSpPr txBox="1"/>
      </xdr:nvSpPr>
      <xdr:spPr>
        <a:xfrm>
          <a:off x="15214111" y="1252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61773</xdr:rowOff>
    </xdr:from>
    <xdr:to>
      <xdr:col>21</xdr:col>
      <xdr:colOff>212725</xdr:colOff>
      <xdr:row>74</xdr:row>
      <xdr:rowOff>163373</xdr:rowOff>
    </xdr:to>
    <xdr:sp macro="" textlink="">
      <xdr:nvSpPr>
        <xdr:cNvPr id="547" name="円/楕円 546"/>
        <xdr:cNvSpPr/>
      </xdr:nvSpPr>
      <xdr:spPr>
        <a:xfrm>
          <a:off x="14541500" y="1274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8450</xdr:rowOff>
    </xdr:from>
    <xdr:ext cx="534377" cy="259045"/>
    <xdr:sp macro="" textlink="">
      <xdr:nvSpPr>
        <xdr:cNvPr id="548" name="テキスト ボックス 547"/>
        <xdr:cNvSpPr txBox="1"/>
      </xdr:nvSpPr>
      <xdr:spPr>
        <a:xfrm>
          <a:off x="14325111" y="1252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549" name="正方形/長方形 5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550" name="正方形/長方形 5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551" name="正方形/長方形 5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552" name="正方形/長方形 5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553" name="正方形/長方形 5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554" name="正方形/長方形 5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555" name="正方形/長方形 5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556" name="正方形/長方形 5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557" name="テキスト ボックス 5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558" name="直線コネクタ 5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559" name="直線コネクタ 55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560" name="テキスト ボックス 559"/>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561" name="直線コネクタ 5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562" name="テキスト ボックス 56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563" name="直線コネクタ 56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111777</xdr:rowOff>
    </xdr:from>
    <xdr:ext cx="531299" cy="259045"/>
    <xdr:sp macro="" textlink="">
      <xdr:nvSpPr>
        <xdr:cNvPr id="564" name="テキスト ボックス 563"/>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565" name="直線コネクタ 5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566" name="テキスト ボックス 56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5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164560</xdr:rowOff>
    </xdr:from>
    <xdr:to>
      <xdr:col>23</xdr:col>
      <xdr:colOff>516889</xdr:colOff>
      <xdr:row>98</xdr:row>
      <xdr:rowOff>9170</xdr:rowOff>
    </xdr:to>
    <xdr:cxnSp macro="">
      <xdr:nvCxnSpPr>
        <xdr:cNvPr id="568" name="直線コネクタ 567"/>
        <xdr:cNvCxnSpPr/>
      </xdr:nvCxnSpPr>
      <xdr:spPr>
        <a:xfrm flipV="1">
          <a:off x="16317595" y="15595060"/>
          <a:ext cx="1269" cy="121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12997</xdr:rowOff>
    </xdr:from>
    <xdr:ext cx="378565" cy="259045"/>
    <xdr:sp macro="" textlink="">
      <xdr:nvSpPr>
        <xdr:cNvPr id="569" name="積立金最小値テキスト"/>
        <xdr:cNvSpPr txBox="1"/>
      </xdr:nvSpPr>
      <xdr:spPr>
        <a:xfrm>
          <a:off x="16370300" y="1681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98</xdr:row>
      <xdr:rowOff>9170</xdr:rowOff>
    </xdr:from>
    <xdr:to>
      <xdr:col>23</xdr:col>
      <xdr:colOff>606425</xdr:colOff>
      <xdr:row>98</xdr:row>
      <xdr:rowOff>9170</xdr:rowOff>
    </xdr:to>
    <xdr:cxnSp macro="">
      <xdr:nvCxnSpPr>
        <xdr:cNvPr id="570" name="直線コネクタ 569"/>
        <xdr:cNvCxnSpPr/>
      </xdr:nvCxnSpPr>
      <xdr:spPr>
        <a:xfrm>
          <a:off x="16230600" y="1681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111237</xdr:rowOff>
    </xdr:from>
    <xdr:ext cx="534377" cy="259045"/>
    <xdr:sp macro="" textlink="">
      <xdr:nvSpPr>
        <xdr:cNvPr id="571" name="積立金最大値テキスト"/>
        <xdr:cNvSpPr txBox="1"/>
      </xdr:nvSpPr>
      <xdr:spPr>
        <a:xfrm>
          <a:off x="16370300" y="1537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21,565</a:t>
          </a:r>
          <a:endParaRPr kumimoji="1" lang="ja-JP" altLang="en-US" sz="1000" b="1">
            <a:latin typeface="ＭＳ Ｐゴシック"/>
          </a:endParaRPr>
        </a:p>
      </xdr:txBody>
    </xdr:sp>
    <xdr:clientData/>
  </xdr:oneCellAnchor>
  <xdr:twoCellAnchor>
    <xdr:from>
      <xdr:col>23</xdr:col>
      <xdr:colOff>428625</xdr:colOff>
      <xdr:row>90</xdr:row>
      <xdr:rowOff>164560</xdr:rowOff>
    </xdr:from>
    <xdr:to>
      <xdr:col>23</xdr:col>
      <xdr:colOff>606425</xdr:colOff>
      <xdr:row>90</xdr:row>
      <xdr:rowOff>164560</xdr:rowOff>
    </xdr:to>
    <xdr:cxnSp macro="">
      <xdr:nvCxnSpPr>
        <xdr:cNvPr id="572" name="直線コネクタ 571"/>
        <xdr:cNvCxnSpPr/>
      </xdr:nvCxnSpPr>
      <xdr:spPr>
        <a:xfrm>
          <a:off x="16230600" y="1559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108153</xdr:rowOff>
    </xdr:from>
    <xdr:to>
      <xdr:col>23</xdr:col>
      <xdr:colOff>517525</xdr:colOff>
      <xdr:row>94</xdr:row>
      <xdr:rowOff>15684</xdr:rowOff>
    </xdr:to>
    <xdr:cxnSp macro="">
      <xdr:nvCxnSpPr>
        <xdr:cNvPr id="573" name="直線コネクタ 572"/>
        <xdr:cNvCxnSpPr/>
      </xdr:nvCxnSpPr>
      <xdr:spPr>
        <a:xfrm>
          <a:off x="15481300" y="16053003"/>
          <a:ext cx="8382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122762</xdr:rowOff>
    </xdr:from>
    <xdr:ext cx="469744" cy="259045"/>
    <xdr:sp macro="" textlink="">
      <xdr:nvSpPr>
        <xdr:cNvPr id="574" name="積立金平均値テキスト"/>
        <xdr:cNvSpPr txBox="1"/>
      </xdr:nvSpPr>
      <xdr:spPr>
        <a:xfrm>
          <a:off x="16370300" y="1641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144335</xdr:rowOff>
    </xdr:from>
    <xdr:to>
      <xdr:col>23</xdr:col>
      <xdr:colOff>568325</xdr:colOff>
      <xdr:row>96</xdr:row>
      <xdr:rowOff>74485</xdr:rowOff>
    </xdr:to>
    <xdr:sp macro="" textlink="">
      <xdr:nvSpPr>
        <xdr:cNvPr id="575" name="フローチャート : 判断 574"/>
        <xdr:cNvSpPr/>
      </xdr:nvSpPr>
      <xdr:spPr>
        <a:xfrm>
          <a:off x="162687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43517</xdr:rowOff>
    </xdr:from>
    <xdr:to>
      <xdr:col>22</xdr:col>
      <xdr:colOff>365125</xdr:colOff>
      <xdr:row>93</xdr:row>
      <xdr:rowOff>108153</xdr:rowOff>
    </xdr:to>
    <xdr:cxnSp macro="">
      <xdr:nvCxnSpPr>
        <xdr:cNvPr id="576" name="直線コネクタ 575"/>
        <xdr:cNvCxnSpPr/>
      </xdr:nvCxnSpPr>
      <xdr:spPr>
        <a:xfrm>
          <a:off x="14592300" y="15645467"/>
          <a:ext cx="889000" cy="40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76442</xdr:rowOff>
    </xdr:from>
    <xdr:to>
      <xdr:col>22</xdr:col>
      <xdr:colOff>415925</xdr:colOff>
      <xdr:row>95</xdr:row>
      <xdr:rowOff>6592</xdr:rowOff>
    </xdr:to>
    <xdr:sp macro="" textlink="">
      <xdr:nvSpPr>
        <xdr:cNvPr id="577" name="フローチャート : 判断 576"/>
        <xdr:cNvSpPr/>
      </xdr:nvSpPr>
      <xdr:spPr>
        <a:xfrm>
          <a:off x="15430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169169</xdr:rowOff>
    </xdr:from>
    <xdr:ext cx="534377" cy="259045"/>
    <xdr:sp macro="" textlink="">
      <xdr:nvSpPr>
        <xdr:cNvPr id="578" name="テキスト ボックス 577"/>
        <xdr:cNvSpPr txBox="1"/>
      </xdr:nvSpPr>
      <xdr:spPr>
        <a:xfrm>
          <a:off x="15214111" y="162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10,218</a:t>
          </a:r>
          <a:endParaRPr kumimoji="1" lang="ja-JP" altLang="en-US" sz="1000" b="1">
            <a:solidFill>
              <a:srgbClr val="000080"/>
            </a:solidFill>
            <a:latin typeface="ＭＳ Ｐゴシック"/>
          </a:endParaRPr>
        </a:p>
      </xdr:txBody>
    </xdr:sp>
    <xdr:clientData/>
  </xdr:oneCellAnchor>
  <xdr:twoCellAnchor>
    <xdr:from>
      <xdr:col>21</xdr:col>
      <xdr:colOff>111125</xdr:colOff>
      <xdr:row>94</xdr:row>
      <xdr:rowOff>157880</xdr:rowOff>
    </xdr:from>
    <xdr:to>
      <xdr:col>21</xdr:col>
      <xdr:colOff>212725</xdr:colOff>
      <xdr:row>95</xdr:row>
      <xdr:rowOff>88030</xdr:rowOff>
    </xdr:to>
    <xdr:sp macro="" textlink="">
      <xdr:nvSpPr>
        <xdr:cNvPr id="579" name="フローチャート : 判断 578"/>
        <xdr:cNvSpPr/>
      </xdr:nvSpPr>
      <xdr:spPr>
        <a:xfrm>
          <a:off x="14541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79157</xdr:rowOff>
    </xdr:from>
    <xdr:ext cx="469744" cy="259045"/>
    <xdr:sp macro="" textlink="">
      <xdr:nvSpPr>
        <xdr:cNvPr id="580" name="テキスト ボックス 579"/>
        <xdr:cNvSpPr txBox="1"/>
      </xdr:nvSpPr>
      <xdr:spPr>
        <a:xfrm>
          <a:off x="14357427" y="163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581" name="テキスト ボックス 5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582" name="テキスト ボックス 5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583" name="テキスト ボックス 5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584" name="テキスト ボックス 5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585" name="テキスト ボックス 5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136334</xdr:rowOff>
    </xdr:from>
    <xdr:to>
      <xdr:col>23</xdr:col>
      <xdr:colOff>568325</xdr:colOff>
      <xdr:row>94</xdr:row>
      <xdr:rowOff>66484</xdr:rowOff>
    </xdr:to>
    <xdr:sp macro="" textlink="">
      <xdr:nvSpPr>
        <xdr:cNvPr id="586" name="円/楕円 585"/>
        <xdr:cNvSpPr/>
      </xdr:nvSpPr>
      <xdr:spPr>
        <a:xfrm>
          <a:off x="16268700" y="160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159211</xdr:rowOff>
    </xdr:from>
    <xdr:ext cx="534377" cy="259045"/>
    <xdr:sp macro="" textlink="">
      <xdr:nvSpPr>
        <xdr:cNvPr id="587" name="積立金該当値テキスト"/>
        <xdr:cNvSpPr txBox="1"/>
      </xdr:nvSpPr>
      <xdr:spPr>
        <a:xfrm>
          <a:off x="16370300" y="159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12,170</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57353</xdr:rowOff>
    </xdr:from>
    <xdr:to>
      <xdr:col>22</xdr:col>
      <xdr:colOff>415925</xdr:colOff>
      <xdr:row>93</xdr:row>
      <xdr:rowOff>158953</xdr:rowOff>
    </xdr:to>
    <xdr:sp macro="" textlink="">
      <xdr:nvSpPr>
        <xdr:cNvPr id="588" name="円/楕円 587"/>
        <xdr:cNvSpPr/>
      </xdr:nvSpPr>
      <xdr:spPr>
        <a:xfrm>
          <a:off x="15430500" y="160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4030</xdr:rowOff>
    </xdr:from>
    <xdr:ext cx="534377" cy="259045"/>
    <xdr:sp macro="" textlink="">
      <xdr:nvSpPr>
        <xdr:cNvPr id="589" name="テキスト ボックス 588"/>
        <xdr:cNvSpPr txBox="1"/>
      </xdr:nvSpPr>
      <xdr:spPr>
        <a:xfrm>
          <a:off x="15214111" y="1577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13,552</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164167</xdr:rowOff>
    </xdr:from>
    <xdr:to>
      <xdr:col>21</xdr:col>
      <xdr:colOff>212725</xdr:colOff>
      <xdr:row>91</xdr:row>
      <xdr:rowOff>94317</xdr:rowOff>
    </xdr:to>
    <xdr:sp macro="" textlink="">
      <xdr:nvSpPr>
        <xdr:cNvPr id="590" name="円/楕円 589"/>
        <xdr:cNvSpPr/>
      </xdr:nvSpPr>
      <xdr:spPr>
        <a:xfrm>
          <a:off x="14541500" y="1559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110844</xdr:rowOff>
    </xdr:from>
    <xdr:ext cx="534377" cy="259045"/>
    <xdr:sp macro="" textlink="">
      <xdr:nvSpPr>
        <xdr:cNvPr id="591" name="テキスト ボックス 590"/>
        <xdr:cNvSpPr txBox="1"/>
      </xdr:nvSpPr>
      <xdr:spPr>
        <a:xfrm>
          <a:off x="14325111" y="1536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592" name="正方形/長方形 5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593" name="正方形/長方形 5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594" name="正方形/長方形 5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595" name="正方形/長方形 5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596" name="正方形/長方形 5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597" name="正方形/長方形 5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598" name="正方形/長方形 5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599" name="正方形/長方形 5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00" name="テキスト ボックス 5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01" name="直線コネクタ 6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02" name="直線コネクタ 60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03" name="テキスト ボックス 60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04" name="直線コネクタ 60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05" name="テキスト ボックス 60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06" name="直線コネクタ 60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07" name="テキスト ボックス 60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08" name="直線コネクタ 60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09" name="テキスト ボックス 60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10" name="直線コネクタ 6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11" name="テキスト ボックス 61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151816</xdr:rowOff>
    </xdr:from>
    <xdr:to>
      <xdr:col>32</xdr:col>
      <xdr:colOff>186689</xdr:colOff>
      <xdr:row>38</xdr:row>
      <xdr:rowOff>139700</xdr:rowOff>
    </xdr:to>
    <xdr:cxnSp macro="">
      <xdr:nvCxnSpPr>
        <xdr:cNvPr id="613" name="直線コネクタ 612"/>
        <xdr:cNvCxnSpPr/>
      </xdr:nvCxnSpPr>
      <xdr:spPr>
        <a:xfrm flipV="1">
          <a:off x="22159595" y="5295316"/>
          <a:ext cx="1269" cy="1359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1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15" name="直線コネクタ 61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98493</xdr:rowOff>
    </xdr:from>
    <xdr:ext cx="469744" cy="259045"/>
    <xdr:sp macro="" textlink="">
      <xdr:nvSpPr>
        <xdr:cNvPr id="616" name="投資及び出資金最大値テキスト"/>
        <xdr:cNvSpPr txBox="1"/>
      </xdr:nvSpPr>
      <xdr:spPr>
        <a:xfrm>
          <a:off x="22212300" y="507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a:t>
          </a:r>
          <a:endParaRPr kumimoji="1" lang="ja-JP" altLang="en-US" sz="1000" b="1">
            <a:latin typeface="ＭＳ Ｐゴシック"/>
          </a:endParaRPr>
        </a:p>
      </xdr:txBody>
    </xdr:sp>
    <xdr:clientData/>
  </xdr:oneCellAnchor>
  <xdr:twoCellAnchor>
    <xdr:from>
      <xdr:col>32</xdr:col>
      <xdr:colOff>98425</xdr:colOff>
      <xdr:row>30</xdr:row>
      <xdr:rowOff>151816</xdr:rowOff>
    </xdr:from>
    <xdr:to>
      <xdr:col>32</xdr:col>
      <xdr:colOff>276225</xdr:colOff>
      <xdr:row>30</xdr:row>
      <xdr:rowOff>151816</xdr:rowOff>
    </xdr:to>
    <xdr:cxnSp macro="">
      <xdr:nvCxnSpPr>
        <xdr:cNvPr id="617" name="直線コネクタ 616"/>
        <xdr:cNvCxnSpPr/>
      </xdr:nvCxnSpPr>
      <xdr:spPr>
        <a:xfrm>
          <a:off x="22072600" y="529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18" name="直線コネクタ 61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128236</xdr:rowOff>
    </xdr:from>
    <xdr:ext cx="469744" cy="259045"/>
    <xdr:sp macro="" textlink="">
      <xdr:nvSpPr>
        <xdr:cNvPr id="619" name="投資及び出資金平均値テキスト"/>
        <xdr:cNvSpPr txBox="1"/>
      </xdr:nvSpPr>
      <xdr:spPr>
        <a:xfrm>
          <a:off x="22212300" y="6128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105359</xdr:rowOff>
    </xdr:from>
    <xdr:to>
      <xdr:col>32</xdr:col>
      <xdr:colOff>238125</xdr:colOff>
      <xdr:row>37</xdr:row>
      <xdr:rowOff>35509</xdr:rowOff>
    </xdr:to>
    <xdr:sp macro="" textlink="">
      <xdr:nvSpPr>
        <xdr:cNvPr id="620" name="フローチャート : 判断 619"/>
        <xdr:cNvSpPr/>
      </xdr:nvSpPr>
      <xdr:spPr>
        <a:xfrm>
          <a:off x="221107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621" name="直線コネクタ 62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153822</xdr:rowOff>
    </xdr:from>
    <xdr:to>
      <xdr:col>31</xdr:col>
      <xdr:colOff>85725</xdr:colOff>
      <xdr:row>37</xdr:row>
      <xdr:rowOff>83972</xdr:rowOff>
    </xdr:to>
    <xdr:sp macro="" textlink="">
      <xdr:nvSpPr>
        <xdr:cNvPr id="622" name="フローチャート : 判断 621"/>
        <xdr:cNvSpPr/>
      </xdr:nvSpPr>
      <xdr:spPr>
        <a:xfrm>
          <a:off x="21272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100499</xdr:rowOff>
    </xdr:from>
    <xdr:ext cx="469744" cy="259045"/>
    <xdr:sp macro="" textlink="">
      <xdr:nvSpPr>
        <xdr:cNvPr id="623" name="テキスト ボックス 622"/>
        <xdr:cNvSpPr txBox="1"/>
      </xdr:nvSpPr>
      <xdr:spPr>
        <a:xfrm>
          <a:off x="21088427"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a:t>
          </a:r>
          <a:endParaRPr kumimoji="1" lang="ja-JP" altLang="en-US" sz="1000" b="1">
            <a:solidFill>
              <a:srgbClr val="000080"/>
            </a:solidFill>
            <a:latin typeface="ＭＳ Ｐゴシック"/>
          </a:endParaRPr>
        </a:p>
      </xdr:txBody>
    </xdr:sp>
    <xdr:clientData/>
  </xdr:oneCellAnchor>
  <xdr:twoCellAnchor>
    <xdr:from>
      <xdr:col>29</xdr:col>
      <xdr:colOff>466725</xdr:colOff>
      <xdr:row>37</xdr:row>
      <xdr:rowOff>133477</xdr:rowOff>
    </xdr:from>
    <xdr:to>
      <xdr:col>29</xdr:col>
      <xdr:colOff>568325</xdr:colOff>
      <xdr:row>38</xdr:row>
      <xdr:rowOff>63627</xdr:rowOff>
    </xdr:to>
    <xdr:sp macro="" textlink="">
      <xdr:nvSpPr>
        <xdr:cNvPr id="624" name="フローチャート : 判断 623"/>
        <xdr:cNvSpPr/>
      </xdr:nvSpPr>
      <xdr:spPr>
        <a:xfrm>
          <a:off x="20383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80154</xdr:rowOff>
    </xdr:from>
    <xdr:ext cx="378565" cy="259045"/>
    <xdr:sp macro="" textlink="">
      <xdr:nvSpPr>
        <xdr:cNvPr id="625" name="テキスト ボックス 624"/>
        <xdr:cNvSpPr txBox="1"/>
      </xdr:nvSpPr>
      <xdr:spPr>
        <a:xfrm>
          <a:off x="20245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626" name="テキスト ボックス 6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627" name="テキスト ボックス 6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628" name="テキスト ボックス 6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629" name="テキスト ボックス 6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630" name="テキスト ボックス 6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631" name="円/楕円 63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63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633" name="円/楕円 63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634" name="テキスト ボックス 63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635" name="円/楕円 63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636" name="テキスト ボックス 63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637" name="正方形/長方形 6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638" name="正方形/長方形 6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639" name="正方形/長方形 6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640" name="正方形/長方形 6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641" name="正方形/長方形 6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642" name="正方形/長方形 6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643" name="正方形/長方形 6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644" name="正方形/長方形 6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645" name="テキスト ボックス 6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646" name="直線コネクタ 6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647" name="直線コネクタ 64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648" name="テキスト ボックス 64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649" name="直線コネクタ 64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650" name="テキスト ボックス 64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651" name="直線コネクタ 6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652" name="テキスト ボックス 65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653" name="直線コネクタ 65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654" name="テキスト ボックス 65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655" name="直線コネクタ 65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656" name="テキスト ボックス 65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657" name="直線コネクタ 6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658" name="テキスト ボックス 6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6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165189</xdr:rowOff>
    </xdr:from>
    <xdr:to>
      <xdr:col>32</xdr:col>
      <xdr:colOff>186689</xdr:colOff>
      <xdr:row>59</xdr:row>
      <xdr:rowOff>42621</xdr:rowOff>
    </xdr:to>
    <xdr:cxnSp macro="">
      <xdr:nvCxnSpPr>
        <xdr:cNvPr id="660" name="直線コネクタ 659"/>
        <xdr:cNvCxnSpPr/>
      </xdr:nvCxnSpPr>
      <xdr:spPr>
        <a:xfrm flipV="1">
          <a:off x="22159595" y="8566239"/>
          <a:ext cx="1269" cy="159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46448</xdr:rowOff>
    </xdr:from>
    <xdr:ext cx="313932" cy="259045"/>
    <xdr:sp macro="" textlink="">
      <xdr:nvSpPr>
        <xdr:cNvPr id="661"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32</xdr:col>
      <xdr:colOff>98425</xdr:colOff>
      <xdr:row>59</xdr:row>
      <xdr:rowOff>42621</xdr:rowOff>
    </xdr:from>
    <xdr:to>
      <xdr:col>32</xdr:col>
      <xdr:colOff>276225</xdr:colOff>
      <xdr:row>59</xdr:row>
      <xdr:rowOff>42621</xdr:rowOff>
    </xdr:to>
    <xdr:cxnSp macro="">
      <xdr:nvCxnSpPr>
        <xdr:cNvPr id="662" name="直線コネクタ 661"/>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111866</xdr:rowOff>
    </xdr:from>
    <xdr:ext cx="534377" cy="259045"/>
    <xdr:sp macro="" textlink="">
      <xdr:nvSpPr>
        <xdr:cNvPr id="663" name="貸付金最大値テキスト"/>
        <xdr:cNvSpPr txBox="1"/>
      </xdr:nvSpPr>
      <xdr:spPr>
        <a:xfrm>
          <a:off x="22212300" y="834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41,831</a:t>
          </a:r>
          <a:endParaRPr kumimoji="1" lang="ja-JP" altLang="en-US" sz="1000" b="1">
            <a:latin typeface="ＭＳ Ｐゴシック"/>
          </a:endParaRPr>
        </a:p>
      </xdr:txBody>
    </xdr:sp>
    <xdr:clientData/>
  </xdr:oneCellAnchor>
  <xdr:twoCellAnchor>
    <xdr:from>
      <xdr:col>32</xdr:col>
      <xdr:colOff>98425</xdr:colOff>
      <xdr:row>49</xdr:row>
      <xdr:rowOff>165189</xdr:rowOff>
    </xdr:from>
    <xdr:to>
      <xdr:col>32</xdr:col>
      <xdr:colOff>276225</xdr:colOff>
      <xdr:row>49</xdr:row>
      <xdr:rowOff>165189</xdr:rowOff>
    </xdr:to>
    <xdr:cxnSp macro="">
      <xdr:nvCxnSpPr>
        <xdr:cNvPr id="664" name="直線コネクタ 663"/>
        <xdr:cNvCxnSpPr/>
      </xdr:nvCxnSpPr>
      <xdr:spPr>
        <a:xfrm>
          <a:off x="22072600" y="856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5893</xdr:rowOff>
    </xdr:from>
    <xdr:to>
      <xdr:col>32</xdr:col>
      <xdr:colOff>187325</xdr:colOff>
      <xdr:row>55</xdr:row>
      <xdr:rowOff>38659</xdr:rowOff>
    </xdr:to>
    <xdr:cxnSp macro="">
      <xdr:nvCxnSpPr>
        <xdr:cNvPr id="665" name="直線コネクタ 664"/>
        <xdr:cNvCxnSpPr/>
      </xdr:nvCxnSpPr>
      <xdr:spPr>
        <a:xfrm>
          <a:off x="21323300" y="9435643"/>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85539</xdr:rowOff>
    </xdr:from>
    <xdr:ext cx="534377" cy="259045"/>
    <xdr:sp macro="" textlink="">
      <xdr:nvSpPr>
        <xdr:cNvPr id="666" name="貸付金平均値テキスト"/>
        <xdr:cNvSpPr txBox="1"/>
      </xdr:nvSpPr>
      <xdr:spPr>
        <a:xfrm>
          <a:off x="22212300" y="9686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10,522</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107112</xdr:rowOff>
    </xdr:from>
    <xdr:to>
      <xdr:col>32</xdr:col>
      <xdr:colOff>238125</xdr:colOff>
      <xdr:row>57</xdr:row>
      <xdr:rowOff>37262</xdr:rowOff>
    </xdr:to>
    <xdr:sp macro="" textlink="">
      <xdr:nvSpPr>
        <xdr:cNvPr id="667" name="フローチャート : 判断 666"/>
        <xdr:cNvSpPr/>
      </xdr:nvSpPr>
      <xdr:spPr>
        <a:xfrm>
          <a:off x="221107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155549</xdr:rowOff>
    </xdr:from>
    <xdr:to>
      <xdr:col>31</xdr:col>
      <xdr:colOff>34925</xdr:colOff>
      <xdr:row>55</xdr:row>
      <xdr:rowOff>5893</xdr:rowOff>
    </xdr:to>
    <xdr:cxnSp macro="">
      <xdr:nvCxnSpPr>
        <xdr:cNvPr id="668" name="直線コネクタ 667"/>
        <xdr:cNvCxnSpPr/>
      </xdr:nvCxnSpPr>
      <xdr:spPr>
        <a:xfrm>
          <a:off x="20434300" y="9413849"/>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36588</xdr:rowOff>
    </xdr:from>
    <xdr:to>
      <xdr:col>31</xdr:col>
      <xdr:colOff>85725</xdr:colOff>
      <xdr:row>56</xdr:row>
      <xdr:rowOff>138188</xdr:rowOff>
    </xdr:to>
    <xdr:sp macro="" textlink="">
      <xdr:nvSpPr>
        <xdr:cNvPr id="669" name="フローチャート : 判断 668"/>
        <xdr:cNvSpPr/>
      </xdr:nvSpPr>
      <xdr:spPr>
        <a:xfrm>
          <a:off x="21272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129315</xdr:rowOff>
    </xdr:from>
    <xdr:ext cx="534377" cy="259045"/>
    <xdr:sp macro="" textlink="">
      <xdr:nvSpPr>
        <xdr:cNvPr id="670" name="テキスト ボックス 669"/>
        <xdr:cNvSpPr txBox="1"/>
      </xdr:nvSpPr>
      <xdr:spPr>
        <a:xfrm>
          <a:off x="21056111" y="973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12,373</a:t>
          </a:r>
          <a:endParaRPr kumimoji="1" lang="ja-JP" altLang="en-US" sz="1000" b="1">
            <a:solidFill>
              <a:srgbClr val="000080"/>
            </a:solidFill>
            <a:latin typeface="ＭＳ Ｐゴシック"/>
          </a:endParaRPr>
        </a:p>
      </xdr:txBody>
    </xdr:sp>
    <xdr:clientData/>
  </xdr:oneCellAnchor>
  <xdr:twoCellAnchor>
    <xdr:from>
      <xdr:col>29</xdr:col>
      <xdr:colOff>466725</xdr:colOff>
      <xdr:row>57</xdr:row>
      <xdr:rowOff>90424</xdr:rowOff>
    </xdr:from>
    <xdr:to>
      <xdr:col>29</xdr:col>
      <xdr:colOff>568325</xdr:colOff>
      <xdr:row>58</xdr:row>
      <xdr:rowOff>20574</xdr:rowOff>
    </xdr:to>
    <xdr:sp macro="" textlink="">
      <xdr:nvSpPr>
        <xdr:cNvPr id="671" name="フローチャート : 判断 670"/>
        <xdr:cNvSpPr/>
      </xdr:nvSpPr>
      <xdr:spPr>
        <a:xfrm>
          <a:off x="20383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11701</xdr:rowOff>
    </xdr:from>
    <xdr:ext cx="469744" cy="259045"/>
    <xdr:sp macro="" textlink="">
      <xdr:nvSpPr>
        <xdr:cNvPr id="672" name="テキスト ボックス 671"/>
        <xdr:cNvSpPr txBox="1"/>
      </xdr:nvSpPr>
      <xdr:spPr>
        <a:xfrm>
          <a:off x="20199427" y="99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673" name="テキスト ボックス 6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674" name="テキスト ボックス 6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675" name="テキスト ボックス 6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676" name="テキスト ボックス 6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677" name="テキスト ボックス 6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159309</xdr:rowOff>
    </xdr:from>
    <xdr:to>
      <xdr:col>32</xdr:col>
      <xdr:colOff>238125</xdr:colOff>
      <xdr:row>55</xdr:row>
      <xdr:rowOff>89459</xdr:rowOff>
    </xdr:to>
    <xdr:sp macro="" textlink="">
      <xdr:nvSpPr>
        <xdr:cNvPr id="678" name="円/楕円 677"/>
        <xdr:cNvSpPr/>
      </xdr:nvSpPr>
      <xdr:spPr>
        <a:xfrm>
          <a:off x="22110700" y="941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10736</xdr:rowOff>
    </xdr:from>
    <xdr:ext cx="534377" cy="259045"/>
    <xdr:sp macro="" textlink="">
      <xdr:nvSpPr>
        <xdr:cNvPr id="679" name="貸付金該当値テキスト"/>
        <xdr:cNvSpPr txBox="1"/>
      </xdr:nvSpPr>
      <xdr:spPr>
        <a:xfrm>
          <a:off x="22212300" y="926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18,152</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126543</xdr:rowOff>
    </xdr:from>
    <xdr:to>
      <xdr:col>31</xdr:col>
      <xdr:colOff>85725</xdr:colOff>
      <xdr:row>55</xdr:row>
      <xdr:rowOff>56693</xdr:rowOff>
    </xdr:to>
    <xdr:sp macro="" textlink="">
      <xdr:nvSpPr>
        <xdr:cNvPr id="680" name="円/楕円 679"/>
        <xdr:cNvSpPr/>
      </xdr:nvSpPr>
      <xdr:spPr>
        <a:xfrm>
          <a:off x="21272500" y="938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73220</xdr:rowOff>
    </xdr:from>
    <xdr:ext cx="534377" cy="259045"/>
    <xdr:sp macro="" textlink="">
      <xdr:nvSpPr>
        <xdr:cNvPr id="681" name="テキスト ボックス 680"/>
        <xdr:cNvSpPr txBox="1"/>
      </xdr:nvSpPr>
      <xdr:spPr>
        <a:xfrm>
          <a:off x="21056111" y="916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19,012</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104749</xdr:rowOff>
    </xdr:from>
    <xdr:to>
      <xdr:col>29</xdr:col>
      <xdr:colOff>568325</xdr:colOff>
      <xdr:row>55</xdr:row>
      <xdr:rowOff>34899</xdr:rowOff>
    </xdr:to>
    <xdr:sp macro="" textlink="">
      <xdr:nvSpPr>
        <xdr:cNvPr id="682" name="円/楕円 681"/>
        <xdr:cNvSpPr/>
      </xdr:nvSpPr>
      <xdr:spPr>
        <a:xfrm>
          <a:off x="20383500" y="936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51426</xdr:rowOff>
    </xdr:from>
    <xdr:ext cx="534377" cy="259045"/>
    <xdr:sp macro="" textlink="">
      <xdr:nvSpPr>
        <xdr:cNvPr id="683" name="テキスト ボックス 682"/>
        <xdr:cNvSpPr txBox="1"/>
      </xdr:nvSpPr>
      <xdr:spPr>
        <a:xfrm>
          <a:off x="20167111" y="913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684" name="正方形/長方形 6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685" name="正方形/長方形 6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686" name="正方形/長方形 6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687" name="正方形/長方形 6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688" name="正方形/長方形 6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689" name="正方形/長方形 6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690" name="正方形/長方形 6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691" name="正方形/長方形 6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692" name="テキスト ボックス 6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693" name="直線コネクタ 6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694" name="テキスト ボックス 6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695" name="直線コネクタ 69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696" name="テキスト ボックス 69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697" name="直線コネクタ 69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698" name="テキスト ボックス 69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699" name="直線コネクタ 69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00" name="テキスト ボックス 69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01" name="直線コネクタ 70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702" name="テキスト ボックス 70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03" name="直線コネクタ 70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704" name="テキスト ボックス 70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05" name="直線コネクタ 70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706" name="テキスト ボックス 70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0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78587</xdr:rowOff>
    </xdr:from>
    <xdr:to>
      <xdr:col>32</xdr:col>
      <xdr:colOff>186689</xdr:colOff>
      <xdr:row>78</xdr:row>
      <xdr:rowOff>31420</xdr:rowOff>
    </xdr:to>
    <xdr:cxnSp macro="">
      <xdr:nvCxnSpPr>
        <xdr:cNvPr id="708" name="直線コネクタ 707"/>
        <xdr:cNvCxnSpPr/>
      </xdr:nvCxnSpPr>
      <xdr:spPr>
        <a:xfrm flipV="1">
          <a:off x="22159595" y="12080087"/>
          <a:ext cx="1269" cy="132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35247</xdr:rowOff>
    </xdr:from>
    <xdr:ext cx="534377" cy="259045"/>
    <xdr:sp macro="" textlink="">
      <xdr:nvSpPr>
        <xdr:cNvPr id="709" name="繰出金最小値テキスト"/>
        <xdr:cNvSpPr txBox="1"/>
      </xdr:nvSpPr>
      <xdr:spPr>
        <a:xfrm>
          <a:off x="22212300" y="134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24,842</a:t>
          </a:r>
          <a:endParaRPr kumimoji="1" lang="ja-JP" altLang="en-US" sz="1000" b="1">
            <a:latin typeface="ＭＳ Ｐゴシック"/>
          </a:endParaRPr>
        </a:p>
      </xdr:txBody>
    </xdr:sp>
    <xdr:clientData/>
  </xdr:oneCellAnchor>
  <xdr:twoCellAnchor>
    <xdr:from>
      <xdr:col>32</xdr:col>
      <xdr:colOff>98425</xdr:colOff>
      <xdr:row>78</xdr:row>
      <xdr:rowOff>31420</xdr:rowOff>
    </xdr:from>
    <xdr:to>
      <xdr:col>32</xdr:col>
      <xdr:colOff>276225</xdr:colOff>
      <xdr:row>78</xdr:row>
      <xdr:rowOff>31420</xdr:rowOff>
    </xdr:to>
    <xdr:cxnSp macro="">
      <xdr:nvCxnSpPr>
        <xdr:cNvPr id="710" name="直線コネクタ 709"/>
        <xdr:cNvCxnSpPr/>
      </xdr:nvCxnSpPr>
      <xdr:spPr>
        <a:xfrm>
          <a:off x="22072600" y="134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25264</xdr:rowOff>
    </xdr:from>
    <xdr:ext cx="534377" cy="259045"/>
    <xdr:sp macro="" textlink="">
      <xdr:nvSpPr>
        <xdr:cNvPr id="711" name="繰出金最大値テキスト"/>
        <xdr:cNvSpPr txBox="1"/>
      </xdr:nvSpPr>
      <xdr:spPr>
        <a:xfrm>
          <a:off x="22212300" y="1185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59,604</a:t>
          </a:r>
          <a:endParaRPr kumimoji="1" lang="ja-JP" altLang="en-US" sz="1000" b="1">
            <a:latin typeface="ＭＳ Ｐゴシック"/>
          </a:endParaRPr>
        </a:p>
      </xdr:txBody>
    </xdr:sp>
    <xdr:clientData/>
  </xdr:oneCellAnchor>
  <xdr:twoCellAnchor>
    <xdr:from>
      <xdr:col>32</xdr:col>
      <xdr:colOff>98425</xdr:colOff>
      <xdr:row>70</xdr:row>
      <xdr:rowOff>78587</xdr:rowOff>
    </xdr:from>
    <xdr:to>
      <xdr:col>32</xdr:col>
      <xdr:colOff>276225</xdr:colOff>
      <xdr:row>70</xdr:row>
      <xdr:rowOff>78587</xdr:rowOff>
    </xdr:to>
    <xdr:cxnSp macro="">
      <xdr:nvCxnSpPr>
        <xdr:cNvPr id="712" name="直線コネクタ 711"/>
        <xdr:cNvCxnSpPr/>
      </xdr:nvCxnSpPr>
      <xdr:spPr>
        <a:xfrm>
          <a:off x="22072600" y="1208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107734</xdr:rowOff>
    </xdr:from>
    <xdr:to>
      <xdr:col>32</xdr:col>
      <xdr:colOff>187325</xdr:colOff>
      <xdr:row>72</xdr:row>
      <xdr:rowOff>129032</xdr:rowOff>
    </xdr:to>
    <xdr:cxnSp macro="">
      <xdr:nvCxnSpPr>
        <xdr:cNvPr id="713" name="直線コネクタ 712"/>
        <xdr:cNvCxnSpPr/>
      </xdr:nvCxnSpPr>
      <xdr:spPr>
        <a:xfrm flipV="1">
          <a:off x="21323300" y="12452134"/>
          <a:ext cx="8382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142841</xdr:rowOff>
    </xdr:from>
    <xdr:ext cx="534377" cy="259045"/>
    <xdr:sp macro="" textlink="">
      <xdr:nvSpPr>
        <xdr:cNvPr id="714" name="繰出金平均値テキスト"/>
        <xdr:cNvSpPr txBox="1"/>
      </xdr:nvSpPr>
      <xdr:spPr>
        <a:xfrm>
          <a:off x="22212300" y="12830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38,018</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164414</xdr:rowOff>
    </xdr:from>
    <xdr:to>
      <xdr:col>32</xdr:col>
      <xdr:colOff>238125</xdr:colOff>
      <xdr:row>75</xdr:row>
      <xdr:rowOff>94564</xdr:rowOff>
    </xdr:to>
    <xdr:sp macro="" textlink="">
      <xdr:nvSpPr>
        <xdr:cNvPr id="715" name="フローチャート : 判断 714"/>
        <xdr:cNvSpPr/>
      </xdr:nvSpPr>
      <xdr:spPr>
        <a:xfrm>
          <a:off x="221107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86131</xdr:rowOff>
    </xdr:from>
    <xdr:to>
      <xdr:col>31</xdr:col>
      <xdr:colOff>34925</xdr:colOff>
      <xdr:row>72</xdr:row>
      <xdr:rowOff>129032</xdr:rowOff>
    </xdr:to>
    <xdr:cxnSp macro="">
      <xdr:nvCxnSpPr>
        <xdr:cNvPr id="716" name="直線コネクタ 715"/>
        <xdr:cNvCxnSpPr/>
      </xdr:nvCxnSpPr>
      <xdr:spPr>
        <a:xfrm>
          <a:off x="20434300" y="12430531"/>
          <a:ext cx="889000" cy="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94234</xdr:rowOff>
    </xdr:from>
    <xdr:to>
      <xdr:col>31</xdr:col>
      <xdr:colOff>85725</xdr:colOff>
      <xdr:row>75</xdr:row>
      <xdr:rowOff>24384</xdr:rowOff>
    </xdr:to>
    <xdr:sp macro="" textlink="">
      <xdr:nvSpPr>
        <xdr:cNvPr id="717" name="フローチャート : 判断 716"/>
        <xdr:cNvSpPr/>
      </xdr:nvSpPr>
      <xdr:spPr>
        <a:xfrm>
          <a:off x="21272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15511</xdr:rowOff>
    </xdr:from>
    <xdr:ext cx="534377" cy="259045"/>
    <xdr:sp macro="" textlink="">
      <xdr:nvSpPr>
        <xdr:cNvPr id="718" name="テキスト ボックス 717"/>
        <xdr:cNvSpPr txBox="1"/>
      </xdr:nvSpPr>
      <xdr:spPr>
        <a:xfrm>
          <a:off x="21056111" y="128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39,860</a:t>
          </a:r>
          <a:endParaRPr kumimoji="1" lang="ja-JP" altLang="en-US" sz="1000" b="1">
            <a:solidFill>
              <a:srgbClr val="000080"/>
            </a:solidFill>
            <a:latin typeface="ＭＳ Ｐゴシック"/>
          </a:endParaRPr>
        </a:p>
      </xdr:txBody>
    </xdr:sp>
    <xdr:clientData/>
  </xdr:oneCellAnchor>
  <xdr:twoCellAnchor>
    <xdr:from>
      <xdr:col>29</xdr:col>
      <xdr:colOff>466725</xdr:colOff>
      <xdr:row>75</xdr:row>
      <xdr:rowOff>80746</xdr:rowOff>
    </xdr:from>
    <xdr:to>
      <xdr:col>29</xdr:col>
      <xdr:colOff>568325</xdr:colOff>
      <xdr:row>76</xdr:row>
      <xdr:rowOff>10895</xdr:rowOff>
    </xdr:to>
    <xdr:sp macro="" textlink="">
      <xdr:nvSpPr>
        <xdr:cNvPr id="719" name="フローチャート : 判断 718"/>
        <xdr:cNvSpPr/>
      </xdr:nvSpPr>
      <xdr:spPr>
        <a:xfrm>
          <a:off x="20383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2024</xdr:rowOff>
    </xdr:from>
    <xdr:ext cx="534377" cy="259045"/>
    <xdr:sp macro="" textlink="">
      <xdr:nvSpPr>
        <xdr:cNvPr id="720" name="テキスト ボックス 719"/>
        <xdr:cNvSpPr txBox="1"/>
      </xdr:nvSpPr>
      <xdr:spPr>
        <a:xfrm>
          <a:off x="20167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721" name="テキスト ボックス 72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722" name="テキスト ボックス 72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723" name="テキスト ボックス 72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724" name="テキスト ボックス 72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725" name="テキスト ボックス 72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56934</xdr:rowOff>
    </xdr:from>
    <xdr:to>
      <xdr:col>32</xdr:col>
      <xdr:colOff>238125</xdr:colOff>
      <xdr:row>72</xdr:row>
      <xdr:rowOff>158534</xdr:rowOff>
    </xdr:to>
    <xdr:sp macro="" textlink="">
      <xdr:nvSpPr>
        <xdr:cNvPr id="726" name="円/楕円 725"/>
        <xdr:cNvSpPr/>
      </xdr:nvSpPr>
      <xdr:spPr>
        <a:xfrm>
          <a:off x="22110700" y="124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79811</xdr:rowOff>
    </xdr:from>
    <xdr:ext cx="534377" cy="259045"/>
    <xdr:sp macro="" textlink="">
      <xdr:nvSpPr>
        <xdr:cNvPr id="727" name="繰出金該当値テキスト"/>
        <xdr:cNvSpPr txBox="1"/>
      </xdr:nvSpPr>
      <xdr:spPr>
        <a:xfrm>
          <a:off x="22212300" y="1225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49,839</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78232</xdr:rowOff>
    </xdr:from>
    <xdr:to>
      <xdr:col>31</xdr:col>
      <xdr:colOff>85725</xdr:colOff>
      <xdr:row>73</xdr:row>
      <xdr:rowOff>8382</xdr:rowOff>
    </xdr:to>
    <xdr:sp macro="" textlink="">
      <xdr:nvSpPr>
        <xdr:cNvPr id="728" name="円/楕円 727"/>
        <xdr:cNvSpPr/>
      </xdr:nvSpPr>
      <xdr:spPr>
        <a:xfrm>
          <a:off x="21272500" y="124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24909</xdr:rowOff>
    </xdr:from>
    <xdr:ext cx="534377" cy="259045"/>
    <xdr:sp macro="" textlink="">
      <xdr:nvSpPr>
        <xdr:cNvPr id="729" name="テキスト ボックス 728"/>
        <xdr:cNvSpPr txBox="1"/>
      </xdr:nvSpPr>
      <xdr:spPr>
        <a:xfrm>
          <a:off x="21056111" y="1219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49,280</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35331</xdr:rowOff>
    </xdr:from>
    <xdr:to>
      <xdr:col>29</xdr:col>
      <xdr:colOff>568325</xdr:colOff>
      <xdr:row>72</xdr:row>
      <xdr:rowOff>136931</xdr:rowOff>
    </xdr:to>
    <xdr:sp macro="" textlink="">
      <xdr:nvSpPr>
        <xdr:cNvPr id="730" name="円/楕円 729"/>
        <xdr:cNvSpPr/>
      </xdr:nvSpPr>
      <xdr:spPr>
        <a:xfrm>
          <a:off x="20383500" y="123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153458</xdr:rowOff>
    </xdr:from>
    <xdr:ext cx="534377" cy="259045"/>
    <xdr:sp macro="" textlink="">
      <xdr:nvSpPr>
        <xdr:cNvPr id="731" name="テキスト ボックス 730"/>
        <xdr:cNvSpPr txBox="1"/>
      </xdr:nvSpPr>
      <xdr:spPr>
        <a:xfrm>
          <a:off x="20167111" y="1215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732" name="正方形/長方形 73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733" name="正方形/長方形 73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734" name="正方形/長方形 73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735" name="正方形/長方形 73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736" name="正方形/長方形 73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737" name="正方形/長方形 73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738" name="正方形/長方形 73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739" name="正方形/長方形 73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740" name="テキスト ボックス 73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741" name="直線コネクタ 74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742" name="直線コネクタ 74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743" name="テキスト ボックス 74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744" name="直線コネクタ 74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745" name="テキスト ボックス 74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74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747" name="直線コネクタ 74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74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749" name="直線コネクタ 74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75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751" name="直線コネクタ 75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752" name="直線コネクタ 75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75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754" name="フローチャート : 判断 75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755" name="直線コネクタ 75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756" name="フローチャート : 判断 75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757" name="テキスト ボックス 75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758" name="フローチャート : 判断 75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759" name="テキスト ボックス 75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760" name="テキスト ボックス 75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761" name="テキスト ボックス 76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762" name="テキスト ボックス 76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763" name="テキスト ボックス 76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764" name="テキスト ボックス 76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765" name="円/楕円 76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76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767" name="円/楕円 76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768" name="テキスト ボックス 76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769" name="円/楕円 76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770" name="テキスト ボックス 76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771" name="正方形/長方形 77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772" name="正方形/長方形 77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773" name="テキスト ボックス 77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維持補修費、扶助費、補助</a:t>
          </a:r>
          <a:r>
            <a:rPr kumimoji="1" lang="ja-JP" altLang="en-US" sz="1100">
              <a:solidFill>
                <a:schemeClr val="dk1"/>
              </a:solidFill>
              <a:effectLst/>
              <a:latin typeface="+mn-lt"/>
              <a:ea typeface="+mn-ea"/>
              <a:cs typeface="+mn-cs"/>
            </a:rPr>
            <a:t>費等、普通建設事業費等</a:t>
          </a:r>
          <a:r>
            <a:rPr kumimoji="1" lang="ja-JP" altLang="ja-JP" sz="1100">
              <a:solidFill>
                <a:schemeClr val="dk1"/>
              </a:solidFill>
              <a:effectLst/>
              <a:latin typeface="+mn-lt"/>
              <a:ea typeface="+mn-ea"/>
              <a:cs typeface="+mn-cs"/>
            </a:rPr>
            <a:t>については、類似団体と比較し、低い水準となっている。今後も適正に精査し、この水準を堅持していく。</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68,923</a:t>
          </a:r>
          <a:r>
            <a:rPr kumimoji="1" lang="ja-JP" altLang="ja-JP" sz="1100">
              <a:solidFill>
                <a:schemeClr val="dk1"/>
              </a:solidFill>
              <a:effectLst/>
              <a:latin typeface="+mn-lt"/>
              <a:ea typeface="+mn-ea"/>
              <a:cs typeface="+mn-cs"/>
            </a:rPr>
            <a:t>円、物件費は住民一人当たり</a:t>
          </a:r>
          <a:r>
            <a:rPr kumimoji="1" lang="en-US" altLang="ja-JP" sz="1100">
              <a:solidFill>
                <a:schemeClr val="dk1"/>
              </a:solidFill>
              <a:effectLst/>
              <a:latin typeface="+mn-lt"/>
              <a:ea typeface="+mn-ea"/>
              <a:cs typeface="+mn-cs"/>
            </a:rPr>
            <a:t>54,333</a:t>
          </a:r>
          <a:r>
            <a:rPr kumimoji="1" lang="ja-JP" altLang="ja-JP" sz="1100">
              <a:solidFill>
                <a:schemeClr val="dk1"/>
              </a:solidFill>
              <a:effectLst/>
              <a:latin typeface="+mn-lt"/>
              <a:ea typeface="+mn-ea"/>
              <a:cs typeface="+mn-cs"/>
            </a:rPr>
            <a:t>円となっており、類似団体と比較し、高い水準となっている。要因としては本市は３度の合併を行ってきたことが挙げられる。今後、人件費については、定員適正化計画に基づき、職員数の適正化、効率的な組織の改編を進め、物件費については、施設の統廃合を含め、行政改革を通してコストの削減を図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、積立金については</a:t>
          </a:r>
          <a:r>
            <a:rPr kumimoji="1" lang="ja-JP" altLang="en-US" sz="1100">
              <a:solidFill>
                <a:schemeClr val="dk1"/>
              </a:solidFill>
              <a:effectLst/>
              <a:latin typeface="+mn-lt"/>
              <a:ea typeface="+mn-ea"/>
              <a:cs typeface="+mn-cs"/>
            </a:rPr>
            <a:t>、年々</a:t>
          </a:r>
          <a:r>
            <a:rPr kumimoji="1" lang="ja-JP" altLang="ja-JP" sz="1100">
              <a:solidFill>
                <a:schemeClr val="dk1"/>
              </a:solidFill>
              <a:effectLst/>
              <a:latin typeface="+mn-lt"/>
              <a:ea typeface="+mn-ea"/>
              <a:cs typeface="+mn-cs"/>
            </a:rPr>
            <a:t>減少しており、今後も持続可能な財政維持のため、コスト削減を行い、適正量の確保に努める。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災害復旧</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費については、平成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年度の関東・東北豪雨災害に伴うものであり引き続き高い水準となった。</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栃木県栃木市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162,734
159,250
331.50
66,265,321
63,862,951
2,151,122
36,535,538
60,853,830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63.9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103777</xdr:rowOff>
    </xdr:from>
    <xdr:to>
      <xdr:col>6</xdr:col>
      <xdr:colOff>510540</xdr:colOff>
      <xdr:row>38</xdr:row>
      <xdr:rowOff>149497</xdr:rowOff>
    </xdr:to>
    <xdr:cxnSp macro="">
      <xdr:nvCxnSpPr>
        <xdr:cNvPr id="58" name="直線コネクタ 57"/>
        <xdr:cNvCxnSpPr/>
      </xdr:nvCxnSpPr>
      <xdr:spPr>
        <a:xfrm flipV="1">
          <a:off x="4633595" y="5075827"/>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153324</xdr:rowOff>
    </xdr:from>
    <xdr:ext cx="469744" cy="259045"/>
    <xdr:sp macro="" textlink="">
      <xdr:nvSpPr>
        <xdr:cNvPr id="59" name="議会費最小値テキスト"/>
        <xdr:cNvSpPr txBox="1"/>
      </xdr:nvSpPr>
      <xdr:spPr>
        <a:xfrm>
          <a:off x="4686300" y="66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1,874</a:t>
          </a:r>
          <a:endParaRPr kumimoji="1" lang="ja-JP" altLang="en-US" sz="1000" b="1">
            <a:latin typeface="ＭＳ Ｐゴシック"/>
          </a:endParaRPr>
        </a:p>
      </xdr:txBody>
    </xdr:sp>
    <xdr:clientData/>
  </xdr:oneCellAnchor>
  <xdr:twoCellAnchor>
    <xdr:from>
      <xdr:col>6</xdr:col>
      <xdr:colOff>422275</xdr:colOff>
      <xdr:row>38</xdr:row>
      <xdr:rowOff>149497</xdr:rowOff>
    </xdr:from>
    <xdr:to>
      <xdr:col>6</xdr:col>
      <xdr:colOff>600075</xdr:colOff>
      <xdr:row>38</xdr:row>
      <xdr:rowOff>149497</xdr:rowOff>
    </xdr:to>
    <xdr:cxnSp macro="">
      <xdr:nvCxnSpPr>
        <xdr:cNvPr id="60" name="直線コネクタ 59"/>
        <xdr:cNvCxnSpPr/>
      </xdr:nvCxnSpPr>
      <xdr:spPr>
        <a:xfrm>
          <a:off x="4546600" y="666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50454</xdr:rowOff>
    </xdr:from>
    <xdr:ext cx="469744" cy="259045"/>
    <xdr:sp macro="" textlink="">
      <xdr:nvSpPr>
        <xdr:cNvPr id="61" name="議会費最大値テキスト"/>
        <xdr:cNvSpPr txBox="1"/>
      </xdr:nvSpPr>
      <xdr:spPr>
        <a:xfrm>
          <a:off x="4686300" y="485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2,847</a:t>
          </a:r>
          <a:endParaRPr kumimoji="1" lang="ja-JP" altLang="en-US" sz="1000" b="1">
            <a:latin typeface="ＭＳ Ｐゴシック"/>
          </a:endParaRPr>
        </a:p>
      </xdr:txBody>
    </xdr:sp>
    <xdr:clientData/>
  </xdr:oneCellAnchor>
  <xdr:twoCellAnchor>
    <xdr:from>
      <xdr:col>6</xdr:col>
      <xdr:colOff>422275</xdr:colOff>
      <xdr:row>29</xdr:row>
      <xdr:rowOff>103777</xdr:rowOff>
    </xdr:from>
    <xdr:to>
      <xdr:col>6</xdr:col>
      <xdr:colOff>600075</xdr:colOff>
      <xdr:row>29</xdr:row>
      <xdr:rowOff>103777</xdr:rowOff>
    </xdr:to>
    <xdr:cxnSp macro="">
      <xdr:nvCxnSpPr>
        <xdr:cNvPr id="62" name="直線コネクタ 61"/>
        <xdr:cNvCxnSpPr/>
      </xdr:nvCxnSpPr>
      <xdr:spPr>
        <a:xfrm>
          <a:off x="4546600" y="507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7439</xdr:rowOff>
    </xdr:from>
    <xdr:to>
      <xdr:col>6</xdr:col>
      <xdr:colOff>511175</xdr:colOff>
      <xdr:row>31</xdr:row>
      <xdr:rowOff>144599</xdr:rowOff>
    </xdr:to>
    <xdr:cxnSp macro="">
      <xdr:nvCxnSpPr>
        <xdr:cNvPr id="63" name="直線コネクタ 62"/>
        <xdr:cNvCxnSpPr/>
      </xdr:nvCxnSpPr>
      <xdr:spPr>
        <a:xfrm>
          <a:off x="3797300" y="5322389"/>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65694</xdr:rowOff>
    </xdr:from>
    <xdr:ext cx="469744" cy="259045"/>
    <xdr:sp macro="" textlink="">
      <xdr:nvSpPr>
        <xdr:cNvPr id="64" name="議会費平均値テキスト"/>
        <xdr:cNvSpPr txBox="1"/>
      </xdr:nvSpPr>
      <xdr:spPr>
        <a:xfrm>
          <a:off x="4686300" y="5894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87267</xdr:rowOff>
    </xdr:from>
    <xdr:to>
      <xdr:col>6</xdr:col>
      <xdr:colOff>561975</xdr:colOff>
      <xdr:row>35</xdr:row>
      <xdr:rowOff>17417</xdr:rowOff>
    </xdr:to>
    <xdr:sp macro="" textlink="">
      <xdr:nvSpPr>
        <xdr:cNvPr id="65" name="フローチャート : 判断 64"/>
        <xdr:cNvSpPr/>
      </xdr:nvSpPr>
      <xdr:spPr>
        <a:xfrm>
          <a:off x="45847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7439</xdr:rowOff>
    </xdr:from>
    <xdr:to>
      <xdr:col>5</xdr:col>
      <xdr:colOff>358775</xdr:colOff>
      <xdr:row>31</xdr:row>
      <xdr:rowOff>56424</xdr:rowOff>
    </xdr:to>
    <xdr:cxnSp macro="">
      <xdr:nvCxnSpPr>
        <xdr:cNvPr id="66" name="直線コネクタ 65"/>
        <xdr:cNvCxnSpPr/>
      </xdr:nvCxnSpPr>
      <xdr:spPr>
        <a:xfrm flipV="1">
          <a:off x="2908300" y="532238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39914</xdr:rowOff>
    </xdr:from>
    <xdr:to>
      <xdr:col>5</xdr:col>
      <xdr:colOff>409575</xdr:colOff>
      <xdr:row>32</xdr:row>
      <xdr:rowOff>141514</xdr:rowOff>
    </xdr:to>
    <xdr:sp macro="" textlink="">
      <xdr:nvSpPr>
        <xdr:cNvPr id="67" name="フローチャート : 判断 66"/>
        <xdr:cNvSpPr/>
      </xdr:nvSpPr>
      <xdr:spPr>
        <a:xfrm>
          <a:off x="3746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132641</xdr:rowOff>
    </xdr:from>
    <xdr:ext cx="469744" cy="259045"/>
    <xdr:sp macro="" textlink="">
      <xdr:nvSpPr>
        <xdr:cNvPr id="68" name="テキスト ボックス 67"/>
        <xdr:cNvSpPr txBox="1"/>
      </xdr:nvSpPr>
      <xdr:spPr>
        <a:xfrm>
          <a:off x="3562427" y="561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a:t>
          </a:r>
          <a:endParaRPr kumimoji="1" lang="ja-JP" altLang="en-US" sz="1000" b="1">
            <a:solidFill>
              <a:srgbClr val="000080"/>
            </a:solidFill>
            <a:latin typeface="ＭＳ Ｐゴシック"/>
          </a:endParaRPr>
        </a:p>
      </xdr:txBody>
    </xdr:sp>
    <xdr:clientData/>
  </xdr:oneCellAnchor>
  <xdr:twoCellAnchor>
    <xdr:from>
      <xdr:col>4</xdr:col>
      <xdr:colOff>104775</xdr:colOff>
      <xdr:row>35</xdr:row>
      <xdr:rowOff>36649</xdr:rowOff>
    </xdr:from>
    <xdr:to>
      <xdr:col>4</xdr:col>
      <xdr:colOff>206375</xdr:colOff>
      <xdr:row>35</xdr:row>
      <xdr:rowOff>138249</xdr:rowOff>
    </xdr:to>
    <xdr:sp macro="" textlink="">
      <xdr:nvSpPr>
        <xdr:cNvPr id="69" name="フローチャート : 判断 68"/>
        <xdr:cNvSpPr/>
      </xdr:nvSpPr>
      <xdr:spPr>
        <a:xfrm>
          <a:off x="2857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129376</xdr:rowOff>
    </xdr:from>
    <xdr:ext cx="469744" cy="259045"/>
    <xdr:sp macro="" textlink="">
      <xdr:nvSpPr>
        <xdr:cNvPr id="70" name="テキスト ボックス 69"/>
        <xdr:cNvSpPr txBox="1"/>
      </xdr:nvSpPr>
      <xdr:spPr>
        <a:xfrm>
          <a:off x="2673427"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93799</xdr:rowOff>
    </xdr:from>
    <xdr:to>
      <xdr:col>6</xdr:col>
      <xdr:colOff>561975</xdr:colOff>
      <xdr:row>32</xdr:row>
      <xdr:rowOff>23949</xdr:rowOff>
    </xdr:to>
    <xdr:sp macro="" textlink="">
      <xdr:nvSpPr>
        <xdr:cNvPr id="76" name="円/楕円 75"/>
        <xdr:cNvSpPr/>
      </xdr:nvSpPr>
      <xdr:spPr>
        <a:xfrm>
          <a:off x="4584700" y="54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116676</xdr:rowOff>
    </xdr:from>
    <xdr:ext cx="469744" cy="259045"/>
    <xdr:sp macro="" textlink="">
      <xdr:nvSpPr>
        <xdr:cNvPr id="77" name="議会費該当値テキスト"/>
        <xdr:cNvSpPr txBox="1"/>
      </xdr:nvSpPr>
      <xdr:spPr>
        <a:xfrm>
          <a:off x="4686300" y="526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2,612</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128089</xdr:rowOff>
    </xdr:from>
    <xdr:to>
      <xdr:col>5</xdr:col>
      <xdr:colOff>409575</xdr:colOff>
      <xdr:row>31</xdr:row>
      <xdr:rowOff>58239</xdr:rowOff>
    </xdr:to>
    <xdr:sp macro="" textlink="">
      <xdr:nvSpPr>
        <xdr:cNvPr id="78" name="円/楕円 77"/>
        <xdr:cNvSpPr/>
      </xdr:nvSpPr>
      <xdr:spPr>
        <a:xfrm>
          <a:off x="3746500" y="527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74766</xdr:rowOff>
    </xdr:from>
    <xdr:ext cx="469744" cy="259045"/>
    <xdr:sp macro="" textlink="">
      <xdr:nvSpPr>
        <xdr:cNvPr id="79" name="テキスト ボックス 78"/>
        <xdr:cNvSpPr txBox="1"/>
      </xdr:nvSpPr>
      <xdr:spPr>
        <a:xfrm>
          <a:off x="3562427" y="504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5624</xdr:rowOff>
    </xdr:from>
    <xdr:to>
      <xdr:col>4</xdr:col>
      <xdr:colOff>206375</xdr:colOff>
      <xdr:row>31</xdr:row>
      <xdr:rowOff>107224</xdr:rowOff>
    </xdr:to>
    <xdr:sp macro="" textlink="">
      <xdr:nvSpPr>
        <xdr:cNvPr id="80" name="円/楕円 79"/>
        <xdr:cNvSpPr/>
      </xdr:nvSpPr>
      <xdr:spPr>
        <a:xfrm>
          <a:off x="2857500" y="532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123751</xdr:rowOff>
    </xdr:from>
    <xdr:ext cx="469744" cy="259045"/>
    <xdr:sp macro="" textlink="">
      <xdr:nvSpPr>
        <xdr:cNvPr id="81" name="テキスト ボックス 80"/>
        <xdr:cNvSpPr txBox="1"/>
      </xdr:nvSpPr>
      <xdr:spPr>
        <a:xfrm>
          <a:off x="2673427" y="50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2" name="正方形/長方形 8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3" name="正方形/長方形 8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4" name="正方形/長方形 8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5" name="正方形/長方形 8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86" name="正方形/長方形 8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87" name="正方形/長方形 8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88" name="正方形/長方形 8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89" name="正方形/長方形 8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0" name="テキスト ボックス 8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1" name="直線コネクタ 9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2" name="テキスト ボックス 9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3" name="直線コネクタ 9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4" name="テキスト ボックス 9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95" name="直線コネクタ 9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96" name="テキスト ボックス 9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97" name="直線コネクタ 9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98" name="テキスト ボックス 9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99" name="直線コネクタ 9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0" name="テキスト ボックス 9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1" name="直線コネクタ 10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2" name="テキスト ボックス 10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3" name="直線コネクタ 10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4" name="テキスト ボックス 10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35192</xdr:rowOff>
    </xdr:from>
    <xdr:to>
      <xdr:col>6</xdr:col>
      <xdr:colOff>510540</xdr:colOff>
      <xdr:row>58</xdr:row>
      <xdr:rowOff>49479</xdr:rowOff>
    </xdr:to>
    <xdr:cxnSp macro="">
      <xdr:nvCxnSpPr>
        <xdr:cNvPr id="106" name="直線コネクタ 105"/>
        <xdr:cNvCxnSpPr/>
      </xdr:nvCxnSpPr>
      <xdr:spPr>
        <a:xfrm flipV="1">
          <a:off x="4633595" y="8779142"/>
          <a:ext cx="1270" cy="12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53306</xdr:rowOff>
    </xdr:from>
    <xdr:ext cx="534377" cy="259045"/>
    <xdr:sp macro="" textlink="">
      <xdr:nvSpPr>
        <xdr:cNvPr id="107" name="総務費最小値テキスト"/>
        <xdr:cNvSpPr txBox="1"/>
      </xdr:nvSpPr>
      <xdr:spPr>
        <a:xfrm>
          <a:off x="4686300" y="99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28,736</a:t>
          </a:r>
          <a:endParaRPr kumimoji="1" lang="ja-JP" altLang="en-US" sz="1000" b="1">
            <a:latin typeface="ＭＳ Ｐゴシック"/>
          </a:endParaRPr>
        </a:p>
      </xdr:txBody>
    </xdr:sp>
    <xdr:clientData/>
  </xdr:oneCellAnchor>
  <xdr:twoCellAnchor>
    <xdr:from>
      <xdr:col>6</xdr:col>
      <xdr:colOff>422275</xdr:colOff>
      <xdr:row>58</xdr:row>
      <xdr:rowOff>49479</xdr:rowOff>
    </xdr:from>
    <xdr:to>
      <xdr:col>6</xdr:col>
      <xdr:colOff>600075</xdr:colOff>
      <xdr:row>58</xdr:row>
      <xdr:rowOff>49479</xdr:rowOff>
    </xdr:to>
    <xdr:cxnSp macro="">
      <xdr:nvCxnSpPr>
        <xdr:cNvPr id="108" name="直線コネクタ 107"/>
        <xdr:cNvCxnSpPr/>
      </xdr:nvCxnSpPr>
      <xdr:spPr>
        <a:xfrm>
          <a:off x="4546600" y="9993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153319</xdr:rowOff>
    </xdr:from>
    <xdr:ext cx="534377" cy="259045"/>
    <xdr:sp macro="" textlink="">
      <xdr:nvSpPr>
        <xdr:cNvPr id="109" name="総務費最大値テキスト"/>
        <xdr:cNvSpPr txBox="1"/>
      </xdr:nvSpPr>
      <xdr:spPr>
        <a:xfrm>
          <a:off x="4686300" y="855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92,486</a:t>
          </a:r>
          <a:endParaRPr kumimoji="1" lang="ja-JP" altLang="en-US" sz="1000" b="1">
            <a:latin typeface="ＭＳ Ｐゴシック"/>
          </a:endParaRPr>
        </a:p>
      </xdr:txBody>
    </xdr:sp>
    <xdr:clientData/>
  </xdr:oneCellAnchor>
  <xdr:twoCellAnchor>
    <xdr:from>
      <xdr:col>6</xdr:col>
      <xdr:colOff>422275</xdr:colOff>
      <xdr:row>51</xdr:row>
      <xdr:rowOff>35192</xdr:rowOff>
    </xdr:from>
    <xdr:to>
      <xdr:col>6</xdr:col>
      <xdr:colOff>600075</xdr:colOff>
      <xdr:row>51</xdr:row>
      <xdr:rowOff>35192</xdr:rowOff>
    </xdr:to>
    <xdr:cxnSp macro="">
      <xdr:nvCxnSpPr>
        <xdr:cNvPr id="110" name="直線コネクタ 109"/>
        <xdr:cNvCxnSpPr/>
      </xdr:nvCxnSpPr>
      <xdr:spPr>
        <a:xfrm>
          <a:off x="4546600" y="87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41193</xdr:rowOff>
    </xdr:from>
    <xdr:to>
      <xdr:col>6</xdr:col>
      <xdr:colOff>511175</xdr:colOff>
      <xdr:row>56</xdr:row>
      <xdr:rowOff>47403</xdr:rowOff>
    </xdr:to>
    <xdr:cxnSp macro="">
      <xdr:nvCxnSpPr>
        <xdr:cNvPr id="111" name="直線コネクタ 110"/>
        <xdr:cNvCxnSpPr/>
      </xdr:nvCxnSpPr>
      <xdr:spPr>
        <a:xfrm flipV="1">
          <a:off x="3797300" y="9642393"/>
          <a:ext cx="8382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47439</xdr:rowOff>
    </xdr:from>
    <xdr:ext cx="534377" cy="259045"/>
    <xdr:sp macro="" textlink="">
      <xdr:nvSpPr>
        <xdr:cNvPr id="112" name="総務費平均値テキスト"/>
        <xdr:cNvSpPr txBox="1"/>
      </xdr:nvSpPr>
      <xdr:spPr>
        <a:xfrm>
          <a:off x="4686300" y="9648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43,044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69012</xdr:rowOff>
    </xdr:from>
    <xdr:to>
      <xdr:col>6</xdr:col>
      <xdr:colOff>561975</xdr:colOff>
      <xdr:row>56</xdr:row>
      <xdr:rowOff>170612</xdr:rowOff>
    </xdr:to>
    <xdr:sp macro="" textlink="">
      <xdr:nvSpPr>
        <xdr:cNvPr id="113" name="フローチャート : 判断 112"/>
        <xdr:cNvSpPr/>
      </xdr:nvSpPr>
      <xdr:spPr>
        <a:xfrm>
          <a:off x="4584700" y="967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80721</xdr:rowOff>
    </xdr:from>
    <xdr:to>
      <xdr:col>5</xdr:col>
      <xdr:colOff>358775</xdr:colOff>
      <xdr:row>56</xdr:row>
      <xdr:rowOff>47403</xdr:rowOff>
    </xdr:to>
    <xdr:cxnSp macro="">
      <xdr:nvCxnSpPr>
        <xdr:cNvPr id="114" name="直線コネクタ 113"/>
        <xdr:cNvCxnSpPr/>
      </xdr:nvCxnSpPr>
      <xdr:spPr>
        <a:xfrm>
          <a:off x="2908300" y="9510471"/>
          <a:ext cx="889000" cy="13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38589</xdr:rowOff>
    </xdr:from>
    <xdr:to>
      <xdr:col>5</xdr:col>
      <xdr:colOff>409575</xdr:colOff>
      <xdr:row>56</xdr:row>
      <xdr:rowOff>140189</xdr:rowOff>
    </xdr:to>
    <xdr:sp macro="" textlink="">
      <xdr:nvSpPr>
        <xdr:cNvPr id="115" name="フローチャート : 判断 114"/>
        <xdr:cNvSpPr/>
      </xdr:nvSpPr>
      <xdr:spPr>
        <a:xfrm>
          <a:off x="3746500" y="963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131316</xdr:rowOff>
    </xdr:from>
    <xdr:ext cx="534377" cy="259045"/>
    <xdr:sp macro="" textlink="">
      <xdr:nvSpPr>
        <xdr:cNvPr id="116" name="テキスト ボックス 115"/>
        <xdr:cNvSpPr txBox="1"/>
      </xdr:nvSpPr>
      <xdr:spPr>
        <a:xfrm>
          <a:off x="3530111" y="973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44,641</a:t>
          </a:r>
          <a:endParaRPr kumimoji="1" lang="ja-JP" altLang="en-US" sz="1000" b="1">
            <a:solidFill>
              <a:srgbClr val="000080"/>
            </a:solidFill>
            <a:latin typeface="ＭＳ Ｐゴシック"/>
          </a:endParaRPr>
        </a:p>
      </xdr:txBody>
    </xdr:sp>
    <xdr:clientData/>
  </xdr:oneCellAnchor>
  <xdr:twoCellAnchor>
    <xdr:from>
      <xdr:col>4</xdr:col>
      <xdr:colOff>104775</xdr:colOff>
      <xdr:row>56</xdr:row>
      <xdr:rowOff>146565</xdr:rowOff>
    </xdr:from>
    <xdr:to>
      <xdr:col>4</xdr:col>
      <xdr:colOff>206375</xdr:colOff>
      <xdr:row>57</xdr:row>
      <xdr:rowOff>76715</xdr:rowOff>
    </xdr:to>
    <xdr:sp macro="" textlink="">
      <xdr:nvSpPr>
        <xdr:cNvPr id="117" name="フローチャート : 判断 116"/>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67842</xdr:rowOff>
    </xdr:from>
    <xdr:ext cx="534377" cy="259045"/>
    <xdr:sp macro="" textlink="">
      <xdr:nvSpPr>
        <xdr:cNvPr id="118" name="テキスト ボックス 117"/>
        <xdr:cNvSpPr txBox="1"/>
      </xdr:nvSpPr>
      <xdr:spPr>
        <a:xfrm>
          <a:off x="2641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19" name="テキスト ボックス 11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0" name="テキスト ボックス 11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1" name="テキスト ボックス 12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2" name="テキスト ボックス 12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23" name="テキスト ボックス 12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161843</xdr:rowOff>
    </xdr:from>
    <xdr:to>
      <xdr:col>6</xdr:col>
      <xdr:colOff>561975</xdr:colOff>
      <xdr:row>56</xdr:row>
      <xdr:rowOff>91993</xdr:rowOff>
    </xdr:to>
    <xdr:sp macro="" textlink="">
      <xdr:nvSpPr>
        <xdr:cNvPr id="124" name="円/楕円 123"/>
        <xdr:cNvSpPr/>
      </xdr:nvSpPr>
      <xdr:spPr>
        <a:xfrm>
          <a:off x="4584700" y="959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13270</xdr:rowOff>
    </xdr:from>
    <xdr:ext cx="534377" cy="259045"/>
    <xdr:sp macro="" textlink="">
      <xdr:nvSpPr>
        <xdr:cNvPr id="125" name="総務費該当値テキスト"/>
        <xdr:cNvSpPr txBox="1"/>
      </xdr:nvSpPr>
      <xdr:spPr>
        <a:xfrm>
          <a:off x="4686300" y="94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47,171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168053</xdr:rowOff>
    </xdr:from>
    <xdr:to>
      <xdr:col>5</xdr:col>
      <xdr:colOff>409575</xdr:colOff>
      <xdr:row>56</xdr:row>
      <xdr:rowOff>98203</xdr:rowOff>
    </xdr:to>
    <xdr:sp macro="" textlink="">
      <xdr:nvSpPr>
        <xdr:cNvPr id="126" name="円/楕円 125"/>
        <xdr:cNvSpPr/>
      </xdr:nvSpPr>
      <xdr:spPr>
        <a:xfrm>
          <a:off x="3746500" y="95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114730</xdr:rowOff>
    </xdr:from>
    <xdr:ext cx="534377" cy="259045"/>
    <xdr:sp macro="" textlink="">
      <xdr:nvSpPr>
        <xdr:cNvPr id="127" name="テキスト ボックス 126"/>
        <xdr:cNvSpPr txBox="1"/>
      </xdr:nvSpPr>
      <xdr:spPr>
        <a:xfrm>
          <a:off x="3530111" y="937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29921</xdr:rowOff>
    </xdr:from>
    <xdr:to>
      <xdr:col>4</xdr:col>
      <xdr:colOff>206375</xdr:colOff>
      <xdr:row>55</xdr:row>
      <xdr:rowOff>131521</xdr:rowOff>
    </xdr:to>
    <xdr:sp macro="" textlink="">
      <xdr:nvSpPr>
        <xdr:cNvPr id="128" name="円/楕円 127"/>
        <xdr:cNvSpPr/>
      </xdr:nvSpPr>
      <xdr:spPr>
        <a:xfrm>
          <a:off x="2857500" y="945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148048</xdr:rowOff>
    </xdr:from>
    <xdr:ext cx="534377" cy="259045"/>
    <xdr:sp macro="" textlink="">
      <xdr:nvSpPr>
        <xdr:cNvPr id="129" name="テキスト ボックス 128"/>
        <xdr:cNvSpPr txBox="1"/>
      </xdr:nvSpPr>
      <xdr:spPr>
        <a:xfrm>
          <a:off x="2641111" y="923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30" name="正方形/長方形 12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31" name="正方形/長方形 13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32" name="正方形/長方形 13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33" name="正方形/長方形 13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34" name="正方形/長方形 13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35" name="正方形/長方形 13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36" name="正方形/長方形 13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37" name="正方形/長方形 13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38" name="テキスト ボックス 13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39" name="直線コネクタ 13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40" name="テキスト ボックス 13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41" name="直線コネクタ 14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42" name="テキスト ボックス 14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43" name="直線コネクタ 14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44" name="テキスト ボックス 14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45" name="直線コネクタ 14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46" name="テキスト ボックス 14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47" name="直線コネクタ 14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48" name="テキスト ボックス 14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49" name="直線コネクタ 14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50" name="テキスト ボックス 14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51" name="直線コネクタ 15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52" name="テキスト ボックス 15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53" name="直線コネクタ 15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54" name="テキスト ボックス 15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5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29809</xdr:rowOff>
    </xdr:from>
    <xdr:to>
      <xdr:col>6</xdr:col>
      <xdr:colOff>510540</xdr:colOff>
      <xdr:row>79</xdr:row>
      <xdr:rowOff>29547</xdr:rowOff>
    </xdr:to>
    <xdr:cxnSp macro="">
      <xdr:nvCxnSpPr>
        <xdr:cNvPr id="156" name="直線コネクタ 155"/>
        <xdr:cNvCxnSpPr/>
      </xdr:nvCxnSpPr>
      <xdr:spPr>
        <a:xfrm flipV="1">
          <a:off x="4633595" y="12031309"/>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33374</xdr:rowOff>
    </xdr:from>
    <xdr:ext cx="599010" cy="259045"/>
    <xdr:sp macro="" textlink="">
      <xdr:nvSpPr>
        <xdr:cNvPr id="157" name="民生費最小値テキスト"/>
        <xdr:cNvSpPr txBox="1"/>
      </xdr:nvSpPr>
      <xdr:spPr>
        <a:xfrm>
          <a:off x="4686300" y="1357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112,123</a:t>
          </a:r>
          <a:endParaRPr kumimoji="1" lang="ja-JP" altLang="en-US" sz="1000" b="1">
            <a:latin typeface="ＭＳ Ｐゴシック"/>
          </a:endParaRPr>
        </a:p>
      </xdr:txBody>
    </xdr:sp>
    <xdr:clientData/>
  </xdr:oneCellAnchor>
  <xdr:twoCellAnchor>
    <xdr:from>
      <xdr:col>6</xdr:col>
      <xdr:colOff>422275</xdr:colOff>
      <xdr:row>79</xdr:row>
      <xdr:rowOff>29547</xdr:rowOff>
    </xdr:from>
    <xdr:to>
      <xdr:col>6</xdr:col>
      <xdr:colOff>600075</xdr:colOff>
      <xdr:row>79</xdr:row>
      <xdr:rowOff>29547</xdr:rowOff>
    </xdr:to>
    <xdr:cxnSp macro="">
      <xdr:nvCxnSpPr>
        <xdr:cNvPr id="158" name="直線コネクタ 157"/>
        <xdr:cNvCxnSpPr/>
      </xdr:nvCxnSpPr>
      <xdr:spPr>
        <a:xfrm>
          <a:off x="4546600" y="13574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147936</xdr:rowOff>
    </xdr:from>
    <xdr:ext cx="599010" cy="259045"/>
    <xdr:sp macro="" textlink="">
      <xdr:nvSpPr>
        <xdr:cNvPr id="159" name="民生費最大値テキスト"/>
        <xdr:cNvSpPr txBox="1"/>
      </xdr:nvSpPr>
      <xdr:spPr>
        <a:xfrm>
          <a:off x="4686300" y="1180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159,365</a:t>
          </a:r>
          <a:endParaRPr kumimoji="1" lang="ja-JP" altLang="en-US" sz="1000" b="1">
            <a:latin typeface="ＭＳ Ｐゴシック"/>
          </a:endParaRPr>
        </a:p>
      </xdr:txBody>
    </xdr:sp>
    <xdr:clientData/>
  </xdr:oneCellAnchor>
  <xdr:twoCellAnchor>
    <xdr:from>
      <xdr:col>6</xdr:col>
      <xdr:colOff>422275</xdr:colOff>
      <xdr:row>70</xdr:row>
      <xdr:rowOff>29809</xdr:rowOff>
    </xdr:from>
    <xdr:to>
      <xdr:col>6</xdr:col>
      <xdr:colOff>600075</xdr:colOff>
      <xdr:row>70</xdr:row>
      <xdr:rowOff>29809</xdr:rowOff>
    </xdr:to>
    <xdr:cxnSp macro="">
      <xdr:nvCxnSpPr>
        <xdr:cNvPr id="160" name="直線コネクタ 159"/>
        <xdr:cNvCxnSpPr/>
      </xdr:nvCxnSpPr>
      <xdr:spPr>
        <a:xfrm>
          <a:off x="4546600" y="1203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161156</xdr:rowOff>
    </xdr:from>
    <xdr:to>
      <xdr:col>6</xdr:col>
      <xdr:colOff>511175</xdr:colOff>
      <xdr:row>75</xdr:row>
      <xdr:rowOff>59788</xdr:rowOff>
    </xdr:to>
    <xdr:cxnSp macro="">
      <xdr:nvCxnSpPr>
        <xdr:cNvPr id="161" name="直線コネクタ 160"/>
        <xdr:cNvCxnSpPr/>
      </xdr:nvCxnSpPr>
      <xdr:spPr>
        <a:xfrm flipV="1">
          <a:off x="3797300" y="12848456"/>
          <a:ext cx="838200" cy="7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33364</xdr:rowOff>
    </xdr:from>
    <xdr:ext cx="599010" cy="259045"/>
    <xdr:sp macro="" textlink="">
      <xdr:nvSpPr>
        <xdr:cNvPr id="162" name="民生費平均値テキスト"/>
        <xdr:cNvSpPr txBox="1"/>
      </xdr:nvSpPr>
      <xdr:spPr>
        <a:xfrm>
          <a:off x="4686300" y="12892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130,790</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54937</xdr:rowOff>
    </xdr:from>
    <xdr:to>
      <xdr:col>6</xdr:col>
      <xdr:colOff>561975</xdr:colOff>
      <xdr:row>75</xdr:row>
      <xdr:rowOff>156536</xdr:rowOff>
    </xdr:to>
    <xdr:sp macro="" textlink="">
      <xdr:nvSpPr>
        <xdr:cNvPr id="163" name="フローチャート : 判断 162"/>
        <xdr:cNvSpPr/>
      </xdr:nvSpPr>
      <xdr:spPr>
        <a:xfrm>
          <a:off x="4584700" y="12913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59788</xdr:rowOff>
    </xdr:from>
    <xdr:to>
      <xdr:col>5</xdr:col>
      <xdr:colOff>358775</xdr:colOff>
      <xdr:row>76</xdr:row>
      <xdr:rowOff>58644</xdr:rowOff>
    </xdr:to>
    <xdr:cxnSp macro="">
      <xdr:nvCxnSpPr>
        <xdr:cNvPr id="164" name="直線コネクタ 163"/>
        <xdr:cNvCxnSpPr/>
      </xdr:nvCxnSpPr>
      <xdr:spPr>
        <a:xfrm flipV="1">
          <a:off x="2908300" y="12918538"/>
          <a:ext cx="889000" cy="17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90664</xdr:rowOff>
    </xdr:from>
    <xdr:to>
      <xdr:col>5</xdr:col>
      <xdr:colOff>409575</xdr:colOff>
      <xdr:row>77</xdr:row>
      <xdr:rowOff>20814</xdr:rowOff>
    </xdr:to>
    <xdr:sp macro="" textlink="">
      <xdr:nvSpPr>
        <xdr:cNvPr id="165" name="フローチャート : 判断 164"/>
        <xdr:cNvSpPr/>
      </xdr:nvSpPr>
      <xdr:spPr>
        <a:xfrm>
          <a:off x="3746500" y="1312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11941</xdr:rowOff>
    </xdr:from>
    <xdr:ext cx="599010" cy="259045"/>
    <xdr:sp macro="" textlink="">
      <xdr:nvSpPr>
        <xdr:cNvPr id="166" name="テキスト ボックス 165"/>
        <xdr:cNvSpPr txBox="1"/>
      </xdr:nvSpPr>
      <xdr:spPr>
        <a:xfrm>
          <a:off x="3497794" y="1321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124,446</a:t>
          </a:r>
          <a:endParaRPr kumimoji="1" lang="ja-JP" altLang="en-US" sz="1000" b="1">
            <a:solidFill>
              <a:srgbClr val="000080"/>
            </a:solidFill>
            <a:latin typeface="ＭＳ Ｐゴシック"/>
          </a:endParaRPr>
        </a:p>
      </xdr:txBody>
    </xdr:sp>
    <xdr:clientData/>
  </xdr:oneCellAnchor>
  <xdr:twoCellAnchor>
    <xdr:from>
      <xdr:col>4</xdr:col>
      <xdr:colOff>104775</xdr:colOff>
      <xdr:row>71</xdr:row>
      <xdr:rowOff>141870</xdr:rowOff>
    </xdr:from>
    <xdr:to>
      <xdr:col>4</xdr:col>
      <xdr:colOff>206375</xdr:colOff>
      <xdr:row>72</xdr:row>
      <xdr:rowOff>72020</xdr:rowOff>
    </xdr:to>
    <xdr:sp macro="" textlink="">
      <xdr:nvSpPr>
        <xdr:cNvPr id="167" name="フローチャート : 判断 166"/>
        <xdr:cNvSpPr/>
      </xdr:nvSpPr>
      <xdr:spPr>
        <a:xfrm>
          <a:off x="2857500" y="123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88547</xdr:rowOff>
    </xdr:from>
    <xdr:ext cx="599010" cy="259045"/>
    <xdr:sp macro="" textlink="">
      <xdr:nvSpPr>
        <xdr:cNvPr id="168" name="テキスト ボックス 167"/>
        <xdr:cNvSpPr txBox="1"/>
      </xdr:nvSpPr>
      <xdr:spPr>
        <a:xfrm>
          <a:off x="2608794" y="1209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69" name="テキスト ボックス 16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70" name="テキスト ボックス 16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71" name="テキスト ボックス 17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72" name="テキスト ボックス 17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73" name="テキスト ボックス 17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110356</xdr:rowOff>
    </xdr:from>
    <xdr:to>
      <xdr:col>6</xdr:col>
      <xdr:colOff>561975</xdr:colOff>
      <xdr:row>75</xdr:row>
      <xdr:rowOff>40506</xdr:rowOff>
    </xdr:to>
    <xdr:sp macro="" textlink="">
      <xdr:nvSpPr>
        <xdr:cNvPr id="174" name="円/楕円 173"/>
        <xdr:cNvSpPr/>
      </xdr:nvSpPr>
      <xdr:spPr>
        <a:xfrm>
          <a:off x="4584700" y="127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133233</xdr:rowOff>
    </xdr:from>
    <xdr:ext cx="599010" cy="259045"/>
    <xdr:sp macro="" textlink="">
      <xdr:nvSpPr>
        <xdr:cNvPr id="175" name="民生費該当値テキスト"/>
        <xdr:cNvSpPr txBox="1"/>
      </xdr:nvSpPr>
      <xdr:spPr>
        <a:xfrm>
          <a:off x="4686300" y="1264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134,343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8988</xdr:rowOff>
    </xdr:from>
    <xdr:to>
      <xdr:col>5</xdr:col>
      <xdr:colOff>409575</xdr:colOff>
      <xdr:row>75</xdr:row>
      <xdr:rowOff>110588</xdr:rowOff>
    </xdr:to>
    <xdr:sp macro="" textlink="">
      <xdr:nvSpPr>
        <xdr:cNvPr id="176" name="円/楕円 175"/>
        <xdr:cNvSpPr/>
      </xdr:nvSpPr>
      <xdr:spPr>
        <a:xfrm>
          <a:off x="3746500" y="1286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127115</xdr:rowOff>
    </xdr:from>
    <xdr:ext cx="599010" cy="259045"/>
    <xdr:sp macro="" textlink="">
      <xdr:nvSpPr>
        <xdr:cNvPr id="177" name="テキスト ボックス 176"/>
        <xdr:cNvSpPr txBox="1"/>
      </xdr:nvSpPr>
      <xdr:spPr>
        <a:xfrm>
          <a:off x="3497794" y="1264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132,197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7844</xdr:rowOff>
    </xdr:from>
    <xdr:to>
      <xdr:col>4</xdr:col>
      <xdr:colOff>206375</xdr:colOff>
      <xdr:row>76</xdr:row>
      <xdr:rowOff>109444</xdr:rowOff>
    </xdr:to>
    <xdr:sp macro="" textlink="">
      <xdr:nvSpPr>
        <xdr:cNvPr id="178" name="円/楕円 177"/>
        <xdr:cNvSpPr/>
      </xdr:nvSpPr>
      <xdr:spPr>
        <a:xfrm>
          <a:off x="2857500" y="1303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100571</xdr:rowOff>
    </xdr:from>
    <xdr:ext cx="599010" cy="259045"/>
    <xdr:sp macro="" textlink="">
      <xdr:nvSpPr>
        <xdr:cNvPr id="179" name="テキスト ボックス 178"/>
        <xdr:cNvSpPr txBox="1"/>
      </xdr:nvSpPr>
      <xdr:spPr>
        <a:xfrm>
          <a:off x="2608794" y="1313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80" name="正方形/長方形 17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181" name="正方形/長方形 18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182" name="正方形/長方形 18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183" name="正方形/長方形 18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184" name="正方形/長方形 18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185" name="正方形/長方形 18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186" name="正方形/長方形 18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87" name="正方形/長方形 18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188" name="テキスト ボックス 18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189" name="直線コネクタ 18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190" name="テキスト ボックス 18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191" name="直線コネクタ 19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192" name="テキスト ボックス 19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193" name="直線コネクタ 19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194" name="テキスト ボックス 19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195" name="直線コネクタ 19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196" name="テキスト ボックス 19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197" name="直線コネクタ 19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198" name="テキスト ボックス 19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199" name="直線コネクタ 19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00" name="テキスト ボックス 19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0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168549</xdr:rowOff>
    </xdr:from>
    <xdr:to>
      <xdr:col>6</xdr:col>
      <xdr:colOff>510540</xdr:colOff>
      <xdr:row>99</xdr:row>
      <xdr:rowOff>45197</xdr:rowOff>
    </xdr:to>
    <xdr:cxnSp macro="">
      <xdr:nvCxnSpPr>
        <xdr:cNvPr id="202" name="直線コネクタ 201"/>
        <xdr:cNvCxnSpPr/>
      </xdr:nvCxnSpPr>
      <xdr:spPr>
        <a:xfrm flipV="1">
          <a:off x="4633595" y="15599049"/>
          <a:ext cx="1270" cy="1419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49024</xdr:rowOff>
    </xdr:from>
    <xdr:ext cx="534377" cy="259045"/>
    <xdr:sp macro="" textlink="">
      <xdr:nvSpPr>
        <xdr:cNvPr id="203" name="衛生費最小値テキスト"/>
        <xdr:cNvSpPr txBox="1"/>
      </xdr:nvSpPr>
      <xdr:spPr>
        <a:xfrm>
          <a:off x="4686300" y="17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18,317</a:t>
          </a:r>
          <a:endParaRPr kumimoji="1" lang="ja-JP" altLang="en-US" sz="1000" b="1">
            <a:latin typeface="ＭＳ Ｐゴシック"/>
          </a:endParaRPr>
        </a:p>
      </xdr:txBody>
    </xdr:sp>
    <xdr:clientData/>
  </xdr:oneCellAnchor>
  <xdr:twoCellAnchor>
    <xdr:from>
      <xdr:col>6</xdr:col>
      <xdr:colOff>422275</xdr:colOff>
      <xdr:row>99</xdr:row>
      <xdr:rowOff>45197</xdr:rowOff>
    </xdr:from>
    <xdr:to>
      <xdr:col>6</xdr:col>
      <xdr:colOff>600075</xdr:colOff>
      <xdr:row>99</xdr:row>
      <xdr:rowOff>45197</xdr:rowOff>
    </xdr:to>
    <xdr:cxnSp macro="">
      <xdr:nvCxnSpPr>
        <xdr:cNvPr id="204" name="直線コネクタ 203"/>
        <xdr:cNvCxnSpPr/>
      </xdr:nvCxnSpPr>
      <xdr:spPr>
        <a:xfrm>
          <a:off x="4546600" y="17018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115226</xdr:rowOff>
    </xdr:from>
    <xdr:ext cx="534377" cy="259045"/>
    <xdr:sp macro="" textlink="">
      <xdr:nvSpPr>
        <xdr:cNvPr id="205" name="衛生費最大値テキスト"/>
        <xdr:cNvSpPr txBox="1"/>
      </xdr:nvSpPr>
      <xdr:spPr>
        <a:xfrm>
          <a:off x="4686300" y="153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49,369</a:t>
          </a:r>
          <a:endParaRPr kumimoji="1" lang="ja-JP" altLang="en-US" sz="1000" b="1">
            <a:latin typeface="ＭＳ Ｐゴシック"/>
          </a:endParaRPr>
        </a:p>
      </xdr:txBody>
    </xdr:sp>
    <xdr:clientData/>
  </xdr:oneCellAnchor>
  <xdr:twoCellAnchor>
    <xdr:from>
      <xdr:col>6</xdr:col>
      <xdr:colOff>422275</xdr:colOff>
      <xdr:row>90</xdr:row>
      <xdr:rowOff>168549</xdr:rowOff>
    </xdr:from>
    <xdr:to>
      <xdr:col>6</xdr:col>
      <xdr:colOff>600075</xdr:colOff>
      <xdr:row>90</xdr:row>
      <xdr:rowOff>168549</xdr:rowOff>
    </xdr:to>
    <xdr:cxnSp macro="">
      <xdr:nvCxnSpPr>
        <xdr:cNvPr id="206" name="直線コネクタ 205"/>
        <xdr:cNvCxnSpPr/>
      </xdr:nvCxnSpPr>
      <xdr:spPr>
        <a:xfrm>
          <a:off x="4546600" y="1559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16165</xdr:rowOff>
    </xdr:from>
    <xdr:to>
      <xdr:col>6</xdr:col>
      <xdr:colOff>511175</xdr:colOff>
      <xdr:row>96</xdr:row>
      <xdr:rowOff>133162</xdr:rowOff>
    </xdr:to>
    <xdr:cxnSp macro="">
      <xdr:nvCxnSpPr>
        <xdr:cNvPr id="207" name="直線コネクタ 206"/>
        <xdr:cNvCxnSpPr/>
      </xdr:nvCxnSpPr>
      <xdr:spPr>
        <a:xfrm>
          <a:off x="3797300" y="16303915"/>
          <a:ext cx="838200" cy="28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17732</xdr:rowOff>
    </xdr:from>
    <xdr:ext cx="534377" cy="259045"/>
    <xdr:sp macro="" textlink="">
      <xdr:nvSpPr>
        <xdr:cNvPr id="208" name="衛生費平均値テキスト"/>
        <xdr:cNvSpPr txBox="1"/>
      </xdr:nvSpPr>
      <xdr:spPr>
        <a:xfrm>
          <a:off x="4686300" y="16134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166305</xdr:rowOff>
    </xdr:from>
    <xdr:to>
      <xdr:col>6</xdr:col>
      <xdr:colOff>561975</xdr:colOff>
      <xdr:row>95</xdr:row>
      <xdr:rowOff>96455</xdr:rowOff>
    </xdr:to>
    <xdr:sp macro="" textlink="">
      <xdr:nvSpPr>
        <xdr:cNvPr id="209" name="フローチャート : 判断 208"/>
        <xdr:cNvSpPr/>
      </xdr:nvSpPr>
      <xdr:spPr>
        <a:xfrm>
          <a:off x="4584700" y="1628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135996</xdr:rowOff>
    </xdr:from>
    <xdr:to>
      <xdr:col>5</xdr:col>
      <xdr:colOff>358775</xdr:colOff>
      <xdr:row>95</xdr:row>
      <xdr:rowOff>16165</xdr:rowOff>
    </xdr:to>
    <xdr:cxnSp macro="">
      <xdr:nvCxnSpPr>
        <xdr:cNvPr id="210" name="直線コネクタ 209"/>
        <xdr:cNvCxnSpPr/>
      </xdr:nvCxnSpPr>
      <xdr:spPr>
        <a:xfrm>
          <a:off x="2908300" y="16080846"/>
          <a:ext cx="889000" cy="22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68098</xdr:rowOff>
    </xdr:from>
    <xdr:to>
      <xdr:col>5</xdr:col>
      <xdr:colOff>409575</xdr:colOff>
      <xdr:row>95</xdr:row>
      <xdr:rowOff>169698</xdr:rowOff>
    </xdr:to>
    <xdr:sp macro="" textlink="">
      <xdr:nvSpPr>
        <xdr:cNvPr id="211" name="フローチャート : 判断 210"/>
        <xdr:cNvSpPr/>
      </xdr:nvSpPr>
      <xdr:spPr>
        <a:xfrm>
          <a:off x="3746500" y="1635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160825</xdr:rowOff>
    </xdr:from>
    <xdr:ext cx="534377" cy="259045"/>
    <xdr:sp macro="" textlink="">
      <xdr:nvSpPr>
        <xdr:cNvPr id="212" name="テキスト ボックス 211"/>
        <xdr:cNvSpPr txBox="1"/>
      </xdr:nvSpPr>
      <xdr:spPr>
        <a:xfrm>
          <a:off x="3530111" y="1644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31,705</a:t>
          </a:r>
          <a:endParaRPr kumimoji="1" lang="ja-JP" altLang="en-US" sz="1000" b="1">
            <a:solidFill>
              <a:srgbClr val="000080"/>
            </a:solidFill>
            <a:latin typeface="ＭＳ Ｐゴシック"/>
          </a:endParaRPr>
        </a:p>
      </xdr:txBody>
    </xdr:sp>
    <xdr:clientData/>
  </xdr:oneCellAnchor>
  <xdr:twoCellAnchor>
    <xdr:from>
      <xdr:col>4</xdr:col>
      <xdr:colOff>104775</xdr:colOff>
      <xdr:row>95</xdr:row>
      <xdr:rowOff>124287</xdr:rowOff>
    </xdr:from>
    <xdr:to>
      <xdr:col>4</xdr:col>
      <xdr:colOff>206375</xdr:colOff>
      <xdr:row>96</xdr:row>
      <xdr:rowOff>54437</xdr:rowOff>
    </xdr:to>
    <xdr:sp macro="" textlink="">
      <xdr:nvSpPr>
        <xdr:cNvPr id="213" name="フローチャート : 判断 212"/>
        <xdr:cNvSpPr/>
      </xdr:nvSpPr>
      <xdr:spPr>
        <a:xfrm>
          <a:off x="2857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45564</xdr:rowOff>
    </xdr:from>
    <xdr:ext cx="534377" cy="259045"/>
    <xdr:sp macro="" textlink="">
      <xdr:nvSpPr>
        <xdr:cNvPr id="214" name="テキスト ボックス 213"/>
        <xdr:cNvSpPr txBox="1"/>
      </xdr:nvSpPr>
      <xdr:spPr>
        <a:xfrm>
          <a:off x="2641111" y="1650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15" name="テキスト ボックス 21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16" name="テキスト ボックス 21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17" name="テキスト ボックス 21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18" name="テキスト ボックス 21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19" name="テキスト ボックス 21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82362</xdr:rowOff>
    </xdr:from>
    <xdr:to>
      <xdr:col>6</xdr:col>
      <xdr:colOff>561975</xdr:colOff>
      <xdr:row>97</xdr:row>
      <xdr:rowOff>12512</xdr:rowOff>
    </xdr:to>
    <xdr:sp macro="" textlink="">
      <xdr:nvSpPr>
        <xdr:cNvPr id="220" name="円/楕円 219"/>
        <xdr:cNvSpPr/>
      </xdr:nvSpPr>
      <xdr:spPr>
        <a:xfrm>
          <a:off x="4584700" y="165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60789</xdr:rowOff>
    </xdr:from>
    <xdr:ext cx="534377" cy="259045"/>
    <xdr:sp macro="" textlink="">
      <xdr:nvSpPr>
        <xdr:cNvPr id="221" name="衛生費該当値テキスト"/>
        <xdr:cNvSpPr txBox="1"/>
      </xdr:nvSpPr>
      <xdr:spPr>
        <a:xfrm>
          <a:off x="4686300" y="1651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27,643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136815</xdr:rowOff>
    </xdr:from>
    <xdr:to>
      <xdr:col>5</xdr:col>
      <xdr:colOff>409575</xdr:colOff>
      <xdr:row>95</xdr:row>
      <xdr:rowOff>66965</xdr:rowOff>
    </xdr:to>
    <xdr:sp macro="" textlink="">
      <xdr:nvSpPr>
        <xdr:cNvPr id="222" name="円/楕円 221"/>
        <xdr:cNvSpPr/>
      </xdr:nvSpPr>
      <xdr:spPr>
        <a:xfrm>
          <a:off x="3746500" y="162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83492</xdr:rowOff>
    </xdr:from>
    <xdr:ext cx="534377" cy="259045"/>
    <xdr:sp macro="" textlink="">
      <xdr:nvSpPr>
        <xdr:cNvPr id="223" name="テキスト ボックス 222"/>
        <xdr:cNvSpPr txBox="1"/>
      </xdr:nvSpPr>
      <xdr:spPr>
        <a:xfrm>
          <a:off x="3530111" y="1602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33,952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85196</xdr:rowOff>
    </xdr:from>
    <xdr:to>
      <xdr:col>4</xdr:col>
      <xdr:colOff>206375</xdr:colOff>
      <xdr:row>94</xdr:row>
      <xdr:rowOff>15346</xdr:rowOff>
    </xdr:to>
    <xdr:sp macro="" textlink="">
      <xdr:nvSpPr>
        <xdr:cNvPr id="224" name="円/楕円 223"/>
        <xdr:cNvSpPr/>
      </xdr:nvSpPr>
      <xdr:spPr>
        <a:xfrm>
          <a:off x="2857500" y="1603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31873</xdr:rowOff>
    </xdr:from>
    <xdr:ext cx="534377" cy="259045"/>
    <xdr:sp macro="" textlink="">
      <xdr:nvSpPr>
        <xdr:cNvPr id="225" name="テキスト ボックス 224"/>
        <xdr:cNvSpPr txBox="1"/>
      </xdr:nvSpPr>
      <xdr:spPr>
        <a:xfrm>
          <a:off x="2641111" y="1580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26" name="正方形/長方形 22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27" name="正方形/長方形 22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28" name="正方形/長方形 22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29" name="正方形/長方形 22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30" name="正方形/長方形 22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31" name="正方形/長方形 23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32" name="正方形/長方形 23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33" name="正方形/長方形 23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34" name="テキスト ボックス 23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35" name="直線コネクタ 23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36" name="直線コネクタ 23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37" name="テキスト ボックス 23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38" name="直線コネクタ 23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39" name="テキスト ボックス 23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40" name="直線コネクタ 23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41" name="テキスト ボックス 24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42" name="直線コネクタ 24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43" name="テキスト ボックス 24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44" name="直線コネクタ 24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45" name="テキスト ボックス 24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46" name="直線コネクタ 24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47" name="テキスト ボックス 24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4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42799</xdr:rowOff>
    </xdr:from>
    <xdr:to>
      <xdr:col>15</xdr:col>
      <xdr:colOff>180340</xdr:colOff>
      <xdr:row>39</xdr:row>
      <xdr:rowOff>6985</xdr:rowOff>
    </xdr:to>
    <xdr:cxnSp macro="">
      <xdr:nvCxnSpPr>
        <xdr:cNvPr id="249" name="直線コネクタ 248"/>
        <xdr:cNvCxnSpPr/>
      </xdr:nvCxnSpPr>
      <xdr:spPr>
        <a:xfrm flipV="1">
          <a:off x="10475595" y="5357749"/>
          <a:ext cx="1270" cy="1335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10812</xdr:rowOff>
    </xdr:from>
    <xdr:ext cx="378565" cy="259045"/>
    <xdr:sp macro="" textlink="">
      <xdr:nvSpPr>
        <xdr:cNvPr id="250" name="労働費最小値テキスト"/>
        <xdr:cNvSpPr txBox="1"/>
      </xdr:nvSpPr>
      <xdr:spPr>
        <a:xfrm>
          <a:off x="10528300" y="669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15</xdr:col>
      <xdr:colOff>92075</xdr:colOff>
      <xdr:row>39</xdr:row>
      <xdr:rowOff>6985</xdr:rowOff>
    </xdr:from>
    <xdr:to>
      <xdr:col>15</xdr:col>
      <xdr:colOff>269875</xdr:colOff>
      <xdr:row>39</xdr:row>
      <xdr:rowOff>6985</xdr:rowOff>
    </xdr:to>
    <xdr:cxnSp macro="">
      <xdr:nvCxnSpPr>
        <xdr:cNvPr id="251" name="直線コネクタ 250"/>
        <xdr:cNvCxnSpPr/>
      </xdr:nvCxnSpPr>
      <xdr:spPr>
        <a:xfrm>
          <a:off x="10388600" y="669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160926</xdr:rowOff>
    </xdr:from>
    <xdr:ext cx="534377" cy="259045"/>
    <xdr:sp macro="" textlink="">
      <xdr:nvSpPr>
        <xdr:cNvPr id="252" name="労働費最大値テキスト"/>
        <xdr:cNvSpPr txBox="1"/>
      </xdr:nvSpPr>
      <xdr:spPr>
        <a:xfrm>
          <a:off x="10528300" y="513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10,813</a:t>
          </a:r>
          <a:endParaRPr kumimoji="1" lang="ja-JP" altLang="en-US" sz="1000" b="1">
            <a:latin typeface="ＭＳ Ｐゴシック"/>
          </a:endParaRPr>
        </a:p>
      </xdr:txBody>
    </xdr:sp>
    <xdr:clientData/>
  </xdr:oneCellAnchor>
  <xdr:twoCellAnchor>
    <xdr:from>
      <xdr:col>15</xdr:col>
      <xdr:colOff>92075</xdr:colOff>
      <xdr:row>31</xdr:row>
      <xdr:rowOff>42799</xdr:rowOff>
    </xdr:from>
    <xdr:to>
      <xdr:col>15</xdr:col>
      <xdr:colOff>269875</xdr:colOff>
      <xdr:row>31</xdr:row>
      <xdr:rowOff>42799</xdr:rowOff>
    </xdr:to>
    <xdr:cxnSp macro="">
      <xdr:nvCxnSpPr>
        <xdr:cNvPr id="253" name="直線コネクタ 252"/>
        <xdr:cNvCxnSpPr/>
      </xdr:nvCxnSpPr>
      <xdr:spPr>
        <a:xfrm>
          <a:off x="10388600" y="535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114046</xdr:rowOff>
    </xdr:from>
    <xdr:to>
      <xdr:col>15</xdr:col>
      <xdr:colOff>180975</xdr:colOff>
      <xdr:row>38</xdr:row>
      <xdr:rowOff>115824</xdr:rowOff>
    </xdr:to>
    <xdr:cxnSp macro="">
      <xdr:nvCxnSpPr>
        <xdr:cNvPr id="254" name="直線コネクタ 253"/>
        <xdr:cNvCxnSpPr/>
      </xdr:nvCxnSpPr>
      <xdr:spPr>
        <a:xfrm flipV="1">
          <a:off x="9639300" y="6629146"/>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159402</xdr:rowOff>
    </xdr:from>
    <xdr:ext cx="469744" cy="259045"/>
    <xdr:sp macro="" textlink="">
      <xdr:nvSpPr>
        <xdr:cNvPr id="255" name="労働費平均値テキスト"/>
        <xdr:cNvSpPr txBox="1"/>
      </xdr:nvSpPr>
      <xdr:spPr>
        <a:xfrm>
          <a:off x="10528300" y="6331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136525</xdr:rowOff>
    </xdr:from>
    <xdr:to>
      <xdr:col>15</xdr:col>
      <xdr:colOff>231775</xdr:colOff>
      <xdr:row>38</xdr:row>
      <xdr:rowOff>66675</xdr:rowOff>
    </xdr:to>
    <xdr:sp macro="" textlink="">
      <xdr:nvSpPr>
        <xdr:cNvPr id="256" name="フローチャート : 判断 255"/>
        <xdr:cNvSpPr/>
      </xdr:nvSpPr>
      <xdr:spPr>
        <a:xfrm>
          <a:off x="104267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115824</xdr:rowOff>
    </xdr:from>
    <xdr:to>
      <xdr:col>14</xdr:col>
      <xdr:colOff>28575</xdr:colOff>
      <xdr:row>38</xdr:row>
      <xdr:rowOff>117602</xdr:rowOff>
    </xdr:to>
    <xdr:cxnSp macro="">
      <xdr:nvCxnSpPr>
        <xdr:cNvPr id="257" name="直線コネクタ 256"/>
        <xdr:cNvCxnSpPr/>
      </xdr:nvCxnSpPr>
      <xdr:spPr>
        <a:xfrm flipV="1">
          <a:off x="8750300" y="6630924"/>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65405</xdr:rowOff>
    </xdr:from>
    <xdr:to>
      <xdr:col>14</xdr:col>
      <xdr:colOff>79375</xdr:colOff>
      <xdr:row>37</xdr:row>
      <xdr:rowOff>167005</xdr:rowOff>
    </xdr:to>
    <xdr:sp macro="" textlink="">
      <xdr:nvSpPr>
        <xdr:cNvPr id="258" name="フローチャート : 判断 257"/>
        <xdr:cNvSpPr/>
      </xdr:nvSpPr>
      <xdr:spPr>
        <a:xfrm>
          <a:off x="9588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12082</xdr:rowOff>
    </xdr:from>
    <xdr:ext cx="469744" cy="259045"/>
    <xdr:sp macro="" textlink="">
      <xdr:nvSpPr>
        <xdr:cNvPr id="259" name="テキスト ボックス 258"/>
        <xdr:cNvSpPr txBox="1"/>
      </xdr:nvSpPr>
      <xdr:spPr>
        <a:xfrm>
          <a:off x="9404427" y="61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2,135</a:t>
          </a:r>
          <a:endParaRPr kumimoji="1" lang="ja-JP" altLang="en-US" sz="1000" b="1">
            <a:solidFill>
              <a:srgbClr val="000080"/>
            </a:solidFill>
            <a:latin typeface="ＭＳ Ｐゴシック"/>
          </a:endParaRPr>
        </a:p>
      </xdr:txBody>
    </xdr:sp>
    <xdr:clientData/>
  </xdr:oneCellAnchor>
  <xdr:twoCellAnchor>
    <xdr:from>
      <xdr:col>12</xdr:col>
      <xdr:colOff>460375</xdr:colOff>
      <xdr:row>38</xdr:row>
      <xdr:rowOff>39624</xdr:rowOff>
    </xdr:from>
    <xdr:to>
      <xdr:col>12</xdr:col>
      <xdr:colOff>561975</xdr:colOff>
      <xdr:row>38</xdr:row>
      <xdr:rowOff>141224</xdr:rowOff>
    </xdr:to>
    <xdr:sp macro="" textlink="">
      <xdr:nvSpPr>
        <xdr:cNvPr id="260" name="フローチャート : 判断 259"/>
        <xdr:cNvSpPr/>
      </xdr:nvSpPr>
      <xdr:spPr>
        <a:xfrm>
          <a:off x="8699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157751</xdr:rowOff>
    </xdr:from>
    <xdr:ext cx="378565" cy="259045"/>
    <xdr:sp macro="" textlink="">
      <xdr:nvSpPr>
        <xdr:cNvPr id="261" name="テキスト ボックス 260"/>
        <xdr:cNvSpPr txBox="1"/>
      </xdr:nvSpPr>
      <xdr:spPr>
        <a:xfrm>
          <a:off x="8561017" y="632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62" name="テキスト ボックス 26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63" name="テキスト ボックス 26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64" name="テキスト ボックス 26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65" name="テキスト ボックス 26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66" name="テキスト ボックス 26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63246</xdr:rowOff>
    </xdr:from>
    <xdr:to>
      <xdr:col>15</xdr:col>
      <xdr:colOff>231775</xdr:colOff>
      <xdr:row>38</xdr:row>
      <xdr:rowOff>164846</xdr:rowOff>
    </xdr:to>
    <xdr:sp macro="" textlink="">
      <xdr:nvSpPr>
        <xdr:cNvPr id="267" name="円/楕円 266"/>
        <xdr:cNvSpPr/>
      </xdr:nvSpPr>
      <xdr:spPr>
        <a:xfrm>
          <a:off x="10426700" y="65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149623</xdr:rowOff>
    </xdr:from>
    <xdr:ext cx="378565" cy="259045"/>
    <xdr:sp macro="" textlink="">
      <xdr:nvSpPr>
        <xdr:cNvPr id="268" name="労働費該当値テキスト"/>
        <xdr:cNvSpPr txBox="1"/>
      </xdr:nvSpPr>
      <xdr:spPr>
        <a:xfrm>
          <a:off x="10528300" y="649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65024</xdr:rowOff>
    </xdr:from>
    <xdr:to>
      <xdr:col>14</xdr:col>
      <xdr:colOff>79375</xdr:colOff>
      <xdr:row>38</xdr:row>
      <xdr:rowOff>166624</xdr:rowOff>
    </xdr:to>
    <xdr:sp macro="" textlink="">
      <xdr:nvSpPr>
        <xdr:cNvPr id="269" name="円/楕円 268"/>
        <xdr:cNvSpPr/>
      </xdr:nvSpPr>
      <xdr:spPr>
        <a:xfrm>
          <a:off x="9588500" y="65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157751</xdr:rowOff>
    </xdr:from>
    <xdr:ext cx="378565" cy="259045"/>
    <xdr:sp macro="" textlink="">
      <xdr:nvSpPr>
        <xdr:cNvPr id="270" name="テキスト ボックス 269"/>
        <xdr:cNvSpPr txBox="1"/>
      </xdr:nvSpPr>
      <xdr:spPr>
        <a:xfrm>
          <a:off x="9450017" y="6672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66802</xdr:rowOff>
    </xdr:from>
    <xdr:to>
      <xdr:col>12</xdr:col>
      <xdr:colOff>561975</xdr:colOff>
      <xdr:row>38</xdr:row>
      <xdr:rowOff>168402</xdr:rowOff>
    </xdr:to>
    <xdr:sp macro="" textlink="">
      <xdr:nvSpPr>
        <xdr:cNvPr id="271" name="円/楕円 270"/>
        <xdr:cNvSpPr/>
      </xdr:nvSpPr>
      <xdr:spPr>
        <a:xfrm>
          <a:off x="86995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159529</xdr:rowOff>
    </xdr:from>
    <xdr:ext cx="378565" cy="259045"/>
    <xdr:sp macro="" textlink="">
      <xdr:nvSpPr>
        <xdr:cNvPr id="272" name="テキスト ボックス 271"/>
        <xdr:cNvSpPr txBox="1"/>
      </xdr:nvSpPr>
      <xdr:spPr>
        <a:xfrm>
          <a:off x="8561017" y="66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273" name="正方形/長方形 27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274" name="正方形/長方形 27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275" name="正方形/長方形 27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276" name="正方形/長方形 27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277" name="正方形/長方形 27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278" name="正方形/長方形 27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279" name="正方形/長方形 27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280" name="正方形/長方形 27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281" name="テキスト ボックス 28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282" name="直線コネクタ 28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283" name="直線コネクタ 28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284" name="テキスト ボックス 28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285" name="直線コネクタ 28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286" name="テキスト ボックス 28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287" name="直線コネクタ 28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288" name="テキスト ボックス 287"/>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289" name="直線コネクタ 28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290" name="テキスト ボックス 28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29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89980</xdr:rowOff>
    </xdr:from>
    <xdr:to>
      <xdr:col>15</xdr:col>
      <xdr:colOff>180340</xdr:colOff>
      <xdr:row>57</xdr:row>
      <xdr:rowOff>63633</xdr:rowOff>
    </xdr:to>
    <xdr:cxnSp macro="">
      <xdr:nvCxnSpPr>
        <xdr:cNvPr id="292" name="直線コネクタ 291"/>
        <xdr:cNvCxnSpPr/>
      </xdr:nvCxnSpPr>
      <xdr:spPr>
        <a:xfrm flipV="1">
          <a:off x="10475595" y="8662480"/>
          <a:ext cx="1270" cy="117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67460</xdr:rowOff>
    </xdr:from>
    <xdr:ext cx="469744" cy="259045"/>
    <xdr:sp macro="" textlink="">
      <xdr:nvSpPr>
        <xdr:cNvPr id="293" name="農林水産業費最小値テキスト"/>
        <xdr:cNvSpPr txBox="1"/>
      </xdr:nvSpPr>
      <xdr:spPr>
        <a:xfrm>
          <a:off x="10528300" y="984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2,331</a:t>
          </a:r>
          <a:endParaRPr kumimoji="1" lang="ja-JP" altLang="en-US" sz="1000" b="1">
            <a:latin typeface="ＭＳ Ｐゴシック"/>
          </a:endParaRPr>
        </a:p>
      </xdr:txBody>
    </xdr:sp>
    <xdr:clientData/>
  </xdr:oneCellAnchor>
  <xdr:twoCellAnchor>
    <xdr:from>
      <xdr:col>15</xdr:col>
      <xdr:colOff>92075</xdr:colOff>
      <xdr:row>57</xdr:row>
      <xdr:rowOff>63633</xdr:rowOff>
    </xdr:from>
    <xdr:to>
      <xdr:col>15</xdr:col>
      <xdr:colOff>269875</xdr:colOff>
      <xdr:row>57</xdr:row>
      <xdr:rowOff>63633</xdr:rowOff>
    </xdr:to>
    <xdr:cxnSp macro="">
      <xdr:nvCxnSpPr>
        <xdr:cNvPr id="294" name="直線コネクタ 293"/>
        <xdr:cNvCxnSpPr/>
      </xdr:nvCxnSpPr>
      <xdr:spPr>
        <a:xfrm>
          <a:off x="10388600" y="983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36657</xdr:rowOff>
    </xdr:from>
    <xdr:ext cx="534377" cy="259045"/>
    <xdr:sp macro="" textlink="">
      <xdr:nvSpPr>
        <xdr:cNvPr id="295" name="農林水産業費最大値テキスト"/>
        <xdr:cNvSpPr txBox="1"/>
      </xdr:nvSpPr>
      <xdr:spPr>
        <a:xfrm>
          <a:off x="10528300" y="843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22,870</a:t>
          </a:r>
          <a:endParaRPr kumimoji="1" lang="ja-JP" altLang="en-US" sz="1000" b="1">
            <a:latin typeface="ＭＳ Ｐゴシック"/>
          </a:endParaRPr>
        </a:p>
      </xdr:txBody>
    </xdr:sp>
    <xdr:clientData/>
  </xdr:oneCellAnchor>
  <xdr:twoCellAnchor>
    <xdr:from>
      <xdr:col>15</xdr:col>
      <xdr:colOff>92075</xdr:colOff>
      <xdr:row>50</xdr:row>
      <xdr:rowOff>89980</xdr:rowOff>
    </xdr:from>
    <xdr:to>
      <xdr:col>15</xdr:col>
      <xdr:colOff>269875</xdr:colOff>
      <xdr:row>50</xdr:row>
      <xdr:rowOff>89980</xdr:rowOff>
    </xdr:to>
    <xdr:cxnSp macro="">
      <xdr:nvCxnSpPr>
        <xdr:cNvPr id="296" name="直線コネクタ 295"/>
        <xdr:cNvCxnSpPr/>
      </xdr:nvCxnSpPr>
      <xdr:spPr>
        <a:xfrm>
          <a:off x="10388600" y="866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161303</xdr:rowOff>
    </xdr:from>
    <xdr:to>
      <xdr:col>15</xdr:col>
      <xdr:colOff>180975</xdr:colOff>
      <xdr:row>54</xdr:row>
      <xdr:rowOff>143415</xdr:rowOff>
    </xdr:to>
    <xdr:cxnSp macro="">
      <xdr:nvCxnSpPr>
        <xdr:cNvPr id="297" name="直線コネクタ 296"/>
        <xdr:cNvCxnSpPr/>
      </xdr:nvCxnSpPr>
      <xdr:spPr>
        <a:xfrm>
          <a:off x="9639300" y="9076703"/>
          <a:ext cx="838200" cy="32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124134</xdr:rowOff>
    </xdr:from>
    <xdr:ext cx="469744" cy="259045"/>
    <xdr:sp macro="" textlink="">
      <xdr:nvSpPr>
        <xdr:cNvPr id="298" name="農林水産業費平均値テキスト"/>
        <xdr:cNvSpPr txBox="1"/>
      </xdr:nvSpPr>
      <xdr:spPr>
        <a:xfrm>
          <a:off x="10528300" y="9382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9,006</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145707</xdr:rowOff>
    </xdr:from>
    <xdr:to>
      <xdr:col>15</xdr:col>
      <xdr:colOff>231775</xdr:colOff>
      <xdr:row>55</xdr:row>
      <xdr:rowOff>75857</xdr:rowOff>
    </xdr:to>
    <xdr:sp macro="" textlink="">
      <xdr:nvSpPr>
        <xdr:cNvPr id="299" name="フローチャート : 判断 298"/>
        <xdr:cNvSpPr/>
      </xdr:nvSpPr>
      <xdr:spPr>
        <a:xfrm>
          <a:off x="10426700" y="940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161303</xdr:rowOff>
    </xdr:from>
    <xdr:to>
      <xdr:col>14</xdr:col>
      <xdr:colOff>28575</xdr:colOff>
      <xdr:row>53</xdr:row>
      <xdr:rowOff>145473</xdr:rowOff>
    </xdr:to>
    <xdr:cxnSp macro="">
      <xdr:nvCxnSpPr>
        <xdr:cNvPr id="300" name="直線コネクタ 299"/>
        <xdr:cNvCxnSpPr/>
      </xdr:nvCxnSpPr>
      <xdr:spPr>
        <a:xfrm flipV="1">
          <a:off x="8750300" y="9076703"/>
          <a:ext cx="889000" cy="15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118390</xdr:rowOff>
    </xdr:from>
    <xdr:to>
      <xdr:col>14</xdr:col>
      <xdr:colOff>79375</xdr:colOff>
      <xdr:row>55</xdr:row>
      <xdr:rowOff>48540</xdr:rowOff>
    </xdr:to>
    <xdr:sp macro="" textlink="">
      <xdr:nvSpPr>
        <xdr:cNvPr id="301" name="フローチャート : 判断 300"/>
        <xdr:cNvSpPr/>
      </xdr:nvSpPr>
      <xdr:spPr>
        <a:xfrm>
          <a:off x="9588500" y="937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39667</xdr:rowOff>
    </xdr:from>
    <xdr:ext cx="469744" cy="259045"/>
    <xdr:sp macro="" textlink="">
      <xdr:nvSpPr>
        <xdr:cNvPr id="302" name="テキスト ボックス 301"/>
        <xdr:cNvSpPr txBox="1"/>
      </xdr:nvSpPr>
      <xdr:spPr>
        <a:xfrm>
          <a:off x="9404427" y="946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9,484</a:t>
          </a:r>
          <a:endParaRPr kumimoji="1" lang="ja-JP" altLang="en-US" sz="1000" b="1">
            <a:solidFill>
              <a:srgbClr val="000080"/>
            </a:solidFill>
            <a:latin typeface="ＭＳ Ｐゴシック"/>
          </a:endParaRPr>
        </a:p>
      </xdr:txBody>
    </xdr:sp>
    <xdr:clientData/>
  </xdr:oneCellAnchor>
  <xdr:twoCellAnchor>
    <xdr:from>
      <xdr:col>12</xdr:col>
      <xdr:colOff>460375</xdr:colOff>
      <xdr:row>56</xdr:row>
      <xdr:rowOff>23864</xdr:rowOff>
    </xdr:from>
    <xdr:to>
      <xdr:col>12</xdr:col>
      <xdr:colOff>561975</xdr:colOff>
      <xdr:row>56</xdr:row>
      <xdr:rowOff>125464</xdr:rowOff>
    </xdr:to>
    <xdr:sp macro="" textlink="">
      <xdr:nvSpPr>
        <xdr:cNvPr id="303" name="フローチャート : 判断 302"/>
        <xdr:cNvSpPr/>
      </xdr:nvSpPr>
      <xdr:spPr>
        <a:xfrm>
          <a:off x="8699500" y="962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116591</xdr:rowOff>
    </xdr:from>
    <xdr:ext cx="469744" cy="259045"/>
    <xdr:sp macro="" textlink="">
      <xdr:nvSpPr>
        <xdr:cNvPr id="304" name="テキスト ボックス 303"/>
        <xdr:cNvSpPr txBox="1"/>
      </xdr:nvSpPr>
      <xdr:spPr>
        <a:xfrm>
          <a:off x="8515427" y="971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05" name="テキスト ボックス 30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06" name="テキスト ボックス 30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07" name="テキスト ボックス 30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08" name="テキスト ボックス 30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09" name="テキスト ボックス 30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92615</xdr:rowOff>
    </xdr:from>
    <xdr:to>
      <xdr:col>15</xdr:col>
      <xdr:colOff>231775</xdr:colOff>
      <xdr:row>55</xdr:row>
      <xdr:rowOff>22765</xdr:rowOff>
    </xdr:to>
    <xdr:sp macro="" textlink="">
      <xdr:nvSpPr>
        <xdr:cNvPr id="310" name="円/楕円 309"/>
        <xdr:cNvSpPr/>
      </xdr:nvSpPr>
      <xdr:spPr>
        <a:xfrm>
          <a:off x="10426700" y="93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115492</xdr:rowOff>
    </xdr:from>
    <xdr:ext cx="469744" cy="259045"/>
    <xdr:sp macro="" textlink="">
      <xdr:nvSpPr>
        <xdr:cNvPr id="311" name="農林水産業費該当値テキスト"/>
        <xdr:cNvSpPr txBox="1"/>
      </xdr:nvSpPr>
      <xdr:spPr>
        <a:xfrm>
          <a:off x="10528300" y="920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9,935</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110503</xdr:rowOff>
    </xdr:from>
    <xdr:to>
      <xdr:col>14</xdr:col>
      <xdr:colOff>79375</xdr:colOff>
      <xdr:row>53</xdr:row>
      <xdr:rowOff>40653</xdr:rowOff>
    </xdr:to>
    <xdr:sp macro="" textlink="">
      <xdr:nvSpPr>
        <xdr:cNvPr id="312" name="円/楕円 311"/>
        <xdr:cNvSpPr/>
      </xdr:nvSpPr>
      <xdr:spPr>
        <a:xfrm>
          <a:off x="9588500" y="902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57180</xdr:rowOff>
    </xdr:from>
    <xdr:ext cx="534377" cy="259045"/>
    <xdr:sp macro="" textlink="">
      <xdr:nvSpPr>
        <xdr:cNvPr id="313" name="テキスト ボックス 312"/>
        <xdr:cNvSpPr txBox="1"/>
      </xdr:nvSpPr>
      <xdr:spPr>
        <a:xfrm>
          <a:off x="9372111" y="880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15,622</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94673</xdr:rowOff>
    </xdr:from>
    <xdr:to>
      <xdr:col>12</xdr:col>
      <xdr:colOff>561975</xdr:colOff>
      <xdr:row>54</xdr:row>
      <xdr:rowOff>24823</xdr:rowOff>
    </xdr:to>
    <xdr:sp macro="" textlink="">
      <xdr:nvSpPr>
        <xdr:cNvPr id="314" name="円/楕円 313"/>
        <xdr:cNvSpPr/>
      </xdr:nvSpPr>
      <xdr:spPr>
        <a:xfrm>
          <a:off x="8699500" y="918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41350</xdr:rowOff>
    </xdr:from>
    <xdr:ext cx="534377" cy="259045"/>
    <xdr:sp macro="" textlink="">
      <xdr:nvSpPr>
        <xdr:cNvPr id="315" name="テキスト ボックス 314"/>
        <xdr:cNvSpPr txBox="1"/>
      </xdr:nvSpPr>
      <xdr:spPr>
        <a:xfrm>
          <a:off x="8483111" y="895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16" name="正方形/長方形 31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17" name="正方形/長方形 31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18" name="正方形/長方形 31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19" name="正方形/長方形 31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20" name="正方形/長方形 31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21" name="正方形/長方形 32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22" name="正方形/長方形 32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23" name="正方形/長方形 32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24" name="テキスト ボックス 32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25" name="直線コネクタ 32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26" name="直線コネクタ 32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27" name="テキスト ボックス 32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28" name="直線コネクタ 32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29" name="テキスト ボックス 32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30" name="直線コネクタ 32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31" name="テキスト ボックス 33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32" name="直線コネクタ 33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33" name="テキスト ボックス 33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34" name="直線コネクタ 33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35" name="テキスト ボックス 33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36" name="直線コネクタ 33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37" name="テキスト ボックス 33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3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80683</xdr:rowOff>
    </xdr:from>
    <xdr:to>
      <xdr:col>15</xdr:col>
      <xdr:colOff>180340</xdr:colOff>
      <xdr:row>78</xdr:row>
      <xdr:rowOff>59767</xdr:rowOff>
    </xdr:to>
    <xdr:cxnSp macro="">
      <xdr:nvCxnSpPr>
        <xdr:cNvPr id="339" name="直線コネクタ 338"/>
        <xdr:cNvCxnSpPr/>
      </xdr:nvCxnSpPr>
      <xdr:spPr>
        <a:xfrm flipV="1">
          <a:off x="10475595" y="12253633"/>
          <a:ext cx="1270" cy="1179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63594</xdr:rowOff>
    </xdr:from>
    <xdr:ext cx="469744" cy="259045"/>
    <xdr:sp macro="" textlink="">
      <xdr:nvSpPr>
        <xdr:cNvPr id="340" name="商工費最小値テキスト"/>
        <xdr:cNvSpPr txBox="1"/>
      </xdr:nvSpPr>
      <xdr:spPr>
        <a:xfrm>
          <a:off x="10528300" y="1343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a:t>
          </a:r>
          <a:endParaRPr kumimoji="1" lang="ja-JP" altLang="en-US" sz="1000" b="1">
            <a:latin typeface="ＭＳ Ｐゴシック"/>
          </a:endParaRPr>
        </a:p>
      </xdr:txBody>
    </xdr:sp>
    <xdr:clientData/>
  </xdr:oneCellAnchor>
  <xdr:twoCellAnchor>
    <xdr:from>
      <xdr:col>15</xdr:col>
      <xdr:colOff>92075</xdr:colOff>
      <xdr:row>78</xdr:row>
      <xdr:rowOff>59767</xdr:rowOff>
    </xdr:from>
    <xdr:to>
      <xdr:col>15</xdr:col>
      <xdr:colOff>269875</xdr:colOff>
      <xdr:row>78</xdr:row>
      <xdr:rowOff>59767</xdr:rowOff>
    </xdr:to>
    <xdr:cxnSp macro="">
      <xdr:nvCxnSpPr>
        <xdr:cNvPr id="341" name="直線コネクタ 340"/>
        <xdr:cNvCxnSpPr/>
      </xdr:nvCxnSpPr>
      <xdr:spPr>
        <a:xfrm>
          <a:off x="10388600" y="1343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27360</xdr:rowOff>
    </xdr:from>
    <xdr:ext cx="534377" cy="259045"/>
    <xdr:sp macro="" textlink="">
      <xdr:nvSpPr>
        <xdr:cNvPr id="342" name="商工費最大値テキスト"/>
        <xdr:cNvSpPr txBox="1"/>
      </xdr:nvSpPr>
      <xdr:spPr>
        <a:xfrm>
          <a:off x="10528300" y="120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35,049</a:t>
          </a:r>
          <a:endParaRPr kumimoji="1" lang="ja-JP" altLang="en-US" sz="1000" b="1">
            <a:latin typeface="ＭＳ Ｐゴシック"/>
          </a:endParaRPr>
        </a:p>
      </xdr:txBody>
    </xdr:sp>
    <xdr:clientData/>
  </xdr:oneCellAnchor>
  <xdr:twoCellAnchor>
    <xdr:from>
      <xdr:col>15</xdr:col>
      <xdr:colOff>92075</xdr:colOff>
      <xdr:row>71</xdr:row>
      <xdr:rowOff>80683</xdr:rowOff>
    </xdr:from>
    <xdr:to>
      <xdr:col>15</xdr:col>
      <xdr:colOff>269875</xdr:colOff>
      <xdr:row>71</xdr:row>
      <xdr:rowOff>80683</xdr:rowOff>
    </xdr:to>
    <xdr:cxnSp macro="">
      <xdr:nvCxnSpPr>
        <xdr:cNvPr id="343" name="直線コネクタ 342"/>
        <xdr:cNvCxnSpPr/>
      </xdr:nvCxnSpPr>
      <xdr:spPr>
        <a:xfrm>
          <a:off x="10388600" y="122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14656</xdr:rowOff>
    </xdr:from>
    <xdr:to>
      <xdr:col>15</xdr:col>
      <xdr:colOff>180975</xdr:colOff>
      <xdr:row>74</xdr:row>
      <xdr:rowOff>105181</xdr:rowOff>
    </xdr:to>
    <xdr:cxnSp macro="">
      <xdr:nvCxnSpPr>
        <xdr:cNvPr id="344" name="直線コネクタ 343"/>
        <xdr:cNvCxnSpPr/>
      </xdr:nvCxnSpPr>
      <xdr:spPr>
        <a:xfrm>
          <a:off x="9639300" y="12701956"/>
          <a:ext cx="8382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135526</xdr:rowOff>
    </xdr:from>
    <xdr:ext cx="534377" cy="259045"/>
    <xdr:sp macro="" textlink="">
      <xdr:nvSpPr>
        <xdr:cNvPr id="345" name="商工費平均値テキスト"/>
        <xdr:cNvSpPr txBox="1"/>
      </xdr:nvSpPr>
      <xdr:spPr>
        <a:xfrm>
          <a:off x="10528300" y="12994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157099</xdr:rowOff>
    </xdr:from>
    <xdr:to>
      <xdr:col>15</xdr:col>
      <xdr:colOff>231775</xdr:colOff>
      <xdr:row>76</xdr:row>
      <xdr:rowOff>87249</xdr:rowOff>
    </xdr:to>
    <xdr:sp macro="" textlink="">
      <xdr:nvSpPr>
        <xdr:cNvPr id="346" name="フローチャート : 判断 345"/>
        <xdr:cNvSpPr/>
      </xdr:nvSpPr>
      <xdr:spPr>
        <a:xfrm>
          <a:off x="104267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14656</xdr:rowOff>
    </xdr:from>
    <xdr:to>
      <xdr:col>14</xdr:col>
      <xdr:colOff>28575</xdr:colOff>
      <xdr:row>74</xdr:row>
      <xdr:rowOff>39688</xdr:rowOff>
    </xdr:to>
    <xdr:cxnSp macro="">
      <xdr:nvCxnSpPr>
        <xdr:cNvPr id="347" name="直線コネクタ 346"/>
        <xdr:cNvCxnSpPr/>
      </xdr:nvCxnSpPr>
      <xdr:spPr>
        <a:xfrm flipV="1">
          <a:off x="8750300" y="12701956"/>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53124</xdr:rowOff>
    </xdr:from>
    <xdr:to>
      <xdr:col>14</xdr:col>
      <xdr:colOff>79375</xdr:colOff>
      <xdr:row>75</xdr:row>
      <xdr:rowOff>154724</xdr:rowOff>
    </xdr:to>
    <xdr:sp macro="" textlink="">
      <xdr:nvSpPr>
        <xdr:cNvPr id="348" name="フローチャート : 判断 347"/>
        <xdr:cNvSpPr/>
      </xdr:nvSpPr>
      <xdr:spPr>
        <a:xfrm>
          <a:off x="9588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145851</xdr:rowOff>
    </xdr:from>
    <xdr:ext cx="534377" cy="259045"/>
    <xdr:sp macro="" textlink="">
      <xdr:nvSpPr>
        <xdr:cNvPr id="349" name="テキスト ボックス 348"/>
        <xdr:cNvSpPr txBox="1"/>
      </xdr:nvSpPr>
      <xdr:spPr>
        <a:xfrm>
          <a:off x="9372111" y="130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16,439</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19177</xdr:rowOff>
    </xdr:from>
    <xdr:to>
      <xdr:col>12</xdr:col>
      <xdr:colOff>561975</xdr:colOff>
      <xdr:row>77</xdr:row>
      <xdr:rowOff>120777</xdr:rowOff>
    </xdr:to>
    <xdr:sp macro="" textlink="">
      <xdr:nvSpPr>
        <xdr:cNvPr id="350" name="フローチャート : 判断 349"/>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111904</xdr:rowOff>
    </xdr:from>
    <xdr:ext cx="469744" cy="259045"/>
    <xdr:sp macro="" textlink="">
      <xdr:nvSpPr>
        <xdr:cNvPr id="351" name="テキスト ボックス 350"/>
        <xdr:cNvSpPr txBox="1"/>
      </xdr:nvSpPr>
      <xdr:spPr>
        <a:xfrm>
          <a:off x="8515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52" name="テキスト ボックス 35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353" name="テキスト ボックス 35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354" name="テキスト ボックス 35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355" name="テキスト ボックス 35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356" name="テキスト ボックス 35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54381</xdr:rowOff>
    </xdr:from>
    <xdr:to>
      <xdr:col>15</xdr:col>
      <xdr:colOff>231775</xdr:colOff>
      <xdr:row>74</xdr:row>
      <xdr:rowOff>155981</xdr:rowOff>
    </xdr:to>
    <xdr:sp macro="" textlink="">
      <xdr:nvSpPr>
        <xdr:cNvPr id="357" name="円/楕円 356"/>
        <xdr:cNvSpPr/>
      </xdr:nvSpPr>
      <xdr:spPr>
        <a:xfrm>
          <a:off x="10426700" y="1274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77258</xdr:rowOff>
    </xdr:from>
    <xdr:ext cx="534377" cy="259045"/>
    <xdr:sp macro="" textlink="">
      <xdr:nvSpPr>
        <xdr:cNvPr id="358" name="商工費該当値テキスト"/>
        <xdr:cNvSpPr txBox="1"/>
      </xdr:nvSpPr>
      <xdr:spPr>
        <a:xfrm>
          <a:off x="10528300" y="1259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20,906</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135306</xdr:rowOff>
    </xdr:from>
    <xdr:to>
      <xdr:col>14</xdr:col>
      <xdr:colOff>79375</xdr:colOff>
      <xdr:row>74</xdr:row>
      <xdr:rowOff>65456</xdr:rowOff>
    </xdr:to>
    <xdr:sp macro="" textlink="">
      <xdr:nvSpPr>
        <xdr:cNvPr id="359" name="円/楕円 358"/>
        <xdr:cNvSpPr/>
      </xdr:nvSpPr>
      <xdr:spPr>
        <a:xfrm>
          <a:off x="9588500" y="1265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81983</xdr:rowOff>
    </xdr:from>
    <xdr:ext cx="534377" cy="259045"/>
    <xdr:sp macro="" textlink="">
      <xdr:nvSpPr>
        <xdr:cNvPr id="360" name="テキスト ボックス 359"/>
        <xdr:cNvSpPr txBox="1"/>
      </xdr:nvSpPr>
      <xdr:spPr>
        <a:xfrm>
          <a:off x="9372111" y="124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23,282</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160338</xdr:rowOff>
    </xdr:from>
    <xdr:to>
      <xdr:col>12</xdr:col>
      <xdr:colOff>561975</xdr:colOff>
      <xdr:row>74</xdr:row>
      <xdr:rowOff>90488</xdr:rowOff>
    </xdr:to>
    <xdr:sp macro="" textlink="">
      <xdr:nvSpPr>
        <xdr:cNvPr id="361" name="円/楕円 360"/>
        <xdr:cNvSpPr/>
      </xdr:nvSpPr>
      <xdr:spPr>
        <a:xfrm>
          <a:off x="8699500" y="1267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107015</xdr:rowOff>
    </xdr:from>
    <xdr:ext cx="534377" cy="259045"/>
    <xdr:sp macro="" textlink="">
      <xdr:nvSpPr>
        <xdr:cNvPr id="362" name="テキスト ボックス 361"/>
        <xdr:cNvSpPr txBox="1"/>
      </xdr:nvSpPr>
      <xdr:spPr>
        <a:xfrm>
          <a:off x="8483111" y="124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363" name="正方形/長方形 36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364" name="正方形/長方形 36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365" name="正方形/長方形 36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366" name="正方形/長方形 36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367" name="正方形/長方形 36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368" name="正方形/長方形 36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369" name="正方形/長方形 36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370" name="正方形/長方形 36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371" name="テキスト ボックス 37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372" name="直線コネクタ 37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373" name="テキスト ボックス 37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374" name="直線コネクタ 37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375" name="テキスト ボックス 37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376" name="直線コネクタ 37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377" name="テキスト ボックス 37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378" name="直線コネクタ 37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379" name="テキスト ボックス 37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380" name="直線コネクタ 37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381" name="テキスト ボックス 38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382" name="直線コネクタ 38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383" name="テキスト ボックス 38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38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38636</xdr:rowOff>
    </xdr:from>
    <xdr:to>
      <xdr:col>15</xdr:col>
      <xdr:colOff>180340</xdr:colOff>
      <xdr:row>97</xdr:row>
      <xdr:rowOff>95214</xdr:rowOff>
    </xdr:to>
    <xdr:cxnSp macro="">
      <xdr:nvCxnSpPr>
        <xdr:cNvPr id="385" name="直線コネクタ 384"/>
        <xdr:cNvCxnSpPr/>
      </xdr:nvCxnSpPr>
      <xdr:spPr>
        <a:xfrm flipV="1">
          <a:off x="10475595" y="15469136"/>
          <a:ext cx="1270" cy="1256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99041</xdr:rowOff>
    </xdr:from>
    <xdr:ext cx="534377" cy="259045"/>
    <xdr:sp macro="" textlink="">
      <xdr:nvSpPr>
        <xdr:cNvPr id="386" name="土木費最小値テキスト"/>
        <xdr:cNvSpPr txBox="1"/>
      </xdr:nvSpPr>
      <xdr:spPr>
        <a:xfrm>
          <a:off x="10528300" y="1672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29,446</a:t>
          </a:r>
          <a:endParaRPr kumimoji="1" lang="ja-JP" altLang="en-US" sz="1000" b="1">
            <a:latin typeface="ＭＳ Ｐゴシック"/>
          </a:endParaRPr>
        </a:p>
      </xdr:txBody>
    </xdr:sp>
    <xdr:clientData/>
  </xdr:oneCellAnchor>
  <xdr:twoCellAnchor>
    <xdr:from>
      <xdr:col>15</xdr:col>
      <xdr:colOff>92075</xdr:colOff>
      <xdr:row>97</xdr:row>
      <xdr:rowOff>95214</xdr:rowOff>
    </xdr:from>
    <xdr:to>
      <xdr:col>15</xdr:col>
      <xdr:colOff>269875</xdr:colOff>
      <xdr:row>97</xdr:row>
      <xdr:rowOff>95214</xdr:rowOff>
    </xdr:to>
    <xdr:cxnSp macro="">
      <xdr:nvCxnSpPr>
        <xdr:cNvPr id="387" name="直線コネクタ 386"/>
        <xdr:cNvCxnSpPr/>
      </xdr:nvCxnSpPr>
      <xdr:spPr>
        <a:xfrm>
          <a:off x="10388600" y="1672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156763</xdr:rowOff>
    </xdr:from>
    <xdr:ext cx="534377" cy="259045"/>
    <xdr:sp macro="" textlink="">
      <xdr:nvSpPr>
        <xdr:cNvPr id="388" name="土木費最大値テキスト"/>
        <xdr:cNvSpPr txBox="1"/>
      </xdr:nvSpPr>
      <xdr:spPr>
        <a:xfrm>
          <a:off x="10528300" y="152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84,421</a:t>
          </a:r>
          <a:endParaRPr kumimoji="1" lang="ja-JP" altLang="en-US" sz="1000" b="1">
            <a:latin typeface="ＭＳ Ｐゴシック"/>
          </a:endParaRPr>
        </a:p>
      </xdr:txBody>
    </xdr:sp>
    <xdr:clientData/>
  </xdr:oneCellAnchor>
  <xdr:twoCellAnchor>
    <xdr:from>
      <xdr:col>15</xdr:col>
      <xdr:colOff>92075</xdr:colOff>
      <xdr:row>90</xdr:row>
      <xdr:rowOff>38636</xdr:rowOff>
    </xdr:from>
    <xdr:to>
      <xdr:col>15</xdr:col>
      <xdr:colOff>269875</xdr:colOff>
      <xdr:row>90</xdr:row>
      <xdr:rowOff>38636</xdr:rowOff>
    </xdr:to>
    <xdr:cxnSp macro="">
      <xdr:nvCxnSpPr>
        <xdr:cNvPr id="389" name="直線コネクタ 388"/>
        <xdr:cNvCxnSpPr/>
      </xdr:nvCxnSpPr>
      <xdr:spPr>
        <a:xfrm>
          <a:off x="10388600" y="1546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95421</xdr:rowOff>
    </xdr:from>
    <xdr:to>
      <xdr:col>15</xdr:col>
      <xdr:colOff>180975</xdr:colOff>
      <xdr:row>96</xdr:row>
      <xdr:rowOff>152456</xdr:rowOff>
    </xdr:to>
    <xdr:cxnSp macro="">
      <xdr:nvCxnSpPr>
        <xdr:cNvPr id="390" name="直線コネクタ 389"/>
        <xdr:cNvCxnSpPr/>
      </xdr:nvCxnSpPr>
      <xdr:spPr>
        <a:xfrm flipV="1">
          <a:off x="9639300" y="16554621"/>
          <a:ext cx="838200" cy="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41825</xdr:rowOff>
    </xdr:from>
    <xdr:ext cx="534377" cy="259045"/>
    <xdr:sp macro="" textlink="">
      <xdr:nvSpPr>
        <xdr:cNvPr id="391" name="土木費平均値テキスト"/>
        <xdr:cNvSpPr txBox="1"/>
      </xdr:nvSpPr>
      <xdr:spPr>
        <a:xfrm>
          <a:off x="10528300" y="1615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45,560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18948</xdr:rowOff>
    </xdr:from>
    <xdr:to>
      <xdr:col>15</xdr:col>
      <xdr:colOff>231775</xdr:colOff>
      <xdr:row>95</xdr:row>
      <xdr:rowOff>120548</xdr:rowOff>
    </xdr:to>
    <xdr:sp macro="" textlink="">
      <xdr:nvSpPr>
        <xdr:cNvPr id="392" name="フローチャート : 判断 391"/>
        <xdr:cNvSpPr/>
      </xdr:nvSpPr>
      <xdr:spPr>
        <a:xfrm>
          <a:off x="10426700" y="163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150056</xdr:rowOff>
    </xdr:from>
    <xdr:to>
      <xdr:col>14</xdr:col>
      <xdr:colOff>28575</xdr:colOff>
      <xdr:row>96</xdr:row>
      <xdr:rowOff>152456</xdr:rowOff>
    </xdr:to>
    <xdr:cxnSp macro="">
      <xdr:nvCxnSpPr>
        <xdr:cNvPr id="393" name="直線コネクタ 392"/>
        <xdr:cNvCxnSpPr/>
      </xdr:nvCxnSpPr>
      <xdr:spPr>
        <a:xfrm>
          <a:off x="8750300" y="16609256"/>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20892</xdr:rowOff>
    </xdr:from>
    <xdr:to>
      <xdr:col>14</xdr:col>
      <xdr:colOff>79375</xdr:colOff>
      <xdr:row>95</xdr:row>
      <xdr:rowOff>122492</xdr:rowOff>
    </xdr:to>
    <xdr:sp macro="" textlink="">
      <xdr:nvSpPr>
        <xdr:cNvPr id="394" name="フローチャート : 判断 393"/>
        <xdr:cNvSpPr/>
      </xdr:nvSpPr>
      <xdr:spPr>
        <a:xfrm>
          <a:off x="9588500" y="1630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139019</xdr:rowOff>
    </xdr:from>
    <xdr:ext cx="534377" cy="259045"/>
    <xdr:sp macro="" textlink="">
      <xdr:nvSpPr>
        <xdr:cNvPr id="395" name="テキスト ボックス 394"/>
        <xdr:cNvSpPr txBox="1"/>
      </xdr:nvSpPr>
      <xdr:spPr>
        <a:xfrm>
          <a:off x="9372111" y="1608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45,475</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15931</xdr:rowOff>
    </xdr:from>
    <xdr:to>
      <xdr:col>12</xdr:col>
      <xdr:colOff>561975</xdr:colOff>
      <xdr:row>96</xdr:row>
      <xdr:rowOff>117531</xdr:rowOff>
    </xdr:to>
    <xdr:sp macro="" textlink="">
      <xdr:nvSpPr>
        <xdr:cNvPr id="396" name="フローチャート : 判断 395"/>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134058</xdr:rowOff>
    </xdr:from>
    <xdr:ext cx="534377" cy="259045"/>
    <xdr:sp macro="" textlink="">
      <xdr:nvSpPr>
        <xdr:cNvPr id="397" name="テキスト ボックス 396"/>
        <xdr:cNvSpPr txBox="1"/>
      </xdr:nvSpPr>
      <xdr:spPr>
        <a:xfrm>
          <a:off x="8483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398" name="テキスト ボックス 39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399" name="テキスト ボックス 39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00" name="テキスト ボックス 39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01" name="テキスト ボックス 40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02" name="テキスト ボックス 40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44621</xdr:rowOff>
    </xdr:from>
    <xdr:to>
      <xdr:col>15</xdr:col>
      <xdr:colOff>231775</xdr:colOff>
      <xdr:row>96</xdr:row>
      <xdr:rowOff>146221</xdr:rowOff>
    </xdr:to>
    <xdr:sp macro="" textlink="">
      <xdr:nvSpPr>
        <xdr:cNvPr id="403" name="円/楕円 402"/>
        <xdr:cNvSpPr/>
      </xdr:nvSpPr>
      <xdr:spPr>
        <a:xfrm>
          <a:off x="10426700" y="1650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23048</xdr:rowOff>
    </xdr:from>
    <xdr:ext cx="534377" cy="259045"/>
    <xdr:sp macro="" textlink="">
      <xdr:nvSpPr>
        <xdr:cNvPr id="404" name="土木費該当値テキスト"/>
        <xdr:cNvSpPr txBox="1"/>
      </xdr:nvSpPr>
      <xdr:spPr>
        <a:xfrm>
          <a:off x="10528300" y="1648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36,937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101656</xdr:rowOff>
    </xdr:from>
    <xdr:to>
      <xdr:col>14</xdr:col>
      <xdr:colOff>79375</xdr:colOff>
      <xdr:row>97</xdr:row>
      <xdr:rowOff>31806</xdr:rowOff>
    </xdr:to>
    <xdr:sp macro="" textlink="">
      <xdr:nvSpPr>
        <xdr:cNvPr id="405" name="円/楕円 404"/>
        <xdr:cNvSpPr/>
      </xdr:nvSpPr>
      <xdr:spPr>
        <a:xfrm>
          <a:off x="9588500" y="1656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22933</xdr:rowOff>
    </xdr:from>
    <xdr:ext cx="534377" cy="259045"/>
    <xdr:sp macro="" textlink="">
      <xdr:nvSpPr>
        <xdr:cNvPr id="406" name="テキスト ボックス 405"/>
        <xdr:cNvSpPr txBox="1"/>
      </xdr:nvSpPr>
      <xdr:spPr>
        <a:xfrm>
          <a:off x="9372111" y="166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99256</xdr:rowOff>
    </xdr:from>
    <xdr:to>
      <xdr:col>12</xdr:col>
      <xdr:colOff>561975</xdr:colOff>
      <xdr:row>97</xdr:row>
      <xdr:rowOff>29406</xdr:rowOff>
    </xdr:to>
    <xdr:sp macro="" textlink="">
      <xdr:nvSpPr>
        <xdr:cNvPr id="407" name="円/楕円 406"/>
        <xdr:cNvSpPr/>
      </xdr:nvSpPr>
      <xdr:spPr>
        <a:xfrm>
          <a:off x="8699500" y="1655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20533</xdr:rowOff>
    </xdr:from>
    <xdr:ext cx="534377" cy="259045"/>
    <xdr:sp macro="" textlink="">
      <xdr:nvSpPr>
        <xdr:cNvPr id="408" name="テキスト ボックス 407"/>
        <xdr:cNvSpPr txBox="1"/>
      </xdr:nvSpPr>
      <xdr:spPr>
        <a:xfrm>
          <a:off x="8483111" y="1665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09" name="正方形/長方形 40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10" name="正方形/長方形 40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11" name="正方形/長方形 41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12" name="正方形/長方形 41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13" name="正方形/長方形 41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14" name="正方形/長方形 41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15" name="正方形/長方形 41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16" name="正方形/長方形 41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17" name="テキスト ボックス 41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18" name="直線コネクタ 41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19" name="テキスト ボックス 41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20" name="直線コネクタ 41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421" name="テキスト ボックス 42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22" name="直線コネクタ 42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23" name="テキスト ボックス 42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24" name="直線コネクタ 42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25" name="テキスト ボックス 42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26" name="直線コネクタ 42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27" name="テキスト ボックス 42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28" name="直線コネクタ 42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29" name="テキスト ボックス 42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30" name="直線コネクタ 42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31" name="テキスト ボックス 43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3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143764</xdr:rowOff>
    </xdr:from>
    <xdr:to>
      <xdr:col>23</xdr:col>
      <xdr:colOff>516889</xdr:colOff>
      <xdr:row>38</xdr:row>
      <xdr:rowOff>27686</xdr:rowOff>
    </xdr:to>
    <xdr:cxnSp macro="">
      <xdr:nvCxnSpPr>
        <xdr:cNvPr id="433" name="直線コネクタ 432"/>
        <xdr:cNvCxnSpPr/>
      </xdr:nvCxnSpPr>
      <xdr:spPr>
        <a:xfrm flipV="1">
          <a:off x="16317595" y="5115814"/>
          <a:ext cx="1269" cy="142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31513</xdr:rowOff>
    </xdr:from>
    <xdr:ext cx="534377" cy="259045"/>
    <xdr:sp macro="" textlink="">
      <xdr:nvSpPr>
        <xdr:cNvPr id="434" name="消防費最小値テキスト"/>
        <xdr:cNvSpPr txBox="1"/>
      </xdr:nvSpPr>
      <xdr:spPr>
        <a:xfrm>
          <a:off x="16370300" y="65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10,482</a:t>
          </a:r>
          <a:endParaRPr kumimoji="1" lang="ja-JP" altLang="en-US" sz="1000" b="1">
            <a:latin typeface="ＭＳ Ｐゴシック"/>
          </a:endParaRPr>
        </a:p>
      </xdr:txBody>
    </xdr:sp>
    <xdr:clientData/>
  </xdr:oneCellAnchor>
  <xdr:twoCellAnchor>
    <xdr:from>
      <xdr:col>23</xdr:col>
      <xdr:colOff>428625</xdr:colOff>
      <xdr:row>38</xdr:row>
      <xdr:rowOff>27686</xdr:rowOff>
    </xdr:from>
    <xdr:to>
      <xdr:col>23</xdr:col>
      <xdr:colOff>606425</xdr:colOff>
      <xdr:row>38</xdr:row>
      <xdr:rowOff>27686</xdr:rowOff>
    </xdr:to>
    <xdr:cxnSp macro="">
      <xdr:nvCxnSpPr>
        <xdr:cNvPr id="435" name="直線コネクタ 434"/>
        <xdr:cNvCxnSpPr/>
      </xdr:nvCxnSpPr>
      <xdr:spPr>
        <a:xfrm>
          <a:off x="16230600" y="654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90441</xdr:rowOff>
    </xdr:from>
    <xdr:ext cx="534377" cy="259045"/>
    <xdr:sp macro="" textlink="">
      <xdr:nvSpPr>
        <xdr:cNvPr id="436" name="消防費最大値テキスト"/>
        <xdr:cNvSpPr txBox="1"/>
      </xdr:nvSpPr>
      <xdr:spPr>
        <a:xfrm>
          <a:off x="16370300" y="489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21,718</a:t>
          </a:r>
          <a:endParaRPr kumimoji="1" lang="ja-JP" altLang="en-US" sz="1000" b="1">
            <a:latin typeface="ＭＳ Ｐゴシック"/>
          </a:endParaRPr>
        </a:p>
      </xdr:txBody>
    </xdr:sp>
    <xdr:clientData/>
  </xdr:oneCellAnchor>
  <xdr:twoCellAnchor>
    <xdr:from>
      <xdr:col>23</xdr:col>
      <xdr:colOff>428625</xdr:colOff>
      <xdr:row>29</xdr:row>
      <xdr:rowOff>143764</xdr:rowOff>
    </xdr:from>
    <xdr:to>
      <xdr:col>23</xdr:col>
      <xdr:colOff>606425</xdr:colOff>
      <xdr:row>29</xdr:row>
      <xdr:rowOff>143764</xdr:rowOff>
    </xdr:to>
    <xdr:cxnSp macro="">
      <xdr:nvCxnSpPr>
        <xdr:cNvPr id="437" name="直線コネクタ 436"/>
        <xdr:cNvCxnSpPr/>
      </xdr:nvCxnSpPr>
      <xdr:spPr>
        <a:xfrm>
          <a:off x="16230600" y="511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119126</xdr:rowOff>
    </xdr:from>
    <xdr:to>
      <xdr:col>23</xdr:col>
      <xdr:colOff>517525</xdr:colOff>
      <xdr:row>36</xdr:row>
      <xdr:rowOff>5842</xdr:rowOff>
    </xdr:to>
    <xdr:cxnSp macro="">
      <xdr:nvCxnSpPr>
        <xdr:cNvPr id="438" name="直線コネクタ 437"/>
        <xdr:cNvCxnSpPr/>
      </xdr:nvCxnSpPr>
      <xdr:spPr>
        <a:xfrm flipV="1">
          <a:off x="15481300" y="5948426"/>
          <a:ext cx="838200" cy="22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158386</xdr:rowOff>
    </xdr:from>
    <xdr:ext cx="534377" cy="259045"/>
    <xdr:sp macro="" textlink="">
      <xdr:nvSpPr>
        <xdr:cNvPr id="439" name="消防費平均値テキスト"/>
        <xdr:cNvSpPr txBox="1"/>
      </xdr:nvSpPr>
      <xdr:spPr>
        <a:xfrm>
          <a:off x="16370300" y="5987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14,283</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8509</xdr:rowOff>
    </xdr:from>
    <xdr:to>
      <xdr:col>23</xdr:col>
      <xdr:colOff>568325</xdr:colOff>
      <xdr:row>35</xdr:row>
      <xdr:rowOff>110109</xdr:rowOff>
    </xdr:to>
    <xdr:sp macro="" textlink="">
      <xdr:nvSpPr>
        <xdr:cNvPr id="440" name="フローチャート : 判断 439"/>
        <xdr:cNvSpPr/>
      </xdr:nvSpPr>
      <xdr:spPr>
        <a:xfrm>
          <a:off x="162687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66040</xdr:rowOff>
    </xdr:from>
    <xdr:to>
      <xdr:col>22</xdr:col>
      <xdr:colOff>365125</xdr:colOff>
      <xdr:row>36</xdr:row>
      <xdr:rowOff>5842</xdr:rowOff>
    </xdr:to>
    <xdr:cxnSp macro="">
      <xdr:nvCxnSpPr>
        <xdr:cNvPr id="441" name="直線コネクタ 440"/>
        <xdr:cNvCxnSpPr/>
      </xdr:nvCxnSpPr>
      <xdr:spPr>
        <a:xfrm>
          <a:off x="14592300" y="5895340"/>
          <a:ext cx="889000" cy="28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169545</xdr:rowOff>
    </xdr:from>
    <xdr:to>
      <xdr:col>22</xdr:col>
      <xdr:colOff>415925</xdr:colOff>
      <xdr:row>35</xdr:row>
      <xdr:rowOff>99695</xdr:rowOff>
    </xdr:to>
    <xdr:sp macro="" textlink="">
      <xdr:nvSpPr>
        <xdr:cNvPr id="442" name="フローチャート : 判断 441"/>
        <xdr:cNvSpPr/>
      </xdr:nvSpPr>
      <xdr:spPr>
        <a:xfrm>
          <a:off x="15430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116222</xdr:rowOff>
    </xdr:from>
    <xdr:ext cx="534377" cy="259045"/>
    <xdr:sp macro="" textlink="">
      <xdr:nvSpPr>
        <xdr:cNvPr id="443" name="テキスト ボックス 442"/>
        <xdr:cNvSpPr txBox="1"/>
      </xdr:nvSpPr>
      <xdr:spPr>
        <a:xfrm>
          <a:off x="15214111" y="577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21</xdr:col>
      <xdr:colOff>111125</xdr:colOff>
      <xdr:row>35</xdr:row>
      <xdr:rowOff>114554</xdr:rowOff>
    </xdr:from>
    <xdr:to>
      <xdr:col>21</xdr:col>
      <xdr:colOff>212725</xdr:colOff>
      <xdr:row>36</xdr:row>
      <xdr:rowOff>44704</xdr:rowOff>
    </xdr:to>
    <xdr:sp macro="" textlink="">
      <xdr:nvSpPr>
        <xdr:cNvPr id="444" name="フローチャート : 判断 443"/>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35831</xdr:rowOff>
    </xdr:from>
    <xdr:ext cx="534377" cy="259045"/>
    <xdr:sp macro="" textlink="">
      <xdr:nvSpPr>
        <xdr:cNvPr id="445" name="テキスト ボックス 444"/>
        <xdr:cNvSpPr txBox="1"/>
      </xdr:nvSpPr>
      <xdr:spPr>
        <a:xfrm>
          <a:off x="14325111" y="62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46" name="テキスト ボックス 4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47" name="テキスト ボックス 4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48" name="テキスト ボックス 4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49" name="テキスト ボックス 4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50" name="テキスト ボックス 4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68326</xdr:rowOff>
    </xdr:from>
    <xdr:to>
      <xdr:col>23</xdr:col>
      <xdr:colOff>568325</xdr:colOff>
      <xdr:row>34</xdr:row>
      <xdr:rowOff>169926</xdr:rowOff>
    </xdr:to>
    <xdr:sp macro="" textlink="">
      <xdr:nvSpPr>
        <xdr:cNvPr id="451" name="円/楕円 450"/>
        <xdr:cNvSpPr/>
      </xdr:nvSpPr>
      <xdr:spPr>
        <a:xfrm>
          <a:off x="162687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91203</xdr:rowOff>
    </xdr:from>
    <xdr:ext cx="534377" cy="259045"/>
    <xdr:sp macro="" textlink="">
      <xdr:nvSpPr>
        <xdr:cNvPr id="452" name="消防費該当値テキスト"/>
        <xdr:cNvSpPr txBox="1"/>
      </xdr:nvSpPr>
      <xdr:spPr>
        <a:xfrm>
          <a:off x="16370300" y="574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15,162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126492</xdr:rowOff>
    </xdr:from>
    <xdr:to>
      <xdr:col>22</xdr:col>
      <xdr:colOff>415925</xdr:colOff>
      <xdr:row>36</xdr:row>
      <xdr:rowOff>56642</xdr:rowOff>
    </xdr:to>
    <xdr:sp macro="" textlink="">
      <xdr:nvSpPr>
        <xdr:cNvPr id="453" name="円/楕円 452"/>
        <xdr:cNvSpPr/>
      </xdr:nvSpPr>
      <xdr:spPr>
        <a:xfrm>
          <a:off x="15430500" y="612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47769</xdr:rowOff>
    </xdr:from>
    <xdr:ext cx="534377" cy="259045"/>
    <xdr:sp macro="" textlink="">
      <xdr:nvSpPr>
        <xdr:cNvPr id="454" name="テキスト ボックス 453"/>
        <xdr:cNvSpPr txBox="1"/>
      </xdr:nvSpPr>
      <xdr:spPr>
        <a:xfrm>
          <a:off x="15214111" y="621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13,354</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15240</xdr:rowOff>
    </xdr:from>
    <xdr:to>
      <xdr:col>21</xdr:col>
      <xdr:colOff>212725</xdr:colOff>
      <xdr:row>34</xdr:row>
      <xdr:rowOff>116840</xdr:rowOff>
    </xdr:to>
    <xdr:sp macro="" textlink="">
      <xdr:nvSpPr>
        <xdr:cNvPr id="455" name="円/楕円 454"/>
        <xdr:cNvSpPr/>
      </xdr:nvSpPr>
      <xdr:spPr>
        <a:xfrm>
          <a:off x="145415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133367</xdr:rowOff>
    </xdr:from>
    <xdr:ext cx="534377" cy="259045"/>
    <xdr:sp macro="" textlink="">
      <xdr:nvSpPr>
        <xdr:cNvPr id="456" name="テキスト ボックス 455"/>
        <xdr:cNvSpPr txBox="1"/>
      </xdr:nvSpPr>
      <xdr:spPr>
        <a:xfrm>
          <a:off x="14325111" y="561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457" name="正方形/長方形 4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458" name="正方形/長方形 4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459" name="正方形/長方形 4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460" name="正方形/長方形 4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461" name="正方形/長方形 4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462" name="正方形/長方形 4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463" name="正方形/長方形 4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464" name="正方形/長方形 4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465" name="テキスト ボックス 4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466" name="直線コネクタ 4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467" name="テキスト ボックス 46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468" name="直線コネクタ 4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469" name="テキスト ボックス 46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470" name="直線コネクタ 4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471" name="テキスト ボックス 47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472" name="直線コネクタ 4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473" name="テキスト ボックス 47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474" name="直線コネクタ 4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475" name="テキスト ボックス 47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476" name="直線コネクタ 4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477" name="テキスト ボックス 476"/>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478" name="直線コネクタ 4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479" name="テキスト ボックス 47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4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60109</xdr:rowOff>
    </xdr:from>
    <xdr:to>
      <xdr:col>23</xdr:col>
      <xdr:colOff>516889</xdr:colOff>
      <xdr:row>58</xdr:row>
      <xdr:rowOff>103391</xdr:rowOff>
    </xdr:to>
    <xdr:cxnSp macro="">
      <xdr:nvCxnSpPr>
        <xdr:cNvPr id="481" name="直線コネクタ 480"/>
        <xdr:cNvCxnSpPr/>
      </xdr:nvCxnSpPr>
      <xdr:spPr>
        <a:xfrm flipV="1">
          <a:off x="16317595" y="8804059"/>
          <a:ext cx="1269" cy="1243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107218</xdr:rowOff>
    </xdr:from>
    <xdr:ext cx="534377" cy="259045"/>
    <xdr:sp macro="" textlink="">
      <xdr:nvSpPr>
        <xdr:cNvPr id="482" name="教育費最小値テキスト"/>
        <xdr:cNvSpPr txBox="1"/>
      </xdr:nvSpPr>
      <xdr:spPr>
        <a:xfrm>
          <a:off x="16370300" y="100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22,953</a:t>
          </a:r>
          <a:endParaRPr kumimoji="1" lang="ja-JP" altLang="en-US" sz="1000" b="1">
            <a:latin typeface="ＭＳ Ｐゴシック"/>
          </a:endParaRPr>
        </a:p>
      </xdr:txBody>
    </xdr:sp>
    <xdr:clientData/>
  </xdr:oneCellAnchor>
  <xdr:twoCellAnchor>
    <xdr:from>
      <xdr:col>23</xdr:col>
      <xdr:colOff>428625</xdr:colOff>
      <xdr:row>58</xdr:row>
      <xdr:rowOff>103391</xdr:rowOff>
    </xdr:from>
    <xdr:to>
      <xdr:col>23</xdr:col>
      <xdr:colOff>606425</xdr:colOff>
      <xdr:row>58</xdr:row>
      <xdr:rowOff>103391</xdr:rowOff>
    </xdr:to>
    <xdr:cxnSp macro="">
      <xdr:nvCxnSpPr>
        <xdr:cNvPr id="483" name="直線コネクタ 482"/>
        <xdr:cNvCxnSpPr/>
      </xdr:nvCxnSpPr>
      <xdr:spPr>
        <a:xfrm>
          <a:off x="16230600" y="10047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6786</xdr:rowOff>
    </xdr:from>
    <xdr:ext cx="534377" cy="259045"/>
    <xdr:sp macro="" textlink="">
      <xdr:nvSpPr>
        <xdr:cNvPr id="484" name="教育費最大値テキスト"/>
        <xdr:cNvSpPr txBox="1"/>
      </xdr:nvSpPr>
      <xdr:spPr>
        <a:xfrm>
          <a:off x="16370300" y="857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55,589</a:t>
          </a:r>
          <a:endParaRPr kumimoji="1" lang="ja-JP" altLang="en-US" sz="1000" b="1">
            <a:latin typeface="ＭＳ Ｐゴシック"/>
          </a:endParaRPr>
        </a:p>
      </xdr:txBody>
    </xdr:sp>
    <xdr:clientData/>
  </xdr:oneCellAnchor>
  <xdr:twoCellAnchor>
    <xdr:from>
      <xdr:col>23</xdr:col>
      <xdr:colOff>428625</xdr:colOff>
      <xdr:row>51</xdr:row>
      <xdr:rowOff>60109</xdr:rowOff>
    </xdr:from>
    <xdr:to>
      <xdr:col>23</xdr:col>
      <xdr:colOff>606425</xdr:colOff>
      <xdr:row>51</xdr:row>
      <xdr:rowOff>60109</xdr:rowOff>
    </xdr:to>
    <xdr:cxnSp macro="">
      <xdr:nvCxnSpPr>
        <xdr:cNvPr id="485" name="直線コネクタ 484"/>
        <xdr:cNvCxnSpPr/>
      </xdr:nvCxnSpPr>
      <xdr:spPr>
        <a:xfrm>
          <a:off x="16230600" y="880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5474</xdr:rowOff>
    </xdr:from>
    <xdr:to>
      <xdr:col>23</xdr:col>
      <xdr:colOff>517525</xdr:colOff>
      <xdr:row>52</xdr:row>
      <xdr:rowOff>97981</xdr:rowOff>
    </xdr:to>
    <xdr:cxnSp macro="">
      <xdr:nvCxnSpPr>
        <xdr:cNvPr id="486" name="直線コネクタ 485"/>
        <xdr:cNvCxnSpPr/>
      </xdr:nvCxnSpPr>
      <xdr:spPr>
        <a:xfrm>
          <a:off x="15481300" y="8749424"/>
          <a:ext cx="838200" cy="26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63402</xdr:rowOff>
    </xdr:from>
    <xdr:ext cx="534377" cy="259045"/>
    <xdr:sp macro="" textlink="">
      <xdr:nvSpPr>
        <xdr:cNvPr id="487" name="教育費平均値テキスト"/>
        <xdr:cNvSpPr txBox="1"/>
      </xdr:nvSpPr>
      <xdr:spPr>
        <a:xfrm>
          <a:off x="16370300" y="932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40,103</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84975</xdr:rowOff>
    </xdr:from>
    <xdr:to>
      <xdr:col>23</xdr:col>
      <xdr:colOff>568325</xdr:colOff>
      <xdr:row>55</xdr:row>
      <xdr:rowOff>15125</xdr:rowOff>
    </xdr:to>
    <xdr:sp macro="" textlink="">
      <xdr:nvSpPr>
        <xdr:cNvPr id="488" name="フローチャート : 判断 487"/>
        <xdr:cNvSpPr/>
      </xdr:nvSpPr>
      <xdr:spPr>
        <a:xfrm>
          <a:off x="162687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5474</xdr:rowOff>
    </xdr:from>
    <xdr:to>
      <xdr:col>22</xdr:col>
      <xdr:colOff>365125</xdr:colOff>
      <xdr:row>53</xdr:row>
      <xdr:rowOff>98552</xdr:rowOff>
    </xdr:to>
    <xdr:cxnSp macro="">
      <xdr:nvCxnSpPr>
        <xdr:cNvPr id="489" name="直線コネクタ 488"/>
        <xdr:cNvCxnSpPr/>
      </xdr:nvCxnSpPr>
      <xdr:spPr>
        <a:xfrm flipV="1">
          <a:off x="14592300" y="8749424"/>
          <a:ext cx="889000" cy="43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130048</xdr:rowOff>
    </xdr:from>
    <xdr:to>
      <xdr:col>22</xdr:col>
      <xdr:colOff>415925</xdr:colOff>
      <xdr:row>54</xdr:row>
      <xdr:rowOff>60198</xdr:rowOff>
    </xdr:to>
    <xdr:sp macro="" textlink="">
      <xdr:nvSpPr>
        <xdr:cNvPr id="490" name="フローチャート : 判断 489"/>
        <xdr:cNvSpPr/>
      </xdr:nvSpPr>
      <xdr:spPr>
        <a:xfrm>
          <a:off x="15430500" y="921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51325</xdr:rowOff>
    </xdr:from>
    <xdr:ext cx="534377" cy="259045"/>
    <xdr:sp macro="" textlink="">
      <xdr:nvSpPr>
        <xdr:cNvPr id="491" name="テキスト ボックス 490"/>
        <xdr:cNvSpPr txBox="1"/>
      </xdr:nvSpPr>
      <xdr:spPr>
        <a:xfrm>
          <a:off x="15214111" y="930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21</xdr:col>
      <xdr:colOff>111125</xdr:colOff>
      <xdr:row>54</xdr:row>
      <xdr:rowOff>85090</xdr:rowOff>
    </xdr:from>
    <xdr:to>
      <xdr:col>21</xdr:col>
      <xdr:colOff>212725</xdr:colOff>
      <xdr:row>55</xdr:row>
      <xdr:rowOff>15240</xdr:rowOff>
    </xdr:to>
    <xdr:sp macro="" textlink="">
      <xdr:nvSpPr>
        <xdr:cNvPr id="492" name="フローチャート : 判断 491"/>
        <xdr:cNvSpPr/>
      </xdr:nvSpPr>
      <xdr:spPr>
        <a:xfrm>
          <a:off x="145415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6367</xdr:rowOff>
    </xdr:from>
    <xdr:ext cx="534377" cy="259045"/>
    <xdr:sp macro="" textlink="">
      <xdr:nvSpPr>
        <xdr:cNvPr id="493" name="テキスト ボックス 492"/>
        <xdr:cNvSpPr txBox="1"/>
      </xdr:nvSpPr>
      <xdr:spPr>
        <a:xfrm>
          <a:off x="14325111" y="943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494" name="テキスト ボックス 4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495" name="テキスト ボックス 4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496" name="テキスト ボックス 4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497" name="テキスト ボックス 4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498" name="テキスト ボックス 4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47181</xdr:rowOff>
    </xdr:from>
    <xdr:to>
      <xdr:col>23</xdr:col>
      <xdr:colOff>568325</xdr:colOff>
      <xdr:row>52</xdr:row>
      <xdr:rowOff>148781</xdr:rowOff>
    </xdr:to>
    <xdr:sp macro="" textlink="">
      <xdr:nvSpPr>
        <xdr:cNvPr id="499" name="円/楕円 498"/>
        <xdr:cNvSpPr/>
      </xdr:nvSpPr>
      <xdr:spPr>
        <a:xfrm>
          <a:off x="16268700" y="896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70058</xdr:rowOff>
    </xdr:from>
    <xdr:ext cx="534377" cy="259045"/>
    <xdr:sp macro="" textlink="">
      <xdr:nvSpPr>
        <xdr:cNvPr id="500" name="教育費該当値テキスト"/>
        <xdr:cNvSpPr txBox="1"/>
      </xdr:nvSpPr>
      <xdr:spPr>
        <a:xfrm>
          <a:off x="16370300" y="881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50,095</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126124</xdr:rowOff>
    </xdr:from>
    <xdr:to>
      <xdr:col>22</xdr:col>
      <xdr:colOff>415925</xdr:colOff>
      <xdr:row>51</xdr:row>
      <xdr:rowOff>56274</xdr:rowOff>
    </xdr:to>
    <xdr:sp macro="" textlink="">
      <xdr:nvSpPr>
        <xdr:cNvPr id="501" name="円/楕円 500"/>
        <xdr:cNvSpPr/>
      </xdr:nvSpPr>
      <xdr:spPr>
        <a:xfrm>
          <a:off x="15430500" y="86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49</xdr:row>
      <xdr:rowOff>72801</xdr:rowOff>
    </xdr:from>
    <xdr:ext cx="534377" cy="259045"/>
    <xdr:sp macro="" textlink="">
      <xdr:nvSpPr>
        <xdr:cNvPr id="502" name="テキスト ボックス 501"/>
        <xdr:cNvSpPr txBox="1"/>
      </xdr:nvSpPr>
      <xdr:spPr>
        <a:xfrm>
          <a:off x="15214111" y="847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57,023</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47752</xdr:rowOff>
    </xdr:from>
    <xdr:to>
      <xdr:col>21</xdr:col>
      <xdr:colOff>212725</xdr:colOff>
      <xdr:row>53</xdr:row>
      <xdr:rowOff>149352</xdr:rowOff>
    </xdr:to>
    <xdr:sp macro="" textlink="">
      <xdr:nvSpPr>
        <xdr:cNvPr id="503" name="円/楕円 502"/>
        <xdr:cNvSpPr/>
      </xdr:nvSpPr>
      <xdr:spPr>
        <a:xfrm>
          <a:off x="14541500" y="91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165879</xdr:rowOff>
    </xdr:from>
    <xdr:ext cx="534377" cy="259045"/>
    <xdr:sp macro="" textlink="">
      <xdr:nvSpPr>
        <xdr:cNvPr id="504" name="テキスト ボックス 503"/>
        <xdr:cNvSpPr txBox="1"/>
      </xdr:nvSpPr>
      <xdr:spPr>
        <a:xfrm>
          <a:off x="14325111" y="890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05" name="正方形/長方形 5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06" name="正方形/長方形 5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07" name="正方形/長方形 5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08" name="正方形/長方形 5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09" name="正方形/長方形 5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10" name="正方形/長方形 5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11" name="正方形/長方形 5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12" name="正方形/長方形 5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13" name="テキスト ボックス 5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14" name="直線コネクタ 5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15" name="直線コネクタ 5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16" name="テキスト ボックス 5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17" name="直線コネクタ 5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518" name="テキスト ボックス 5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19" name="直線コネクタ 5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520" name="テキスト ボックス 5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21" name="直線コネクタ 5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522" name="テキスト ボックス 5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23" name="直線コネクタ 5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524" name="テキスト ボックス 5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25" name="直線コネクタ 5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526" name="テキスト ボックス 525"/>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27" name="直線コネクタ 5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528" name="テキスト ボックス 5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90388</xdr:rowOff>
    </xdr:from>
    <xdr:to>
      <xdr:col>23</xdr:col>
      <xdr:colOff>516889</xdr:colOff>
      <xdr:row>79</xdr:row>
      <xdr:rowOff>98879</xdr:rowOff>
    </xdr:to>
    <xdr:cxnSp macro="">
      <xdr:nvCxnSpPr>
        <xdr:cNvPr id="530" name="直線コネクタ 529"/>
        <xdr:cNvCxnSpPr/>
      </xdr:nvCxnSpPr>
      <xdr:spPr>
        <a:xfrm flipV="1">
          <a:off x="16317595" y="12091888"/>
          <a:ext cx="1269" cy="155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5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532" name="直線コネクタ 5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37065</xdr:rowOff>
    </xdr:from>
    <xdr:ext cx="469744" cy="259045"/>
    <xdr:sp macro="" textlink="">
      <xdr:nvSpPr>
        <xdr:cNvPr id="533" name="災害復旧費最大値テキスト"/>
        <xdr:cNvSpPr txBox="1"/>
      </xdr:nvSpPr>
      <xdr:spPr>
        <a:xfrm>
          <a:off x="16370300" y="1186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70</xdr:row>
      <xdr:rowOff>90388</xdr:rowOff>
    </xdr:from>
    <xdr:to>
      <xdr:col>23</xdr:col>
      <xdr:colOff>606425</xdr:colOff>
      <xdr:row>70</xdr:row>
      <xdr:rowOff>90388</xdr:rowOff>
    </xdr:to>
    <xdr:cxnSp macro="">
      <xdr:nvCxnSpPr>
        <xdr:cNvPr id="534" name="直線コネクタ 533"/>
        <xdr:cNvCxnSpPr/>
      </xdr:nvCxnSpPr>
      <xdr:spPr>
        <a:xfrm>
          <a:off x="16230600" y="1209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90388</xdr:rowOff>
    </xdr:from>
    <xdr:to>
      <xdr:col>23</xdr:col>
      <xdr:colOff>517525</xdr:colOff>
      <xdr:row>71</xdr:row>
      <xdr:rowOff>29319</xdr:rowOff>
    </xdr:to>
    <xdr:cxnSp macro="">
      <xdr:nvCxnSpPr>
        <xdr:cNvPr id="535" name="直線コネクタ 534"/>
        <xdr:cNvCxnSpPr/>
      </xdr:nvCxnSpPr>
      <xdr:spPr>
        <a:xfrm flipV="1">
          <a:off x="15481300" y="12091888"/>
          <a:ext cx="8382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96065</xdr:rowOff>
    </xdr:from>
    <xdr:ext cx="378565" cy="259045"/>
    <xdr:sp macro="" textlink="">
      <xdr:nvSpPr>
        <xdr:cNvPr id="536" name="災害復旧費平均値テキスト"/>
        <xdr:cNvSpPr txBox="1"/>
      </xdr:nvSpPr>
      <xdr:spPr>
        <a:xfrm>
          <a:off x="16370300" y="13297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117638</xdr:rowOff>
    </xdr:from>
    <xdr:to>
      <xdr:col>23</xdr:col>
      <xdr:colOff>568325</xdr:colOff>
      <xdr:row>78</xdr:row>
      <xdr:rowOff>47788</xdr:rowOff>
    </xdr:to>
    <xdr:sp macro="" textlink="">
      <xdr:nvSpPr>
        <xdr:cNvPr id="537" name="フローチャート : 判断 536"/>
        <xdr:cNvSpPr/>
      </xdr:nvSpPr>
      <xdr:spPr>
        <a:xfrm>
          <a:off x="16268700" y="1331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29319</xdr:rowOff>
    </xdr:from>
    <xdr:to>
      <xdr:col>22</xdr:col>
      <xdr:colOff>365125</xdr:colOff>
      <xdr:row>79</xdr:row>
      <xdr:rowOff>93980</xdr:rowOff>
    </xdr:to>
    <xdr:cxnSp macro="">
      <xdr:nvCxnSpPr>
        <xdr:cNvPr id="538" name="直線コネクタ 537"/>
        <xdr:cNvCxnSpPr/>
      </xdr:nvCxnSpPr>
      <xdr:spPr>
        <a:xfrm flipV="1">
          <a:off x="14592300" y="12202269"/>
          <a:ext cx="889000" cy="143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136906</xdr:rowOff>
    </xdr:from>
    <xdr:to>
      <xdr:col>22</xdr:col>
      <xdr:colOff>415925</xdr:colOff>
      <xdr:row>78</xdr:row>
      <xdr:rowOff>67056</xdr:rowOff>
    </xdr:to>
    <xdr:sp macro="" textlink="">
      <xdr:nvSpPr>
        <xdr:cNvPr id="539" name="フローチャート : 判断 538"/>
        <xdr:cNvSpPr/>
      </xdr:nvSpPr>
      <xdr:spPr>
        <a:xfrm>
          <a:off x="15430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58183</xdr:rowOff>
    </xdr:from>
    <xdr:ext cx="378565" cy="259045"/>
    <xdr:sp macro="" textlink="">
      <xdr:nvSpPr>
        <xdr:cNvPr id="540" name="テキスト ボックス 539"/>
        <xdr:cNvSpPr txBox="1"/>
      </xdr:nvSpPr>
      <xdr:spPr>
        <a:xfrm>
          <a:off x="15292017" y="13431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21</xdr:col>
      <xdr:colOff>111125</xdr:colOff>
      <xdr:row>75</xdr:row>
      <xdr:rowOff>123843</xdr:rowOff>
    </xdr:from>
    <xdr:to>
      <xdr:col>21</xdr:col>
      <xdr:colOff>212725</xdr:colOff>
      <xdr:row>76</xdr:row>
      <xdr:rowOff>53994</xdr:rowOff>
    </xdr:to>
    <xdr:sp macro="" textlink="">
      <xdr:nvSpPr>
        <xdr:cNvPr id="541" name="フローチャート : 判断 540"/>
        <xdr:cNvSpPr/>
      </xdr:nvSpPr>
      <xdr:spPr>
        <a:xfrm>
          <a:off x="14541500" y="129825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70520</xdr:rowOff>
    </xdr:from>
    <xdr:ext cx="469744" cy="259045"/>
    <xdr:sp macro="" textlink="">
      <xdr:nvSpPr>
        <xdr:cNvPr id="542" name="テキスト ボックス 541"/>
        <xdr:cNvSpPr txBox="1"/>
      </xdr:nvSpPr>
      <xdr:spPr>
        <a:xfrm>
          <a:off x="14357427" y="127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43" name="テキスト ボックス 5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44" name="テキスト ボックス 5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45" name="テキスト ボックス 5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46" name="テキスト ボックス 5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47" name="テキスト ボックス 5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70</xdr:row>
      <xdr:rowOff>39588</xdr:rowOff>
    </xdr:from>
    <xdr:to>
      <xdr:col>23</xdr:col>
      <xdr:colOff>568325</xdr:colOff>
      <xdr:row>70</xdr:row>
      <xdr:rowOff>141188</xdr:rowOff>
    </xdr:to>
    <xdr:sp macro="" textlink="">
      <xdr:nvSpPr>
        <xdr:cNvPr id="548" name="円/楕円 547"/>
        <xdr:cNvSpPr/>
      </xdr:nvSpPr>
      <xdr:spPr>
        <a:xfrm>
          <a:off x="16268700" y="1204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69</xdr:row>
      <xdr:rowOff>164065</xdr:rowOff>
    </xdr:from>
    <xdr:ext cx="469744" cy="259045"/>
    <xdr:sp macro="" textlink="">
      <xdr:nvSpPr>
        <xdr:cNvPr id="549" name="災害復旧費該当値テキスト"/>
        <xdr:cNvSpPr txBox="1"/>
      </xdr:nvSpPr>
      <xdr:spPr>
        <a:xfrm>
          <a:off x="16370300" y="1199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4,751</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149969</xdr:rowOff>
    </xdr:from>
    <xdr:to>
      <xdr:col>22</xdr:col>
      <xdr:colOff>415925</xdr:colOff>
      <xdr:row>71</xdr:row>
      <xdr:rowOff>80119</xdr:rowOff>
    </xdr:to>
    <xdr:sp macro="" textlink="">
      <xdr:nvSpPr>
        <xdr:cNvPr id="550" name="円/楕円 549"/>
        <xdr:cNvSpPr/>
      </xdr:nvSpPr>
      <xdr:spPr>
        <a:xfrm>
          <a:off x="15430500" y="121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69</xdr:row>
      <xdr:rowOff>96646</xdr:rowOff>
    </xdr:from>
    <xdr:ext cx="469744" cy="259045"/>
    <xdr:sp macro="" textlink="">
      <xdr:nvSpPr>
        <xdr:cNvPr id="551" name="テキスト ボックス 550"/>
        <xdr:cNvSpPr txBox="1"/>
      </xdr:nvSpPr>
      <xdr:spPr>
        <a:xfrm>
          <a:off x="15246427" y="1192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43180</xdr:rowOff>
    </xdr:from>
    <xdr:to>
      <xdr:col>21</xdr:col>
      <xdr:colOff>212725</xdr:colOff>
      <xdr:row>79</xdr:row>
      <xdr:rowOff>144780</xdr:rowOff>
    </xdr:to>
    <xdr:sp macro="" textlink="">
      <xdr:nvSpPr>
        <xdr:cNvPr id="552" name="円/楕円 551"/>
        <xdr:cNvSpPr/>
      </xdr:nvSpPr>
      <xdr:spPr>
        <a:xfrm>
          <a:off x="14541500" y="13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135907</xdr:rowOff>
    </xdr:from>
    <xdr:ext cx="313932" cy="259045"/>
    <xdr:sp macro="" textlink="">
      <xdr:nvSpPr>
        <xdr:cNvPr id="553" name="テキスト ボックス 552"/>
        <xdr:cNvSpPr txBox="1"/>
      </xdr:nvSpPr>
      <xdr:spPr>
        <a:xfrm>
          <a:off x="14435333" y="13680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554" name="正方形/長方形 5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555" name="正方形/長方形 5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556" name="正方形/長方形 5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557" name="正方形/長方形 5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558" name="正方形/長方形 5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559" name="正方形/長方形 5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560" name="正方形/長方形 5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561" name="正方形/長方形 5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562" name="テキスト ボックス 5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563" name="直線コネクタ 5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564" name="直線コネクタ 5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565" name="テキスト ボックス 5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566" name="直線コネクタ 5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567" name="テキスト ボックス 5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568" name="直線コネクタ 5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569" name="テキスト ボックス 5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570" name="直線コネクタ 5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571" name="テキスト ボックス 5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572" name="直線コネクタ 5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573" name="テキスト ボックス 57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574" name="直線コネクタ 5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575" name="テキスト ボックス 5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5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85616</xdr:rowOff>
    </xdr:from>
    <xdr:to>
      <xdr:col>23</xdr:col>
      <xdr:colOff>516889</xdr:colOff>
      <xdr:row>97</xdr:row>
      <xdr:rowOff>113297</xdr:rowOff>
    </xdr:to>
    <xdr:cxnSp macro="">
      <xdr:nvCxnSpPr>
        <xdr:cNvPr id="577" name="直線コネクタ 576"/>
        <xdr:cNvCxnSpPr/>
      </xdr:nvCxnSpPr>
      <xdr:spPr>
        <a:xfrm flipV="1">
          <a:off x="16317595" y="15516116"/>
          <a:ext cx="1269" cy="1227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117124</xdr:rowOff>
    </xdr:from>
    <xdr:ext cx="534377" cy="259045"/>
    <xdr:sp macro="" textlink="">
      <xdr:nvSpPr>
        <xdr:cNvPr id="578" name="公債費最小値テキスト"/>
        <xdr:cNvSpPr txBox="1"/>
      </xdr:nvSpPr>
      <xdr:spPr>
        <a:xfrm>
          <a:off x="16370300" y="167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97</xdr:row>
      <xdr:rowOff>113297</xdr:rowOff>
    </xdr:from>
    <xdr:to>
      <xdr:col>23</xdr:col>
      <xdr:colOff>606425</xdr:colOff>
      <xdr:row>97</xdr:row>
      <xdr:rowOff>113297</xdr:rowOff>
    </xdr:to>
    <xdr:cxnSp macro="">
      <xdr:nvCxnSpPr>
        <xdr:cNvPr id="579" name="直線コネクタ 578"/>
        <xdr:cNvCxnSpPr/>
      </xdr:nvCxnSpPr>
      <xdr:spPr>
        <a:xfrm>
          <a:off x="16230600" y="1674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32293</xdr:rowOff>
    </xdr:from>
    <xdr:ext cx="534377" cy="259045"/>
    <xdr:sp macro="" textlink="">
      <xdr:nvSpPr>
        <xdr:cNvPr id="580" name="公債費最大値テキスト"/>
        <xdr:cNvSpPr txBox="1"/>
      </xdr:nvSpPr>
      <xdr:spPr>
        <a:xfrm>
          <a:off x="16370300" y="152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90</xdr:row>
      <xdr:rowOff>85616</xdr:rowOff>
    </xdr:from>
    <xdr:to>
      <xdr:col>23</xdr:col>
      <xdr:colOff>606425</xdr:colOff>
      <xdr:row>90</xdr:row>
      <xdr:rowOff>85616</xdr:rowOff>
    </xdr:to>
    <xdr:cxnSp macro="">
      <xdr:nvCxnSpPr>
        <xdr:cNvPr id="581" name="直線コネクタ 580"/>
        <xdr:cNvCxnSpPr/>
      </xdr:nvCxnSpPr>
      <xdr:spPr>
        <a:xfrm>
          <a:off x="16230600" y="1551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100057</xdr:rowOff>
    </xdr:from>
    <xdr:to>
      <xdr:col>23</xdr:col>
      <xdr:colOff>517525</xdr:colOff>
      <xdr:row>94</xdr:row>
      <xdr:rowOff>112934</xdr:rowOff>
    </xdr:to>
    <xdr:cxnSp macro="">
      <xdr:nvCxnSpPr>
        <xdr:cNvPr id="582" name="直線コネクタ 581"/>
        <xdr:cNvCxnSpPr/>
      </xdr:nvCxnSpPr>
      <xdr:spPr>
        <a:xfrm flipV="1">
          <a:off x="15481300" y="16216357"/>
          <a:ext cx="8382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121466</xdr:rowOff>
    </xdr:from>
    <xdr:ext cx="534377" cy="259045"/>
    <xdr:sp macro="" textlink="">
      <xdr:nvSpPr>
        <xdr:cNvPr id="583" name="公債費平均値テキスト"/>
        <xdr:cNvSpPr txBox="1"/>
      </xdr:nvSpPr>
      <xdr:spPr>
        <a:xfrm>
          <a:off x="16370300" y="1623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143039</xdr:rowOff>
    </xdr:from>
    <xdr:to>
      <xdr:col>23</xdr:col>
      <xdr:colOff>568325</xdr:colOff>
      <xdr:row>95</xdr:row>
      <xdr:rowOff>73189</xdr:rowOff>
    </xdr:to>
    <xdr:sp macro="" textlink="">
      <xdr:nvSpPr>
        <xdr:cNvPr id="584" name="フローチャート : 判断 583"/>
        <xdr:cNvSpPr/>
      </xdr:nvSpPr>
      <xdr:spPr>
        <a:xfrm>
          <a:off x="162687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112573</xdr:rowOff>
    </xdr:from>
    <xdr:to>
      <xdr:col>22</xdr:col>
      <xdr:colOff>365125</xdr:colOff>
      <xdr:row>94</xdr:row>
      <xdr:rowOff>112934</xdr:rowOff>
    </xdr:to>
    <xdr:cxnSp macro="">
      <xdr:nvCxnSpPr>
        <xdr:cNvPr id="585" name="直線コネクタ 584"/>
        <xdr:cNvCxnSpPr/>
      </xdr:nvCxnSpPr>
      <xdr:spPr>
        <a:xfrm>
          <a:off x="14592300" y="16228873"/>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163804</xdr:rowOff>
    </xdr:from>
    <xdr:to>
      <xdr:col>22</xdr:col>
      <xdr:colOff>415925</xdr:colOff>
      <xdr:row>95</xdr:row>
      <xdr:rowOff>93954</xdr:rowOff>
    </xdr:to>
    <xdr:sp macro="" textlink="">
      <xdr:nvSpPr>
        <xdr:cNvPr id="586" name="フローチャート : 判断 585"/>
        <xdr:cNvSpPr/>
      </xdr:nvSpPr>
      <xdr:spPr>
        <a:xfrm>
          <a:off x="15430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85081</xdr:rowOff>
    </xdr:from>
    <xdr:ext cx="534377" cy="259045"/>
    <xdr:sp macro="" textlink="">
      <xdr:nvSpPr>
        <xdr:cNvPr id="587" name="テキスト ボックス 586"/>
        <xdr:cNvSpPr txBox="1"/>
      </xdr:nvSpPr>
      <xdr:spPr>
        <a:xfrm>
          <a:off x="15214111" y="163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21</xdr:col>
      <xdr:colOff>111125</xdr:colOff>
      <xdr:row>95</xdr:row>
      <xdr:rowOff>64536</xdr:rowOff>
    </xdr:from>
    <xdr:to>
      <xdr:col>21</xdr:col>
      <xdr:colOff>212725</xdr:colOff>
      <xdr:row>95</xdr:row>
      <xdr:rowOff>166136</xdr:rowOff>
    </xdr:to>
    <xdr:sp macro="" textlink="">
      <xdr:nvSpPr>
        <xdr:cNvPr id="588" name="フローチャート : 判断 587"/>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157263</xdr:rowOff>
    </xdr:from>
    <xdr:ext cx="534377" cy="259045"/>
    <xdr:sp macro="" textlink="">
      <xdr:nvSpPr>
        <xdr:cNvPr id="589" name="テキスト ボックス 588"/>
        <xdr:cNvSpPr txBox="1"/>
      </xdr:nvSpPr>
      <xdr:spPr>
        <a:xfrm>
          <a:off x="14325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590" name="テキスト ボックス 5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591" name="テキスト ボックス 5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592" name="テキスト ボックス 5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593" name="テキスト ボックス 5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594" name="テキスト ボックス 5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49257</xdr:rowOff>
    </xdr:from>
    <xdr:to>
      <xdr:col>23</xdr:col>
      <xdr:colOff>568325</xdr:colOff>
      <xdr:row>94</xdr:row>
      <xdr:rowOff>150857</xdr:rowOff>
    </xdr:to>
    <xdr:sp macro="" textlink="">
      <xdr:nvSpPr>
        <xdr:cNvPr id="595" name="円/楕円 594"/>
        <xdr:cNvSpPr/>
      </xdr:nvSpPr>
      <xdr:spPr>
        <a:xfrm>
          <a:off x="16268700" y="1616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72134</xdr:rowOff>
    </xdr:from>
    <xdr:ext cx="534377" cy="259045"/>
    <xdr:sp macro="" textlink="">
      <xdr:nvSpPr>
        <xdr:cNvPr id="596" name="公債費該当値テキスト"/>
        <xdr:cNvSpPr txBox="1"/>
      </xdr:nvSpPr>
      <xdr:spPr>
        <a:xfrm>
          <a:off x="16370300" y="1601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42,081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62134</xdr:rowOff>
    </xdr:from>
    <xdr:to>
      <xdr:col>22</xdr:col>
      <xdr:colOff>415925</xdr:colOff>
      <xdr:row>94</xdr:row>
      <xdr:rowOff>163734</xdr:rowOff>
    </xdr:to>
    <xdr:sp macro="" textlink="">
      <xdr:nvSpPr>
        <xdr:cNvPr id="597" name="円/楕円 596"/>
        <xdr:cNvSpPr/>
      </xdr:nvSpPr>
      <xdr:spPr>
        <a:xfrm>
          <a:off x="15430500" y="161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8811</xdr:rowOff>
    </xdr:from>
    <xdr:ext cx="534377" cy="259045"/>
    <xdr:sp macro="" textlink="">
      <xdr:nvSpPr>
        <xdr:cNvPr id="598" name="テキスト ボックス 597"/>
        <xdr:cNvSpPr txBox="1"/>
      </xdr:nvSpPr>
      <xdr:spPr>
        <a:xfrm>
          <a:off x="15214111" y="1595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61773</xdr:rowOff>
    </xdr:from>
    <xdr:to>
      <xdr:col>21</xdr:col>
      <xdr:colOff>212725</xdr:colOff>
      <xdr:row>94</xdr:row>
      <xdr:rowOff>163373</xdr:rowOff>
    </xdr:to>
    <xdr:sp macro="" textlink="">
      <xdr:nvSpPr>
        <xdr:cNvPr id="599" name="円/楕円 598"/>
        <xdr:cNvSpPr/>
      </xdr:nvSpPr>
      <xdr:spPr>
        <a:xfrm>
          <a:off x="14541500" y="1617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8450</xdr:rowOff>
    </xdr:from>
    <xdr:ext cx="534377" cy="259045"/>
    <xdr:sp macro="" textlink="">
      <xdr:nvSpPr>
        <xdr:cNvPr id="600" name="テキスト ボックス 599"/>
        <xdr:cNvSpPr txBox="1"/>
      </xdr:nvSpPr>
      <xdr:spPr>
        <a:xfrm>
          <a:off x="14325111" y="1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01" name="正方形/長方形 6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02" name="正方形/長方形 6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03" name="正方形/長方形 6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04" name="正方形/長方形 6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05" name="正方形/長方形 6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06" name="正方形/長方形 6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07" name="正方形/長方形 6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08" name="正方形/長方形 6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09" name="テキスト ボックス 6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10" name="直線コネクタ 6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11" name="直線コネクタ 61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12" name="テキスト ボックス 61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13" name="直線コネクタ 61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614" name="テキスト ボックス 61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15" name="直線コネクタ 61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616" name="テキスト ボックス 61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17" name="直線コネクタ 61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618" name="テキスト ボックス 61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19" name="直線コネクタ 6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620" name="テキスト ボックス 61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2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141986</xdr:rowOff>
    </xdr:from>
    <xdr:to>
      <xdr:col>32</xdr:col>
      <xdr:colOff>186689</xdr:colOff>
      <xdr:row>38</xdr:row>
      <xdr:rowOff>139700</xdr:rowOff>
    </xdr:to>
    <xdr:cxnSp macro="">
      <xdr:nvCxnSpPr>
        <xdr:cNvPr id="622" name="直線コネクタ 621"/>
        <xdr:cNvCxnSpPr/>
      </xdr:nvCxnSpPr>
      <xdr:spPr>
        <a:xfrm flipV="1">
          <a:off x="22159595" y="5285486"/>
          <a:ext cx="1269"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2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24" name="直線コネクタ 62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88663</xdr:rowOff>
    </xdr:from>
    <xdr:ext cx="378565" cy="259045"/>
    <xdr:sp macro="" textlink="">
      <xdr:nvSpPr>
        <xdr:cNvPr id="625" name="諸支出金最大値テキスト"/>
        <xdr:cNvSpPr txBox="1"/>
      </xdr:nvSpPr>
      <xdr:spPr>
        <a:xfrm>
          <a:off x="22212300" y="5060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32</xdr:col>
      <xdr:colOff>98425</xdr:colOff>
      <xdr:row>30</xdr:row>
      <xdr:rowOff>141986</xdr:rowOff>
    </xdr:from>
    <xdr:to>
      <xdr:col>32</xdr:col>
      <xdr:colOff>276225</xdr:colOff>
      <xdr:row>30</xdr:row>
      <xdr:rowOff>141986</xdr:rowOff>
    </xdr:to>
    <xdr:cxnSp macro="">
      <xdr:nvCxnSpPr>
        <xdr:cNvPr id="626" name="直線コネクタ 625"/>
        <xdr:cNvCxnSpPr/>
      </xdr:nvCxnSpPr>
      <xdr:spPr>
        <a:xfrm>
          <a:off x="22072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27" name="直線コネクタ 62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54627</xdr:rowOff>
    </xdr:from>
    <xdr:ext cx="378565" cy="259045"/>
    <xdr:sp macro="" textlink="">
      <xdr:nvSpPr>
        <xdr:cNvPr id="628" name="諸支出金平均値テキスト"/>
        <xdr:cNvSpPr txBox="1"/>
      </xdr:nvSpPr>
      <xdr:spPr>
        <a:xfrm>
          <a:off x="22212300" y="6226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31750</xdr:rowOff>
    </xdr:from>
    <xdr:to>
      <xdr:col>32</xdr:col>
      <xdr:colOff>238125</xdr:colOff>
      <xdr:row>37</xdr:row>
      <xdr:rowOff>133350</xdr:rowOff>
    </xdr:to>
    <xdr:sp macro="" textlink="">
      <xdr:nvSpPr>
        <xdr:cNvPr id="629" name="フローチャート : 判断 628"/>
        <xdr:cNvSpPr/>
      </xdr:nvSpPr>
      <xdr:spPr>
        <a:xfrm>
          <a:off x="221107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630" name="直線コネクタ 62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34036</xdr:rowOff>
    </xdr:from>
    <xdr:to>
      <xdr:col>31</xdr:col>
      <xdr:colOff>85725</xdr:colOff>
      <xdr:row>38</xdr:row>
      <xdr:rowOff>135636</xdr:rowOff>
    </xdr:to>
    <xdr:sp macro="" textlink="">
      <xdr:nvSpPr>
        <xdr:cNvPr id="631" name="フローチャート : 判断 630"/>
        <xdr:cNvSpPr/>
      </xdr:nvSpPr>
      <xdr:spPr>
        <a:xfrm>
          <a:off x="21272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152163</xdr:rowOff>
    </xdr:from>
    <xdr:ext cx="313932" cy="259045"/>
    <xdr:sp macro="" textlink="">
      <xdr:nvSpPr>
        <xdr:cNvPr id="632" name="テキスト ボックス 631"/>
        <xdr:cNvSpPr txBox="1"/>
      </xdr:nvSpPr>
      <xdr:spPr>
        <a:xfrm>
          <a:off x="21166333" y="6324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a:t>
          </a:r>
          <a:endParaRPr kumimoji="1" lang="ja-JP" altLang="en-US" sz="1000" b="1">
            <a:solidFill>
              <a:srgbClr val="000080"/>
            </a:solidFill>
            <a:latin typeface="ＭＳ Ｐゴシック"/>
          </a:endParaRPr>
        </a:p>
      </xdr:txBody>
    </xdr:sp>
    <xdr:clientData/>
  </xdr:oneCellAnchor>
  <xdr:twoCellAnchor>
    <xdr:from>
      <xdr:col>29</xdr:col>
      <xdr:colOff>466725</xdr:colOff>
      <xdr:row>35</xdr:row>
      <xdr:rowOff>11176</xdr:rowOff>
    </xdr:from>
    <xdr:to>
      <xdr:col>29</xdr:col>
      <xdr:colOff>568325</xdr:colOff>
      <xdr:row>35</xdr:row>
      <xdr:rowOff>112776</xdr:rowOff>
    </xdr:to>
    <xdr:sp macro="" textlink="">
      <xdr:nvSpPr>
        <xdr:cNvPr id="633" name="フローチャート : 判断 632"/>
        <xdr:cNvSpPr/>
      </xdr:nvSpPr>
      <xdr:spPr>
        <a:xfrm>
          <a:off x="20383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33</xdr:row>
      <xdr:rowOff>129303</xdr:rowOff>
    </xdr:from>
    <xdr:ext cx="378565" cy="259045"/>
    <xdr:sp macro="" textlink="">
      <xdr:nvSpPr>
        <xdr:cNvPr id="634" name="テキスト ボックス 633"/>
        <xdr:cNvSpPr txBox="1"/>
      </xdr:nvSpPr>
      <xdr:spPr>
        <a:xfrm>
          <a:off x="20245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635" name="テキスト ボックス 6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636" name="テキスト ボックス 6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637" name="テキスト ボックス 6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638" name="テキスト ボックス 6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639" name="テキスト ボックス 6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640" name="円/楕円 6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641"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642" name="円/楕円 6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643" name="テキスト ボックス 6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644" name="円/楕円 6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645" name="テキスト ボックス 6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646" name="正方形/長方形 6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647" name="正方形/長方形 6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648" name="正方形/長方形 6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649" name="正方形/長方形 6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650" name="正方形/長方形 6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651" name="正方形/長方形 6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652" name="正方形/長方形 6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653" name="正方形/長方形 6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654" name="テキスト ボックス 6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655" name="直線コネクタ 6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656" name="直線コネクタ 6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657" name="テキスト ボックス 65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658" name="直線コネクタ 6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659" name="テキスト ボックス 65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66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661" name="直線コネクタ 66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66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663" name="直線コネクタ 66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66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665" name="直線コネクタ 66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666" name="直線コネクタ 66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66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668" name="フローチャート : 判断 66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669" name="直線コネクタ 66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670" name="フローチャート : 判断 66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671" name="テキスト ボックス 67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672" name="フローチャート : 判断 67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673" name="テキスト ボックス 67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674" name="テキスト ボックス 6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675" name="テキスト ボックス 6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676" name="テキスト ボックス 6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677" name="テキスト ボックス 6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678" name="テキスト ボックス 6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679" name="円/楕円 67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68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681" name="円/楕円 68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682" name="テキスト ボックス 68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683" name="円/楕円 68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684" name="テキスト ボックス 68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685" name="正方形/長方形 68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686" name="正方形/長方形 68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687" name="テキスト ボックス 68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総務費、民生費、</a:t>
          </a:r>
          <a:r>
            <a:rPr kumimoji="1" lang="ja-JP" altLang="en-US" sz="1100">
              <a:solidFill>
                <a:schemeClr val="dk1"/>
              </a:solidFill>
              <a:effectLst/>
              <a:latin typeface="+mn-lt"/>
              <a:ea typeface="+mn-ea"/>
              <a:cs typeface="+mn-cs"/>
            </a:rPr>
            <a:t>労働</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農林水産業費、土木費、</a:t>
          </a:r>
          <a:r>
            <a:rPr kumimoji="1" lang="ja-JP" altLang="ja-JP" sz="1100">
              <a:solidFill>
                <a:schemeClr val="dk1"/>
              </a:solidFill>
              <a:effectLst/>
              <a:latin typeface="+mn-lt"/>
              <a:ea typeface="+mn-ea"/>
              <a:cs typeface="+mn-cs"/>
            </a:rPr>
            <a:t>消防費、公債費については、概ね類似団体と同水準言えるが、民生費、公債費などは類似団体平均より高いため、行政改革、事業の見直しによるコスト削減を行い削減に努める。</a:t>
          </a:r>
          <a:endParaRPr lang="ja-JP" altLang="ja-JP" sz="1400">
            <a:effectLst/>
          </a:endParaRPr>
        </a:p>
        <a:p>
          <a:r>
            <a:rPr kumimoji="1" lang="ja-JP" altLang="ja-JP" sz="1100">
              <a:solidFill>
                <a:schemeClr val="dk1"/>
              </a:solidFill>
              <a:effectLst/>
              <a:latin typeface="+mn-lt"/>
              <a:ea typeface="+mn-ea"/>
              <a:cs typeface="+mn-cs"/>
            </a:rPr>
            <a:t>　住民一人当たり</a:t>
          </a:r>
          <a:r>
            <a:rPr kumimoji="1" lang="ja-JP" altLang="en-US" sz="1100">
              <a:solidFill>
                <a:schemeClr val="dk1"/>
              </a:solidFill>
              <a:effectLst/>
              <a:latin typeface="+mn-lt"/>
              <a:ea typeface="+mn-ea"/>
              <a:cs typeface="+mn-cs"/>
            </a:rPr>
            <a:t>のコストとして</a:t>
          </a:r>
          <a:r>
            <a:rPr kumimoji="1" lang="ja-JP" altLang="ja-JP" sz="1100">
              <a:solidFill>
                <a:schemeClr val="dk1"/>
              </a:solidFill>
              <a:effectLst/>
              <a:latin typeface="+mn-lt"/>
              <a:ea typeface="+mn-ea"/>
              <a:cs typeface="+mn-cs"/>
            </a:rPr>
            <a:t>、商工費は</a:t>
          </a:r>
          <a:r>
            <a:rPr kumimoji="1" lang="en-US" altLang="ja-JP" sz="1100">
              <a:solidFill>
                <a:schemeClr val="dk1"/>
              </a:solidFill>
              <a:effectLst/>
              <a:latin typeface="+mn-lt"/>
              <a:ea typeface="+mn-ea"/>
              <a:cs typeface="+mn-cs"/>
            </a:rPr>
            <a:t>20,906</a:t>
          </a:r>
          <a:r>
            <a:rPr kumimoji="1" lang="ja-JP" altLang="ja-JP" sz="1100">
              <a:solidFill>
                <a:schemeClr val="dk1"/>
              </a:solidFill>
              <a:effectLst/>
              <a:latin typeface="+mn-lt"/>
              <a:ea typeface="+mn-ea"/>
              <a:cs typeface="+mn-cs"/>
            </a:rPr>
            <a:t>円、教育費は</a:t>
          </a:r>
          <a:r>
            <a:rPr kumimoji="1" lang="en-US" altLang="ja-JP" sz="1100">
              <a:solidFill>
                <a:schemeClr val="dk1"/>
              </a:solidFill>
              <a:effectLst/>
              <a:latin typeface="+mn-lt"/>
              <a:ea typeface="+mn-ea"/>
              <a:cs typeface="+mn-cs"/>
            </a:rPr>
            <a:t>50,095</a:t>
          </a:r>
          <a:r>
            <a:rPr kumimoji="1" lang="ja-JP" altLang="ja-JP" sz="1100">
              <a:solidFill>
                <a:schemeClr val="dk1"/>
              </a:solidFill>
              <a:effectLst/>
              <a:latin typeface="+mn-lt"/>
              <a:ea typeface="+mn-ea"/>
              <a:cs typeface="+mn-cs"/>
            </a:rPr>
            <a:t>円となっており、類似団体に</a:t>
          </a:r>
          <a:r>
            <a:rPr kumimoji="1" lang="ja-JP" altLang="en-US" sz="1100">
              <a:solidFill>
                <a:schemeClr val="dk1"/>
              </a:solidFill>
              <a:effectLst/>
              <a:latin typeface="+mn-lt"/>
              <a:ea typeface="+mn-ea"/>
              <a:cs typeface="+mn-cs"/>
            </a:rPr>
            <a:t>比較し高い</a:t>
          </a:r>
          <a:r>
            <a:rPr kumimoji="1" lang="ja-JP" altLang="ja-JP" sz="1100">
              <a:solidFill>
                <a:schemeClr val="dk1"/>
              </a:solidFill>
              <a:effectLst/>
              <a:latin typeface="+mn-lt"/>
              <a:ea typeface="+mn-ea"/>
              <a:cs typeface="+mn-cs"/>
            </a:rPr>
            <a:t>水準となってい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要因として、商工費は景気対策関連事業、教育費は耐震化の推進による小中学校校舎の整備などを積極的に行っていることによるものと思われる。今後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事業精査を行い抑制に努める。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一方、衛生費は</a:t>
          </a:r>
          <a:r>
            <a:rPr kumimoji="1" lang="en-US" altLang="ja-JP" sz="1100">
              <a:solidFill>
                <a:schemeClr val="dk1"/>
              </a:solidFill>
              <a:effectLst/>
              <a:latin typeface="+mn-lt"/>
              <a:ea typeface="+mn-ea"/>
              <a:cs typeface="+mn-cs"/>
            </a:rPr>
            <a:t>27,643</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土木費は</a:t>
          </a:r>
          <a:r>
            <a:rPr kumimoji="1" lang="en-US" altLang="ja-JP" sz="1100">
              <a:solidFill>
                <a:sysClr val="windowText" lastClr="000000"/>
              </a:solidFill>
              <a:effectLst/>
              <a:latin typeface="+mn-lt"/>
              <a:ea typeface="+mn-ea"/>
              <a:cs typeface="+mn-cs"/>
            </a:rPr>
            <a:t>36,937</a:t>
          </a:r>
          <a:r>
            <a:rPr kumimoji="1" lang="ja-JP" altLang="ja-JP" sz="1100">
              <a:solidFill>
                <a:sysClr val="windowText" lastClr="000000"/>
              </a:solidFill>
              <a:effectLst/>
              <a:latin typeface="+mn-lt"/>
              <a:ea typeface="+mn-ea"/>
              <a:cs typeface="+mn-cs"/>
            </a:rPr>
            <a:t>円</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類似団体に比較し低い水準となっている。要因として、衛生費は栃木地区病院統合再編事業の完了によるもの。土木費は</a:t>
          </a:r>
          <a:r>
            <a:rPr kumimoji="1" lang="ja-JP" altLang="ja-JP" sz="1100">
              <a:solidFill>
                <a:schemeClr val="dk1"/>
              </a:solidFill>
              <a:effectLst/>
              <a:latin typeface="+mn-lt"/>
              <a:ea typeface="+mn-ea"/>
              <a:cs typeface="+mn-cs"/>
            </a:rPr>
            <a:t>近年の投資的経費の削減から低水準となっている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今後は道路や橋りょう等インフラの多くが更新時期を迎えることから</a:t>
          </a:r>
          <a:r>
            <a:rPr kumimoji="1" lang="ja-JP" altLang="en-US" sz="1100">
              <a:solidFill>
                <a:schemeClr val="dk1"/>
              </a:solidFill>
              <a:effectLst/>
              <a:latin typeface="+mn-lt"/>
              <a:ea typeface="+mn-ea"/>
              <a:cs typeface="+mn-cs"/>
            </a:rPr>
            <a:t>上昇する</a:t>
          </a:r>
          <a:r>
            <a:rPr kumimoji="1" lang="ja-JP" altLang="ja-JP" sz="1100">
              <a:solidFill>
                <a:schemeClr val="dk1"/>
              </a:solidFill>
              <a:effectLst/>
              <a:latin typeface="+mn-lt"/>
              <a:ea typeface="+mn-ea"/>
              <a:cs typeface="+mn-cs"/>
            </a:rPr>
            <a:t>ものと思われる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適正な予算の確保</a:t>
          </a:r>
          <a:r>
            <a:rPr kumimoji="1" lang="ja-JP" altLang="en-US" sz="1100">
              <a:solidFill>
                <a:schemeClr val="dk1"/>
              </a:solidFill>
              <a:effectLst/>
              <a:latin typeface="+mn-lt"/>
              <a:ea typeface="+mn-ea"/>
              <a:cs typeface="+mn-cs"/>
            </a:rPr>
            <a:t>に努める</a:t>
          </a:r>
          <a:r>
            <a:rPr kumimoji="1" lang="ja-JP" altLang="ja-JP" sz="1100">
              <a:solidFill>
                <a:schemeClr val="dk1"/>
              </a:solidFill>
              <a:effectLst/>
              <a:latin typeface="+mn-lt"/>
              <a:ea typeface="+mn-ea"/>
              <a:cs typeface="+mn-cs"/>
            </a:rPr>
            <a:t>ものとする。</a:t>
          </a:r>
          <a:endParaRPr lang="ja-JP" altLang="ja-JP" sz="1400">
            <a:effectLst/>
          </a:endParaRPr>
        </a:p>
        <a:p>
          <a:r>
            <a:rPr kumimoji="1" lang="ja-JP" altLang="ja-JP" sz="1100">
              <a:solidFill>
                <a:schemeClr val="dk1"/>
              </a:solidFill>
              <a:effectLst/>
              <a:latin typeface="+mn-lt"/>
              <a:ea typeface="+mn-ea"/>
              <a:cs typeface="+mn-cs"/>
            </a:rPr>
            <a:t>　災害復旧費については、平成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の関東・東北豪雨災害に伴うものであり引き続き</a:t>
          </a:r>
          <a:r>
            <a:rPr kumimoji="1" lang="ja-JP" altLang="ja-JP" sz="1100">
              <a:solidFill>
                <a:schemeClr val="dk1"/>
              </a:solidFill>
              <a:effectLst/>
              <a:latin typeface="+mn-lt"/>
              <a:ea typeface="+mn-ea"/>
              <a:cs typeface="+mn-cs"/>
            </a:rPr>
            <a:t>高い水準となった。</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100" b="0" i="0" baseline="0">
              <a:solidFill>
                <a:schemeClr val="dk1"/>
              </a:solidFill>
              <a:effectLst/>
              <a:latin typeface="+mn-lt"/>
              <a:ea typeface="+mn-ea"/>
              <a:cs typeface="+mn-cs"/>
            </a:rPr>
            <a:t>実質</a:t>
          </a:r>
          <a:r>
            <a:rPr lang="ja-JP" altLang="en-US" sz="1100" b="0" i="0" baseline="0">
              <a:solidFill>
                <a:schemeClr val="dk1"/>
              </a:solidFill>
              <a:effectLst/>
              <a:latin typeface="+mn-lt"/>
              <a:ea typeface="+mn-ea"/>
              <a:cs typeface="+mn-cs"/>
            </a:rPr>
            <a:t>収支額については、前年と比べ</a:t>
          </a:r>
          <a:r>
            <a:rPr lang="en-US" altLang="ja-JP" sz="1100" b="0" i="0" baseline="0">
              <a:solidFill>
                <a:schemeClr val="dk1"/>
              </a:solidFill>
              <a:effectLst/>
              <a:latin typeface="+mn-lt"/>
              <a:ea typeface="+mn-ea"/>
              <a:cs typeface="+mn-cs"/>
            </a:rPr>
            <a:t>3.53pt</a:t>
          </a:r>
          <a:r>
            <a:rPr lang="ja-JP" altLang="en-US" sz="1100" b="0" i="0" baseline="0">
              <a:solidFill>
                <a:schemeClr val="dk1"/>
              </a:solidFill>
              <a:effectLst/>
              <a:latin typeface="+mn-lt"/>
              <a:ea typeface="+mn-ea"/>
              <a:cs typeface="+mn-cs"/>
            </a:rPr>
            <a:t>減の</a:t>
          </a:r>
          <a:r>
            <a:rPr lang="en-US" altLang="ja-JP" sz="1100" b="0" i="0" baseline="0">
              <a:solidFill>
                <a:schemeClr val="dk1"/>
              </a:solidFill>
              <a:effectLst/>
              <a:latin typeface="+mn-lt"/>
              <a:ea typeface="+mn-ea"/>
              <a:cs typeface="+mn-cs"/>
            </a:rPr>
            <a:t>5.89</a:t>
          </a:r>
          <a:r>
            <a:rPr lang="ja-JP" altLang="en-US" sz="1100" b="0" i="0" baseline="0">
              <a:solidFill>
                <a:schemeClr val="dk1"/>
              </a:solidFill>
              <a:effectLst/>
              <a:latin typeface="+mn-lt"/>
              <a:ea typeface="+mn-ea"/>
              <a:cs typeface="+mn-cs"/>
            </a:rPr>
            <a:t>となった。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実質単年度</a:t>
          </a:r>
          <a:r>
            <a:rPr lang="ja-JP" altLang="ja-JP" sz="1100" b="0" i="0" baseline="0">
              <a:solidFill>
                <a:schemeClr val="dk1"/>
              </a:solidFill>
              <a:effectLst/>
              <a:latin typeface="+mn-lt"/>
              <a:ea typeface="+mn-ea"/>
              <a:cs typeface="+mn-cs"/>
            </a:rPr>
            <a:t>収支については、</a:t>
          </a:r>
          <a:r>
            <a:rPr lang="ja-JP" altLang="en-US" sz="1100" b="0" i="0" baseline="0">
              <a:solidFill>
                <a:schemeClr val="dk1"/>
              </a:solidFill>
              <a:effectLst/>
              <a:latin typeface="+mn-lt"/>
              <a:ea typeface="+mn-ea"/>
              <a:cs typeface="+mn-cs"/>
            </a:rPr>
            <a:t>首都圏農業確立対策補助事業費、小学校校舎整備事業費等の減に伴い歳出規模は減少したが、歳入の地方交付税、市債等の減少が上回り、前年と比べて</a:t>
          </a:r>
          <a:r>
            <a:rPr lang="ja-JP" altLang="en-US" sz="1100" b="0" i="0" baseline="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3.02pt</a:t>
          </a:r>
          <a:r>
            <a:rPr kumimoji="1" lang="ja-JP" altLang="en-US" sz="1100">
              <a:solidFill>
                <a:sysClr val="windowText" lastClr="000000"/>
              </a:solidFill>
              <a:effectLst/>
              <a:latin typeface="+mn-lt"/>
              <a:ea typeface="+mn-ea"/>
              <a:cs typeface="+mn-cs"/>
            </a:rPr>
            <a:t>減</a:t>
          </a:r>
          <a:r>
            <a:rPr kumimoji="1" lang="ja-JP" altLang="en-US" sz="1100">
              <a:solidFill>
                <a:schemeClr val="dk1"/>
              </a:solidFill>
              <a:effectLst/>
              <a:latin typeface="+mn-lt"/>
              <a:ea typeface="+mn-ea"/>
              <a:cs typeface="+mn-cs"/>
            </a:rPr>
            <a:t>の</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3.31</a:t>
          </a:r>
          <a:r>
            <a:rPr kumimoji="1" lang="ja-JP" altLang="en-US"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財政調整基金は</a:t>
          </a:r>
          <a:r>
            <a:rPr lang="ja-JP" altLang="en-US" sz="1100" b="0" i="0" baseline="0">
              <a:solidFill>
                <a:schemeClr val="dk1"/>
              </a:solidFill>
              <a:effectLst/>
              <a:latin typeface="+mn-lt"/>
              <a:ea typeface="+mn-ea"/>
              <a:cs typeface="+mn-cs"/>
            </a:rPr>
            <a:t>歳出抑制に努めたことから、</a:t>
          </a:r>
          <a:r>
            <a:rPr lang="en-US" altLang="ja-JP" sz="1100" b="0" i="0" baseline="0">
              <a:solidFill>
                <a:schemeClr val="dk1"/>
              </a:solidFill>
              <a:effectLst/>
              <a:latin typeface="+mn-lt"/>
              <a:ea typeface="+mn-ea"/>
              <a:cs typeface="+mn-cs"/>
            </a:rPr>
            <a:t>0.36pt</a:t>
          </a:r>
          <a:r>
            <a:rPr lang="ja-JP" altLang="en-US" sz="1100" b="0" i="0" baseline="0">
              <a:solidFill>
                <a:schemeClr val="dk1"/>
              </a:solidFill>
              <a:effectLst/>
              <a:latin typeface="+mn-lt"/>
              <a:ea typeface="+mn-ea"/>
              <a:cs typeface="+mn-cs"/>
            </a:rPr>
            <a:t>増の</a:t>
          </a:r>
          <a:r>
            <a:rPr lang="en-US" altLang="ja-JP" sz="1100" b="0" i="0" baseline="0">
              <a:solidFill>
                <a:schemeClr val="dk1"/>
              </a:solidFill>
              <a:effectLst/>
              <a:latin typeface="+mn-lt"/>
              <a:ea typeface="+mn-ea"/>
              <a:cs typeface="+mn-cs"/>
            </a:rPr>
            <a:t>20.94</a:t>
          </a:r>
          <a:r>
            <a:rPr lang="ja-JP" altLang="en-US" sz="1100" b="0" i="0" baseline="0">
              <a:solidFill>
                <a:schemeClr val="dk1"/>
              </a:solidFill>
              <a:effectLst/>
              <a:latin typeface="+mn-lt"/>
              <a:ea typeface="+mn-ea"/>
              <a:cs typeface="+mn-cs"/>
            </a:rPr>
            <a:t>となった。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今後も安定した行政サービスが維持できるよう財政の健全化に取り組んでいく。</a:t>
          </a:r>
          <a:endParaRPr lang="ja-JP" altLang="ja-JP" sz="1100">
            <a:solidFill>
              <a:srgbClr val="FF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100" b="0" i="0" baseline="0">
              <a:solidFill>
                <a:schemeClr val="dk1"/>
              </a:solidFill>
              <a:effectLst/>
              <a:latin typeface="+mn-lt"/>
              <a:ea typeface="+mn-ea"/>
              <a:cs typeface="+mn-cs"/>
            </a:rPr>
            <a:t>各会計ともに黒字決算をしている。また、黒字額の標準財政規模に対する比率にあって</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は、標準的な範囲に収まっている。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今後も引き続き各会計ともに黒字を堅守できるよう努める。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66265321</v>
      </c>
      <c r="BO4" s="381"/>
      <c r="BP4" s="381"/>
      <c r="BQ4" s="381"/>
      <c r="BR4" s="381"/>
      <c r="BS4" s="381"/>
      <c r="BT4" s="381"/>
      <c r="BU4" s="382"/>
      <c r="BV4" s="380">
        <v>70398508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5.9</v>
      </c>
      <c r="CU4" s="387"/>
      <c r="CV4" s="387"/>
      <c r="CW4" s="387"/>
      <c r="CX4" s="387"/>
      <c r="CY4" s="387"/>
      <c r="CZ4" s="387"/>
      <c r="DA4" s="388"/>
      <c r="DB4" s="386">
        <v>9.4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63862951</v>
      </c>
      <c r="BO5" s="418"/>
      <c r="BP5" s="418"/>
      <c r="BQ5" s="418"/>
      <c r="BR5" s="418"/>
      <c r="BS5" s="418"/>
      <c r="BT5" s="418"/>
      <c r="BU5" s="419"/>
      <c r="BV5" s="417">
        <v>66398864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95.7</v>
      </c>
      <c r="CU5" s="415"/>
      <c r="CV5" s="415"/>
      <c r="CW5" s="415"/>
      <c r="CX5" s="415"/>
      <c r="CY5" s="415"/>
      <c r="CZ5" s="415"/>
      <c r="DA5" s="416"/>
      <c r="DB5" s="414">
        <v>93.3</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2402370</v>
      </c>
      <c r="BO6" s="418"/>
      <c r="BP6" s="418"/>
      <c r="BQ6" s="418"/>
      <c r="BR6" s="418"/>
      <c r="BS6" s="418"/>
      <c r="BT6" s="418"/>
      <c r="BU6" s="419"/>
      <c r="BV6" s="417">
        <v>3999644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101.6</v>
      </c>
      <c r="CU6" s="455"/>
      <c r="CV6" s="455"/>
      <c r="CW6" s="455"/>
      <c r="CX6" s="455"/>
      <c r="CY6" s="455"/>
      <c r="CZ6" s="455"/>
      <c r="DA6" s="456"/>
      <c r="DB6" s="454">
        <v>100.3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251248</v>
      </c>
      <c r="BO7" s="418"/>
      <c r="BP7" s="418"/>
      <c r="BQ7" s="418"/>
      <c r="BR7" s="418"/>
      <c r="BS7" s="418"/>
      <c r="BT7" s="418"/>
      <c r="BU7" s="419"/>
      <c r="BV7" s="417">
        <v>529105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36535538</v>
      </c>
      <c r="CU7" s="418"/>
      <c r="CV7" s="418"/>
      <c r="CW7" s="418"/>
      <c r="CX7" s="418"/>
      <c r="CY7" s="418"/>
      <c r="CZ7" s="418"/>
      <c r="DA7" s="419"/>
      <c r="DB7" s="417">
        <v>36824196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2151122</v>
      </c>
      <c r="BO8" s="418"/>
      <c r="BP8" s="418"/>
      <c r="BQ8" s="418"/>
      <c r="BR8" s="418"/>
      <c r="BS8" s="418"/>
      <c r="BT8" s="418"/>
      <c r="BU8" s="419"/>
      <c r="BV8" s="417">
        <v>3470539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0.73</v>
      </c>
      <c r="CU8" s="458"/>
      <c r="CV8" s="458"/>
      <c r="CW8" s="458"/>
      <c r="CX8" s="458"/>
      <c r="CY8" s="458"/>
      <c r="CZ8" s="458"/>
      <c r="DA8" s="459"/>
      <c r="DB8" s="457">
        <v>0.72</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159211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93</v>
      </c>
      <c r="AV9" s="450"/>
      <c r="AW9" s="450"/>
      <c r="AX9" s="450"/>
      <c r="AY9" s="451" t="s">
        <v>100</v>
      </c>
      <c r="AZ9" s="452"/>
      <c r="BA9" s="452"/>
      <c r="BB9" s="452"/>
      <c r="BC9" s="452"/>
      <c r="BD9" s="452"/>
      <c r="BE9" s="452"/>
      <c r="BF9" s="452"/>
      <c r="BG9" s="452"/>
      <c r="BH9" s="452"/>
      <c r="BI9" s="452"/>
      <c r="BJ9" s="452"/>
      <c r="BK9" s="452"/>
      <c r="BL9" s="452"/>
      <c r="BM9" s="453"/>
      <c r="BN9" s="417">
        <v>-1319417</v>
      </c>
      <c r="BO9" s="418"/>
      <c r="BP9" s="418"/>
      <c r="BQ9" s="418"/>
      <c r="BR9" s="418"/>
      <c r="BS9" s="418"/>
      <c r="BT9" s="418"/>
      <c r="BU9" s="419"/>
      <c r="BV9" s="417">
        <v>388389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15.2</v>
      </c>
      <c r="CU9" s="415"/>
      <c r="CV9" s="415"/>
      <c r="CW9" s="415"/>
      <c r="CX9" s="415"/>
      <c r="CY9" s="415"/>
      <c r="CZ9" s="415"/>
      <c r="DA9" s="416"/>
      <c r="DB9" s="414">
        <v>14.6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164024</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1759218</v>
      </c>
      <c r="BO10" s="418"/>
      <c r="BP10" s="418"/>
      <c r="BQ10" s="418"/>
      <c r="BR10" s="418"/>
      <c r="BS10" s="418"/>
      <c r="BT10" s="418"/>
      <c r="BU10" s="419"/>
      <c r="BV10" s="417">
        <v>1533009</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93</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162734</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1649763</v>
      </c>
      <c r="BO12" s="418"/>
      <c r="BP12" s="418"/>
      <c r="BQ12" s="418"/>
      <c r="BR12" s="418"/>
      <c r="BS12" s="418"/>
      <c r="BT12" s="418"/>
      <c r="BU12" s="419"/>
      <c r="BV12" s="417">
        <v>2027069</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159250</v>
      </c>
      <c r="S13" s="499"/>
      <c r="T13" s="499"/>
      <c r="U13" s="499"/>
      <c r="V13" s="500"/>
      <c r="W13" s="433" t="s">
        <v>123</v>
      </c>
      <c r="X13" s="434"/>
      <c r="Y13" s="434"/>
      <c r="Z13" s="434"/>
      <c r="AA13" s="434"/>
      <c r="AB13" s="424"/>
      <c r="AC13" s="468">
        <v>4587</v>
      </c>
      <c r="AD13" s="469"/>
      <c r="AE13" s="469"/>
      <c r="AF13" s="469"/>
      <c r="AG13" s="508"/>
      <c r="AH13" s="468">
        <v>5000</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-1209962</v>
      </c>
      <c r="BO13" s="418"/>
      <c r="BP13" s="418"/>
      <c r="BQ13" s="418"/>
      <c r="BR13" s="418"/>
      <c r="BS13" s="418"/>
      <c r="BT13" s="418"/>
      <c r="BU13" s="419"/>
      <c r="BV13" s="417">
        <v>-105671</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10.5</v>
      </c>
      <c r="CU13" s="415"/>
      <c r="CV13" s="415"/>
      <c r="CW13" s="415"/>
      <c r="CX13" s="415"/>
      <c r="CY13" s="415"/>
      <c r="CZ13" s="415"/>
      <c r="DA13" s="416"/>
      <c r="DB13" s="414">
        <v>9.6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163536</v>
      </c>
      <c r="S14" s="499"/>
      <c r="T14" s="499"/>
      <c r="U14" s="499"/>
      <c r="V14" s="500"/>
      <c r="W14" s="407"/>
      <c r="X14" s="408"/>
      <c r="Y14" s="408"/>
      <c r="Z14" s="408"/>
      <c r="AA14" s="408"/>
      <c r="AB14" s="397"/>
      <c r="AC14" s="501">
        <v>6.1</v>
      </c>
      <c r="AD14" s="502"/>
      <c r="AE14" s="502"/>
      <c r="AF14" s="502"/>
      <c r="AG14" s="503"/>
      <c r="AH14" s="501">
        <v>6.4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63.9</v>
      </c>
      <c r="CU14" s="513"/>
      <c r="CV14" s="513"/>
      <c r="CW14" s="513"/>
      <c r="CX14" s="513"/>
      <c r="CY14" s="513"/>
      <c r="CZ14" s="513"/>
      <c r="DA14" s="514"/>
      <c r="DB14" s="512">
        <v>62.6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160311</v>
      </c>
      <c r="S15" s="499"/>
      <c r="T15" s="499"/>
      <c r="U15" s="499"/>
      <c r="V15" s="500"/>
      <c r="W15" s="433" t="s">
        <v>130</v>
      </c>
      <c r="X15" s="434"/>
      <c r="Y15" s="434"/>
      <c r="Z15" s="434"/>
      <c r="AA15" s="434"/>
      <c r="AB15" s="424"/>
      <c r="AC15" s="468">
        <v>26224</v>
      </c>
      <c r="AD15" s="469"/>
      <c r="AE15" s="469"/>
      <c r="AF15" s="469"/>
      <c r="AG15" s="508"/>
      <c r="AH15" s="468">
        <v>26584</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19717319</v>
      </c>
      <c r="BO15" s="381"/>
      <c r="BP15" s="381"/>
      <c r="BQ15" s="381"/>
      <c r="BR15" s="381"/>
      <c r="BS15" s="381"/>
      <c r="BT15" s="381"/>
      <c r="BU15" s="382"/>
      <c r="BV15" s="380">
        <v>19200769</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34.700000000000003</v>
      </c>
      <c r="AD16" s="502"/>
      <c r="AE16" s="502"/>
      <c r="AF16" s="502"/>
      <c r="AG16" s="503"/>
      <c r="AH16" s="501">
        <v>34.1</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26971342</v>
      </c>
      <c r="BO16" s="418"/>
      <c r="BP16" s="418"/>
      <c r="BQ16" s="418"/>
      <c r="BR16" s="418"/>
      <c r="BS16" s="418"/>
      <c r="BT16" s="418"/>
      <c r="BU16" s="419"/>
      <c r="BV16" s="417">
        <v>26222967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44821</v>
      </c>
      <c r="AD17" s="469"/>
      <c r="AE17" s="469"/>
      <c r="AF17" s="469"/>
      <c r="AG17" s="508"/>
      <c r="AH17" s="468">
        <v>46284</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25151663</v>
      </c>
      <c r="BO17" s="418"/>
      <c r="BP17" s="418"/>
      <c r="BQ17" s="418"/>
      <c r="BR17" s="418"/>
      <c r="BS17" s="418"/>
      <c r="BT17" s="418"/>
      <c r="BU17" s="419"/>
      <c r="BV17" s="417">
        <v>24463181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331.5</v>
      </c>
      <c r="M18" s="530"/>
      <c r="N18" s="530"/>
      <c r="O18" s="530"/>
      <c r="P18" s="530"/>
      <c r="Q18" s="530"/>
      <c r="R18" s="531"/>
      <c r="S18" s="531"/>
      <c r="T18" s="531"/>
      <c r="U18" s="531"/>
      <c r="V18" s="532"/>
      <c r="W18" s="435"/>
      <c r="X18" s="436"/>
      <c r="Y18" s="436"/>
      <c r="Z18" s="436"/>
      <c r="AA18" s="436"/>
      <c r="AB18" s="427"/>
      <c r="AC18" s="533">
        <v>59.3</v>
      </c>
      <c r="AD18" s="534"/>
      <c r="AE18" s="534"/>
      <c r="AF18" s="534"/>
      <c r="AG18" s="535"/>
      <c r="AH18" s="533">
        <v>59.4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35112668</v>
      </c>
      <c r="BO18" s="418"/>
      <c r="BP18" s="418"/>
      <c r="BQ18" s="418"/>
      <c r="BR18" s="418"/>
      <c r="BS18" s="418"/>
      <c r="BT18" s="418"/>
      <c r="BU18" s="419"/>
      <c r="BV18" s="417">
        <v>35199424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480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44590347</v>
      </c>
      <c r="BO19" s="418"/>
      <c r="BP19" s="418"/>
      <c r="BQ19" s="418"/>
      <c r="BR19" s="418"/>
      <c r="BS19" s="418"/>
      <c r="BT19" s="418"/>
      <c r="BU19" s="419"/>
      <c r="BV19" s="417">
        <v>45846942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57838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60853830</v>
      </c>
      <c r="BO23" s="418"/>
      <c r="BP23" s="418"/>
      <c r="BQ23" s="418"/>
      <c r="BR23" s="418"/>
      <c r="BS23" s="418"/>
      <c r="BT23" s="418"/>
      <c r="BU23" s="419"/>
      <c r="BV23" s="417">
        <v>62060549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9690</v>
      </c>
      <c r="R24" s="469"/>
      <c r="S24" s="469"/>
      <c r="T24" s="469"/>
      <c r="U24" s="469"/>
      <c r="V24" s="508"/>
      <c r="W24" s="563"/>
      <c r="X24" s="551"/>
      <c r="Y24" s="552"/>
      <c r="Z24" s="467" t="s">
        <v>154</v>
      </c>
      <c r="AA24" s="447"/>
      <c r="AB24" s="447"/>
      <c r="AC24" s="447"/>
      <c r="AD24" s="447"/>
      <c r="AE24" s="447"/>
      <c r="AF24" s="447"/>
      <c r="AG24" s="448"/>
      <c r="AH24" s="468">
        <v>1229</v>
      </c>
      <c r="AI24" s="469"/>
      <c r="AJ24" s="469"/>
      <c r="AK24" s="469"/>
      <c r="AL24" s="508"/>
      <c r="AM24" s="468">
        <v>3791465</v>
      </c>
      <c r="AN24" s="469"/>
      <c r="AO24" s="469"/>
      <c r="AP24" s="469"/>
      <c r="AQ24" s="469"/>
      <c r="AR24" s="508"/>
      <c r="AS24" s="468">
        <v>3085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37651944</v>
      </c>
      <c r="BO24" s="418"/>
      <c r="BP24" s="418"/>
      <c r="BQ24" s="418"/>
      <c r="BR24" s="418"/>
      <c r="BS24" s="418"/>
      <c r="BT24" s="418"/>
      <c r="BU24" s="419"/>
      <c r="BV24" s="417">
        <v>38896461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7980</v>
      </c>
      <c r="R25" s="469"/>
      <c r="S25" s="469"/>
      <c r="T25" s="469"/>
      <c r="U25" s="469"/>
      <c r="V25" s="508"/>
      <c r="W25" s="563"/>
      <c r="X25" s="551"/>
      <c r="Y25" s="552"/>
      <c r="Z25" s="467" t="s">
        <v>157</v>
      </c>
      <c r="AA25" s="447"/>
      <c r="AB25" s="447"/>
      <c r="AC25" s="447"/>
      <c r="AD25" s="447"/>
      <c r="AE25" s="447"/>
      <c r="AF25" s="447"/>
      <c r="AG25" s="448"/>
      <c r="AH25" s="468">
        <v>180</v>
      </c>
      <c r="AI25" s="469"/>
      <c r="AJ25" s="469"/>
      <c r="AK25" s="469"/>
      <c r="AL25" s="508"/>
      <c r="AM25" s="468">
        <v>499860</v>
      </c>
      <c r="AN25" s="469"/>
      <c r="AO25" s="469"/>
      <c r="AP25" s="469"/>
      <c r="AQ25" s="469"/>
      <c r="AR25" s="508"/>
      <c r="AS25" s="468">
        <v>2777</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5478638</v>
      </c>
      <c r="BO25" s="381"/>
      <c r="BP25" s="381"/>
      <c r="BQ25" s="381"/>
      <c r="BR25" s="381"/>
      <c r="BS25" s="381"/>
      <c r="BT25" s="381"/>
      <c r="BU25" s="382"/>
      <c r="BV25" s="380">
        <v>7899504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6460</v>
      </c>
      <c r="R26" s="469"/>
      <c r="S26" s="469"/>
      <c r="T26" s="469"/>
      <c r="U26" s="469"/>
      <c r="V26" s="508"/>
      <c r="W26" s="563"/>
      <c r="X26" s="551"/>
      <c r="Y26" s="552"/>
      <c r="Z26" s="467" t="s">
        <v>160</v>
      </c>
      <c r="AA26" s="573"/>
      <c r="AB26" s="573"/>
      <c r="AC26" s="573"/>
      <c r="AD26" s="573"/>
      <c r="AE26" s="573"/>
      <c r="AF26" s="573"/>
      <c r="AG26" s="574"/>
      <c r="AH26" s="468">
        <v>81</v>
      </c>
      <c r="AI26" s="469"/>
      <c r="AJ26" s="469"/>
      <c r="AK26" s="469"/>
      <c r="AL26" s="508"/>
      <c r="AM26" s="468">
        <v>244458</v>
      </c>
      <c r="AN26" s="469"/>
      <c r="AO26" s="469"/>
      <c r="AP26" s="469"/>
      <c r="AQ26" s="469"/>
      <c r="AR26" s="508"/>
      <c r="AS26" s="468">
        <v>3018</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5350</v>
      </c>
      <c r="R27" s="469"/>
      <c r="S27" s="469"/>
      <c r="T27" s="469"/>
      <c r="U27" s="469"/>
      <c r="V27" s="508"/>
      <c r="W27" s="563"/>
      <c r="X27" s="551"/>
      <c r="Y27" s="552"/>
      <c r="Z27" s="467" t="s">
        <v>163</v>
      </c>
      <c r="AA27" s="447"/>
      <c r="AB27" s="447"/>
      <c r="AC27" s="447"/>
      <c r="AD27" s="447"/>
      <c r="AE27" s="447"/>
      <c r="AF27" s="447"/>
      <c r="AG27" s="448"/>
      <c r="AH27" s="468">
        <v>23</v>
      </c>
      <c r="AI27" s="469"/>
      <c r="AJ27" s="469"/>
      <c r="AK27" s="469"/>
      <c r="AL27" s="508"/>
      <c r="AM27" s="468">
        <v>80929</v>
      </c>
      <c r="AN27" s="469"/>
      <c r="AO27" s="469"/>
      <c r="AP27" s="469"/>
      <c r="AQ27" s="469"/>
      <c r="AR27" s="508"/>
      <c r="AS27" s="468">
        <v>3519</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110497</v>
      </c>
      <c r="BO27" s="587"/>
      <c r="BP27" s="587"/>
      <c r="BQ27" s="587"/>
      <c r="BR27" s="587"/>
      <c r="BS27" s="587"/>
      <c r="BT27" s="587"/>
      <c r="BU27" s="588"/>
      <c r="BV27" s="586">
        <v>110415</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4650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7651028</v>
      </c>
      <c r="BO28" s="381"/>
      <c r="BP28" s="381"/>
      <c r="BQ28" s="381"/>
      <c r="BR28" s="381"/>
      <c r="BS28" s="381"/>
      <c r="BT28" s="381"/>
      <c r="BU28" s="382"/>
      <c r="BV28" s="380">
        <v>7541573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32</v>
      </c>
      <c r="M29" s="469"/>
      <c r="N29" s="469"/>
      <c r="O29" s="469"/>
      <c r="P29" s="508"/>
      <c r="Q29" s="468">
        <v>4200</v>
      </c>
      <c r="R29" s="469"/>
      <c r="S29" s="469"/>
      <c r="T29" s="469"/>
      <c r="U29" s="469"/>
      <c r="V29" s="508"/>
      <c r="W29" s="564"/>
      <c r="X29" s="565"/>
      <c r="Y29" s="566"/>
      <c r="Z29" s="467" t="s">
        <v>170</v>
      </c>
      <c r="AA29" s="447"/>
      <c r="AB29" s="447"/>
      <c r="AC29" s="447"/>
      <c r="AD29" s="447"/>
      <c r="AE29" s="447"/>
      <c r="AF29" s="447"/>
      <c r="AG29" s="448"/>
      <c r="AH29" s="468">
        <v>1252</v>
      </c>
      <c r="AI29" s="469"/>
      <c r="AJ29" s="469"/>
      <c r="AK29" s="469"/>
      <c r="AL29" s="508"/>
      <c r="AM29" s="468">
        <v>3872394</v>
      </c>
      <c r="AN29" s="469"/>
      <c r="AO29" s="469"/>
      <c r="AP29" s="469"/>
      <c r="AQ29" s="469"/>
      <c r="AR29" s="508"/>
      <c r="AS29" s="468">
        <v>3093</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2106040</v>
      </c>
      <c r="BO29" s="418"/>
      <c r="BP29" s="418"/>
      <c r="BQ29" s="418"/>
      <c r="BR29" s="418"/>
      <c r="BS29" s="418"/>
      <c r="BT29" s="418"/>
      <c r="BU29" s="419"/>
      <c r="BV29" s="417">
        <v>2414438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3309754</v>
      </c>
      <c r="BO30" s="587"/>
      <c r="BP30" s="587"/>
      <c r="BQ30" s="587"/>
      <c r="BR30" s="587"/>
      <c r="BS30" s="587"/>
      <c r="BT30" s="587"/>
      <c r="BU30" s="588"/>
      <c r="BV30" s="586">
        <v>3342647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下水道特別会計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佐野地区衛生施設組合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栃木市土地開発公社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農業集落排水特別会計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栃木県市町村総合事務組合(一般会計)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栃木市農業公社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IF('各会計、関係団体の財政状況及び健全化判断比率'!B34="","",'各会計、関係団体の財政状況及び健全化判断比率'!B34)</f>
        <v>千塚町上川原産業団地特別会計</v>
      </c>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栃木県市町村総合事務組合(特別会計)</v>
      </c>
      <c r="BZ36" s="599"/>
      <c r="CA36" s="599"/>
      <c r="CB36" s="599"/>
      <c r="CC36" s="599"/>
      <c r="CD36" s="599"/>
      <c r="CE36" s="599"/>
      <c r="CF36" s="599"/>
      <c r="CG36" s="599"/>
      <c r="CH36" s="599"/>
      <c r="CI36" s="599"/>
      <c r="CJ36" s="599"/>
      <c r="CK36" s="599"/>
      <c r="CL36" s="599"/>
      <c r="CM36" s="599"/>
      <c r="CN36" s="167"/>
      <c r="CO36" s="598">
        <f t="shared" si="3"/>
        <v>19</v>
      </c>
      <c r="CP36" s="598"/>
      <c r="CQ36" s="599" t="str">
        <f>IF('各会計、関係団体の財政状況及び健全化判断比率'!BS9="","",'各会計、関係団体の財政状況及び健全化判断比率'!BS9)</f>
        <v>観光農園いわふね</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栃木県後期高齢者医療広域連合(一般会計)</v>
      </c>
      <c r="BZ37" s="599"/>
      <c r="CA37" s="599"/>
      <c r="CB37" s="599"/>
      <c r="CC37" s="599"/>
      <c r="CD37" s="599"/>
      <c r="CE37" s="599"/>
      <c r="CF37" s="599"/>
      <c r="CG37" s="599"/>
      <c r="CH37" s="599"/>
      <c r="CI37" s="599"/>
      <c r="CJ37" s="599"/>
      <c r="CK37" s="599"/>
      <c r="CL37" s="599"/>
      <c r="CM37" s="599"/>
      <c r="CN37" s="167"/>
      <c r="CO37" s="598">
        <f t="shared" si="3"/>
        <v>20</v>
      </c>
      <c r="CP37" s="598"/>
      <c r="CQ37" s="599" t="str">
        <f>IF('各会計、関係団体の財政状況及び健全化判断比率'!BS10="","",'各会計、関係団体の財政状況及び健全化判断比率'!BS10)</f>
        <v>渡良瀬遊水地アクリメーション振興財団</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〇</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栃木県後期高齢者医療広域連合(後期高齢者医療特別会計)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栃木県南公設地方卸売市場事務組合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宇都宮西中核工業団地事務組合(一般会計)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宇都宮西中核工業団地事務組合(工業用水道事業会計)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526</v>
      </c>
      <c r="D34" s="1184"/>
      <c r="E34" s="1185"/>
      <c r="F34" s="32" t="s">
        <v>479</v>
      </c>
      <c r="G34" s="33" t="s">
        <v>479</v>
      </c>
      <c r="H34" s="33">
        <v>11.2</v>
      </c>
      <c r="I34" s="33">
        <v>10.57</v>
      </c>
      <c r="J34" s="34">
        <v>10.029999999999999</v>
      </c>
      <c r="K34" s="22"/>
      <c r="L34" s="22"/>
      <c r="M34" s="22"/>
      <c r="N34" s="22"/>
      <c r="O34" s="22"/>
      <c r="P34" s="22"/>
    </row>
    <row r="35" spans="1:16" ht="39" customHeight="1" x14ac:dyDescent="0.15">
      <c r="A35" s="22"/>
      <c r="B35" s="35"/>
      <c r="C35" s="1178" t="s">
        <v>527</v>
      </c>
      <c r="D35" s="1179"/>
      <c r="E35" s="1180"/>
      <c r="F35" s="36" t="s">
        <v>479</v>
      </c>
      <c r="G35" s="37" t="s">
        <v>479</v>
      </c>
      <c r="H35" s="37">
        <v>8.34</v>
      </c>
      <c r="I35" s="37">
        <v>9.42</v>
      </c>
      <c r="J35" s="38">
        <v>5.88</v>
      </c>
      <c r="K35" s="22"/>
      <c r="L35" s="22"/>
      <c r="M35" s="22"/>
      <c r="N35" s="22"/>
      <c r="O35" s="22"/>
      <c r="P35" s="22"/>
    </row>
    <row r="36" spans="1:16" ht="39" customHeight="1" x14ac:dyDescent="0.15">
      <c r="A36" s="22"/>
      <c r="B36" s="35"/>
      <c r="C36" s="1178" t="s">
        <v>528</v>
      </c>
      <c r="D36" s="1179"/>
      <c r="E36" s="1180"/>
      <c r="F36" s="36" t="s">
        <v>479</v>
      </c>
      <c r="G36" s="37" t="s">
        <v>479</v>
      </c>
      <c r="H36" s="37">
        <v>1.31</v>
      </c>
      <c r="I36" s="37">
        <v>0.96</v>
      </c>
      <c r="J36" s="38">
        <v>1.68</v>
      </c>
      <c r="K36" s="22"/>
      <c r="L36" s="22"/>
      <c r="M36" s="22"/>
      <c r="N36" s="22"/>
      <c r="O36" s="22"/>
      <c r="P36" s="22"/>
    </row>
    <row r="37" spans="1:16" ht="39" customHeight="1" x14ac:dyDescent="0.15">
      <c r="A37" s="22"/>
      <c r="B37" s="35"/>
      <c r="C37" s="1178" t="s">
        <v>529</v>
      </c>
      <c r="D37" s="1179"/>
      <c r="E37" s="1180"/>
      <c r="F37" s="36" t="s">
        <v>479</v>
      </c>
      <c r="G37" s="37" t="s">
        <v>479</v>
      </c>
      <c r="H37" s="37">
        <v>0.63</v>
      </c>
      <c r="I37" s="37">
        <v>0.72</v>
      </c>
      <c r="J37" s="38">
        <v>0.92</v>
      </c>
      <c r="K37" s="22"/>
      <c r="L37" s="22"/>
      <c r="M37" s="22"/>
      <c r="N37" s="22"/>
      <c r="O37" s="22"/>
      <c r="P37" s="22"/>
    </row>
    <row r="38" spans="1:16" ht="39" customHeight="1" x14ac:dyDescent="0.15">
      <c r="A38" s="22"/>
      <c r="B38" s="35"/>
      <c r="C38" s="1178" t="s">
        <v>530</v>
      </c>
      <c r="D38" s="1179"/>
      <c r="E38" s="1180"/>
      <c r="F38" s="36" t="s">
        <v>479</v>
      </c>
      <c r="G38" s="37" t="s">
        <v>479</v>
      </c>
      <c r="H38" s="37">
        <v>0.39</v>
      </c>
      <c r="I38" s="37">
        <v>0.97</v>
      </c>
      <c r="J38" s="38">
        <v>0.52</v>
      </c>
      <c r="K38" s="22"/>
      <c r="L38" s="22"/>
      <c r="M38" s="22"/>
      <c r="N38" s="22"/>
      <c r="O38" s="22"/>
      <c r="P38" s="22"/>
    </row>
    <row r="39" spans="1:16" ht="39" customHeight="1" x14ac:dyDescent="0.15">
      <c r="A39" s="22"/>
      <c r="B39" s="35"/>
      <c r="C39" s="1178" t="s">
        <v>531</v>
      </c>
      <c r="D39" s="1179"/>
      <c r="E39" s="1180"/>
      <c r="F39" s="36" t="s">
        <v>479</v>
      </c>
      <c r="G39" s="37" t="s">
        <v>479</v>
      </c>
      <c r="H39" s="37">
        <v>0.02</v>
      </c>
      <c r="I39" s="37">
        <v>0.04</v>
      </c>
      <c r="J39" s="38">
        <v>0.09</v>
      </c>
      <c r="K39" s="22"/>
      <c r="L39" s="22"/>
      <c r="M39" s="22"/>
      <c r="N39" s="22"/>
      <c r="O39" s="22"/>
      <c r="P39" s="22"/>
    </row>
    <row r="40" spans="1:16" ht="39" customHeight="1" x14ac:dyDescent="0.15">
      <c r="A40" s="22"/>
      <c r="B40" s="35"/>
      <c r="C40" s="1178" t="s">
        <v>532</v>
      </c>
      <c r="D40" s="1179"/>
      <c r="E40" s="1180"/>
      <c r="F40" s="36" t="s">
        <v>479</v>
      </c>
      <c r="G40" s="37" t="s">
        <v>479</v>
      </c>
      <c r="H40" s="37">
        <v>0.03</v>
      </c>
      <c r="I40" s="37">
        <v>0.02</v>
      </c>
      <c r="J40" s="38">
        <v>0.02</v>
      </c>
      <c r="K40" s="22"/>
      <c r="L40" s="22"/>
      <c r="M40" s="22"/>
      <c r="N40" s="22"/>
      <c r="O40" s="22"/>
      <c r="P40" s="22"/>
    </row>
    <row r="41" spans="1:16" ht="39" customHeight="1" x14ac:dyDescent="0.15">
      <c r="A41" s="22"/>
      <c r="B41" s="35"/>
      <c r="C41" s="1178" t="s">
        <v>533</v>
      </c>
      <c r="D41" s="1179"/>
      <c r="E41" s="1180"/>
      <c r="F41" s="36" t="s">
        <v>479</v>
      </c>
      <c r="G41" s="37" t="s">
        <v>479</v>
      </c>
      <c r="H41" s="37">
        <v>0</v>
      </c>
      <c r="I41" s="37">
        <v>0</v>
      </c>
      <c r="J41" s="38">
        <v>0</v>
      </c>
      <c r="K41" s="22"/>
      <c r="L41" s="22"/>
      <c r="M41" s="22"/>
      <c r="N41" s="22"/>
      <c r="O41" s="22"/>
      <c r="P41" s="22"/>
    </row>
    <row r="42" spans="1:16" ht="39" customHeight="1" x14ac:dyDescent="0.15">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535</v>
      </c>
      <c r="D43" s="1182"/>
      <c r="E43" s="1183"/>
      <c r="F43" s="41" t="s">
        <v>479</v>
      </c>
      <c r="G43" s="42" t="s">
        <v>479</v>
      </c>
      <c r="H43" s="42">
        <v>0.1</v>
      </c>
      <c r="I43" s="42">
        <v>0</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t="s">
        <v>479</v>
      </c>
      <c r="L45" s="60" t="s">
        <v>479</v>
      </c>
      <c r="M45" s="60">
        <v>6691</v>
      </c>
      <c r="N45" s="60">
        <v>6771</v>
      </c>
      <c r="O45" s="61">
        <v>6848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t="s">
        <v>479</v>
      </c>
      <c r="L48" s="64" t="s">
        <v>479</v>
      </c>
      <c r="M48" s="64">
        <v>2260</v>
      </c>
      <c r="N48" s="64">
        <v>2288</v>
      </c>
      <c r="O48" s="65">
        <v>2367</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479</v>
      </c>
      <c r="L49" s="64" t="s">
        <v>479</v>
      </c>
      <c r="M49" s="64">
        <v>107</v>
      </c>
      <c r="N49" s="64">
        <v>108</v>
      </c>
      <c r="O49" s="65">
        <v>103</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479</v>
      </c>
      <c r="L50" s="64" t="s">
        <v>479</v>
      </c>
      <c r="M50" s="64">
        <v>116</v>
      </c>
      <c r="N50" s="64">
        <v>75</v>
      </c>
      <c r="O50" s="65">
        <v>27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479</v>
      </c>
      <c r="L51" s="64" t="s">
        <v>479</v>
      </c>
      <c r="M51" s="64" t="s">
        <v>479</v>
      </c>
      <c r="N51" s="64" t="s">
        <v>479</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t="s">
        <v>479</v>
      </c>
      <c r="L52" s="64" t="s">
        <v>479</v>
      </c>
      <c r="M52" s="64">
        <v>6257</v>
      </c>
      <c r="N52" s="64">
        <v>5620</v>
      </c>
      <c r="O52" s="65">
        <v>5881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t="s">
        <v>479</v>
      </c>
      <c r="L53" s="69" t="s">
        <v>479</v>
      </c>
      <c r="M53" s="69">
        <v>2917</v>
      </c>
      <c r="N53" s="69">
        <v>3622</v>
      </c>
      <c r="O53" s="70">
        <v>3464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2" t="s">
        <v>24</v>
      </c>
      <c r="C41" s="1203"/>
      <c r="D41" s="81"/>
      <c r="E41" s="1208" t="s">
        <v>25</v>
      </c>
      <c r="F41" s="1208"/>
      <c r="G41" s="1208"/>
      <c r="H41" s="1209"/>
      <c r="I41" s="82" t="s">
        <v>479</v>
      </c>
      <c r="J41" s="83" t="s">
        <v>479</v>
      </c>
      <c r="K41" s="83">
        <v>60945</v>
      </c>
      <c r="L41" s="83">
        <v>62061</v>
      </c>
      <c r="M41" s="84">
        <v>60854</v>
      </c>
    </row>
    <row r="42" spans="2:13" ht="27.75" customHeight="1" x14ac:dyDescent="0.15">
      <c r="B42" s="1204"/>
      <c r="C42" s="1205"/>
      <c r="D42" s="85"/>
      <c r="E42" s="1210" t="s">
        <v>26</v>
      </c>
      <c r="F42" s="1210"/>
      <c r="G42" s="1210"/>
      <c r="H42" s="1211"/>
      <c r="I42" s="86" t="s">
        <v>479</v>
      </c>
      <c r="J42" s="87" t="s">
        <v>479</v>
      </c>
      <c r="K42" s="87">
        <v>115</v>
      </c>
      <c r="L42" s="87">
        <v>88</v>
      </c>
      <c r="M42" s="88">
        <v>62</v>
      </c>
    </row>
    <row r="43" spans="2:13" ht="27.75" customHeight="1" x14ac:dyDescent="0.15">
      <c r="B43" s="1204"/>
      <c r="C43" s="1205"/>
      <c r="D43" s="85"/>
      <c r="E43" s="1210" t="s">
        <v>27</v>
      </c>
      <c r="F43" s="1210"/>
      <c r="G43" s="1210"/>
      <c r="H43" s="1211"/>
      <c r="I43" s="86" t="s">
        <v>479</v>
      </c>
      <c r="J43" s="87" t="s">
        <v>479</v>
      </c>
      <c r="K43" s="87">
        <v>27390</v>
      </c>
      <c r="L43" s="87">
        <v>26621</v>
      </c>
      <c r="M43" s="88">
        <v>25839</v>
      </c>
    </row>
    <row r="44" spans="2:13" ht="27.75" customHeight="1" x14ac:dyDescent="0.15">
      <c r="B44" s="1204"/>
      <c r="C44" s="1205"/>
      <c r="D44" s="85"/>
      <c r="E44" s="1210" t="s">
        <v>28</v>
      </c>
      <c r="F44" s="1210"/>
      <c r="G44" s="1210"/>
      <c r="H44" s="1211"/>
      <c r="I44" s="86" t="s">
        <v>479</v>
      </c>
      <c r="J44" s="87" t="s">
        <v>479</v>
      </c>
      <c r="K44" s="87">
        <v>608</v>
      </c>
      <c r="L44" s="87">
        <v>488</v>
      </c>
      <c r="M44" s="88">
        <v>241</v>
      </c>
    </row>
    <row r="45" spans="2:13" ht="27.75" customHeight="1" x14ac:dyDescent="0.15">
      <c r="B45" s="1204"/>
      <c r="C45" s="1205"/>
      <c r="D45" s="85"/>
      <c r="E45" s="1210" t="s">
        <v>29</v>
      </c>
      <c r="F45" s="1210"/>
      <c r="G45" s="1210"/>
      <c r="H45" s="1211"/>
      <c r="I45" s="86" t="s">
        <v>479</v>
      </c>
      <c r="J45" s="87" t="s">
        <v>479</v>
      </c>
      <c r="K45" s="87">
        <v>11997</v>
      </c>
      <c r="L45" s="87">
        <v>11356</v>
      </c>
      <c r="M45" s="88">
        <v>11030</v>
      </c>
    </row>
    <row r="46" spans="2:13" ht="27.75" customHeight="1" x14ac:dyDescent="0.15">
      <c r="B46" s="1204"/>
      <c r="C46" s="1205"/>
      <c r="D46" s="89"/>
      <c r="E46" s="1210" t="s">
        <v>30</v>
      </c>
      <c r="F46" s="1210"/>
      <c r="G46" s="1210"/>
      <c r="H46" s="1211"/>
      <c r="I46" s="86" t="s">
        <v>479</v>
      </c>
      <c r="J46" s="87" t="s">
        <v>479</v>
      </c>
      <c r="K46" s="87">
        <v>49</v>
      </c>
      <c r="L46" s="87">
        <v>45</v>
      </c>
      <c r="M46" s="88">
        <v>494</v>
      </c>
    </row>
    <row r="47" spans="2:13" ht="27.75" customHeight="1" x14ac:dyDescent="0.15">
      <c r="B47" s="1204"/>
      <c r="C47" s="1205"/>
      <c r="D47" s="90"/>
      <c r="E47" s="1212" t="s">
        <v>31</v>
      </c>
      <c r="F47" s="1213"/>
      <c r="G47" s="1213"/>
      <c r="H47" s="1214"/>
      <c r="I47" s="86" t="s">
        <v>479</v>
      </c>
      <c r="J47" s="87" t="s">
        <v>479</v>
      </c>
      <c r="K47" s="87" t="s">
        <v>479</v>
      </c>
      <c r="L47" s="87" t="s">
        <v>479</v>
      </c>
      <c r="M47" s="88" t="s">
        <v>479</v>
      </c>
    </row>
    <row r="48" spans="2:13" ht="27.75" customHeight="1" x14ac:dyDescent="0.15">
      <c r="B48" s="1204"/>
      <c r="C48" s="1205"/>
      <c r="D48" s="85"/>
      <c r="E48" s="1210" t="s">
        <v>32</v>
      </c>
      <c r="F48" s="1210"/>
      <c r="G48" s="1210"/>
      <c r="H48" s="1211"/>
      <c r="I48" s="86" t="s">
        <v>479</v>
      </c>
      <c r="J48" s="87" t="s">
        <v>479</v>
      </c>
      <c r="K48" s="87" t="s">
        <v>479</v>
      </c>
      <c r="L48" s="87" t="s">
        <v>479</v>
      </c>
      <c r="M48" s="88" t="s">
        <v>479</v>
      </c>
    </row>
    <row r="49" spans="2:13" ht="27.75" customHeight="1" x14ac:dyDescent="0.15">
      <c r="B49" s="1206"/>
      <c r="C49" s="1207"/>
      <c r="D49" s="85"/>
      <c r="E49" s="1210" t="s">
        <v>33</v>
      </c>
      <c r="F49" s="1210"/>
      <c r="G49" s="1210"/>
      <c r="H49" s="1211"/>
      <c r="I49" s="86" t="s">
        <v>479</v>
      </c>
      <c r="J49" s="87" t="s">
        <v>479</v>
      </c>
      <c r="K49" s="87" t="s">
        <v>479</v>
      </c>
      <c r="L49" s="87" t="s">
        <v>479</v>
      </c>
      <c r="M49" s="88" t="s">
        <v>479</v>
      </c>
    </row>
    <row r="50" spans="2:13" ht="27.75" customHeight="1" x14ac:dyDescent="0.15">
      <c r="B50" s="1215" t="s">
        <v>34</v>
      </c>
      <c r="C50" s="1216"/>
      <c r="D50" s="91"/>
      <c r="E50" s="1210" t="s">
        <v>35</v>
      </c>
      <c r="F50" s="1210"/>
      <c r="G50" s="1210"/>
      <c r="H50" s="1211"/>
      <c r="I50" s="86" t="s">
        <v>479</v>
      </c>
      <c r="J50" s="87" t="s">
        <v>479</v>
      </c>
      <c r="K50" s="87">
        <v>15013</v>
      </c>
      <c r="L50" s="87">
        <v>13949</v>
      </c>
      <c r="M50" s="88">
        <v>13672</v>
      </c>
    </row>
    <row r="51" spans="2:13" ht="27.75" customHeight="1" x14ac:dyDescent="0.15">
      <c r="B51" s="1204"/>
      <c r="C51" s="1205"/>
      <c r="D51" s="85"/>
      <c r="E51" s="1210" t="s">
        <v>36</v>
      </c>
      <c r="F51" s="1210"/>
      <c r="G51" s="1210"/>
      <c r="H51" s="1211"/>
      <c r="I51" s="86" t="s">
        <v>479</v>
      </c>
      <c r="J51" s="87" t="s">
        <v>479</v>
      </c>
      <c r="K51" s="87">
        <v>9241</v>
      </c>
      <c r="L51" s="87">
        <v>7292</v>
      </c>
      <c r="M51" s="88">
        <v>5754</v>
      </c>
    </row>
    <row r="52" spans="2:13" ht="27.75" customHeight="1" x14ac:dyDescent="0.15">
      <c r="B52" s="1206"/>
      <c r="C52" s="1207"/>
      <c r="D52" s="85"/>
      <c r="E52" s="1210" t="s">
        <v>37</v>
      </c>
      <c r="F52" s="1210"/>
      <c r="G52" s="1210"/>
      <c r="H52" s="1211"/>
      <c r="I52" s="86" t="s">
        <v>479</v>
      </c>
      <c r="J52" s="87" t="s">
        <v>479</v>
      </c>
      <c r="K52" s="87">
        <v>58833</v>
      </c>
      <c r="L52" s="87">
        <v>59643</v>
      </c>
      <c r="M52" s="88">
        <v>59114</v>
      </c>
    </row>
    <row r="53" spans="2:13" ht="27.75" customHeight="1" thickBot="1" x14ac:dyDescent="0.2">
      <c r="B53" s="1217" t="s">
        <v>21</v>
      </c>
      <c r="C53" s="1218"/>
      <c r="D53" s="92"/>
      <c r="E53" s="1219" t="s">
        <v>38</v>
      </c>
      <c r="F53" s="1219"/>
      <c r="G53" s="1219"/>
      <c r="H53" s="1220"/>
      <c r="I53" s="93" t="s">
        <v>479</v>
      </c>
      <c r="J53" s="94" t="s">
        <v>479</v>
      </c>
      <c r="K53" s="94">
        <v>18016</v>
      </c>
      <c r="L53" s="94">
        <v>19775</v>
      </c>
      <c r="M53" s="95">
        <v>19981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VY191"/>
  <sheetViews>
    <sheetView showGridLines="0" zoomScale="89" zoomScaleNormal="89" zoomScaleSheetLayoutView="55" workbookViewId="0">
      <selection activeCell="G51" sqref="G51:H54"/>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558</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559</v>
      </c>
    </row>
    <row r="50" spans="1:17" x14ac:dyDescent="0.15">
      <c r="B50" s="250"/>
      <c r="C50" s="246"/>
      <c r="D50" s="246"/>
      <c r="E50" s="246"/>
      <c r="F50" s="246"/>
      <c r="G50" s="1230"/>
      <c r="H50" s="1231"/>
      <c r="I50" s="1231"/>
      <c r="J50" s="1232"/>
      <c r="K50" s="356" t="s">
        <v>518</v>
      </c>
      <c r="L50" s="356" t="s">
        <v>519</v>
      </c>
      <c r="M50" s="356" t="s">
        <v>520</v>
      </c>
      <c r="N50" s="356" t="s">
        <v>521</v>
      </c>
      <c r="O50" s="356" t="s">
        <v>522</v>
      </c>
    </row>
    <row r="51" spans="1:17" x14ac:dyDescent="0.15">
      <c r="B51" s="250"/>
      <c r="C51" s="246"/>
      <c r="D51" s="246"/>
      <c r="E51" s="246"/>
      <c r="F51" s="246"/>
      <c r="G51" s="1233" t="s">
        <v>560</v>
      </c>
      <c r="H51" s="1234"/>
      <c r="I51" s="1239" t="s">
        <v>561</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566</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562</v>
      </c>
      <c r="H55" s="1245"/>
      <c r="I55" s="1243" t="s">
        <v>561</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567</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563</v>
      </c>
      <c r="C63" s="246"/>
      <c r="D63" s="246"/>
      <c r="E63" s="246"/>
      <c r="F63" s="246"/>
      <c r="G63" s="246"/>
      <c r="H63" s="246"/>
      <c r="I63" s="246"/>
      <c r="J63" s="246"/>
      <c r="K63" s="246"/>
      <c r="L63" s="246"/>
      <c r="M63" s="246"/>
      <c r="N63" s="246"/>
      <c r="O63" s="246"/>
    </row>
    <row r="64" spans="1:17" x14ac:dyDescent="0.15">
      <c r="B64" s="250"/>
      <c r="C64" s="246"/>
      <c r="D64" s="246"/>
      <c r="E64" s="246"/>
      <c r="F64" s="246"/>
      <c r="G64" s="353" t="s">
        <v>558</v>
      </c>
      <c r="I64" s="354"/>
      <c r="J64" s="354"/>
      <c r="K64" s="354"/>
      <c r="L64" s="246"/>
      <c r="M64" s="246"/>
      <c r="N64" s="246"/>
      <c r="O64" s="246"/>
    </row>
    <row r="65" spans="2:30" x14ac:dyDescent="0.15">
      <c r="B65" s="250"/>
      <c r="C65" s="246"/>
      <c r="D65" s="246"/>
      <c r="E65" s="246"/>
      <c r="F65" s="246"/>
      <c r="G65" s="1221" t="s">
        <v>568</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564</v>
      </c>
      <c r="I71" s="370"/>
      <c r="J71" s="366"/>
      <c r="K71" s="366"/>
      <c r="L71" s="367"/>
      <c r="M71" s="366"/>
      <c r="N71" s="367"/>
      <c r="O71" s="368"/>
    </row>
    <row r="72" spans="2:30" x14ac:dyDescent="0.15">
      <c r="B72" s="250"/>
      <c r="C72" s="246"/>
      <c r="D72" s="246"/>
      <c r="E72" s="246"/>
      <c r="F72" s="246"/>
      <c r="G72" s="1230"/>
      <c r="H72" s="1231"/>
      <c r="I72" s="1231"/>
      <c r="J72" s="1232"/>
      <c r="K72" s="356" t="s">
        <v>518</v>
      </c>
      <c r="L72" s="356" t="s">
        <v>519</v>
      </c>
      <c r="M72" s="356" t="s">
        <v>520</v>
      </c>
      <c r="N72" s="356" t="s">
        <v>521</v>
      </c>
      <c r="O72" s="356" t="s">
        <v>522</v>
      </c>
    </row>
    <row r="73" spans="2:30" x14ac:dyDescent="0.15">
      <c r="B73" s="250"/>
      <c r="C73" s="246"/>
      <c r="D73" s="246"/>
      <c r="E73" s="246"/>
      <c r="F73" s="246"/>
      <c r="G73" s="1233" t="s">
        <v>560</v>
      </c>
      <c r="H73" s="1234"/>
      <c r="I73" s="1239" t="s">
        <v>561</v>
      </c>
      <c r="J73" s="1239"/>
      <c r="K73" s="1253"/>
      <c r="L73" s="1253"/>
      <c r="M73" s="1242">
        <v>57.1</v>
      </c>
      <c r="N73" s="1242">
        <v>62.6</v>
      </c>
      <c r="O73" s="1242">
        <v>63.9</v>
      </c>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565</v>
      </c>
      <c r="J75" s="1243"/>
      <c r="K75" s="1254"/>
      <c r="L75" s="1254"/>
      <c r="M75" s="1254">
        <v>8.9</v>
      </c>
      <c r="N75" s="1254">
        <v>9.6</v>
      </c>
      <c r="O75" s="1254">
        <v>10.5</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562</v>
      </c>
      <c r="H77" s="1245"/>
      <c r="I77" s="1243" t="s">
        <v>561</v>
      </c>
      <c r="J77" s="1243"/>
      <c r="K77" s="1253"/>
      <c r="L77" s="1253"/>
      <c r="M77" s="1242">
        <v>30.5</v>
      </c>
      <c r="N77" s="1242">
        <v>13.7</v>
      </c>
      <c r="O77" s="1242">
        <v>24.1</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565</v>
      </c>
      <c r="J79" s="1252"/>
      <c r="K79" s="1256"/>
      <c r="L79" s="1256"/>
      <c r="M79" s="1256">
        <v>5.2</v>
      </c>
      <c r="N79" s="1256">
        <v>5.8</v>
      </c>
      <c r="O79" s="1256">
        <v>6</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5"/>
  <sheetViews>
    <sheetView showGridLines="0" zoomScale="66" zoomScaleNormal="66" zoomScaleSheetLayoutView="70" workbookViewId="0">
      <selection activeCell="G51" sqref="G51:H5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5"/>
  <sheetViews>
    <sheetView showGridLines="0" zoomScale="71" zoomScaleNormal="71" zoomScaleSheetLayoutView="55" workbookViewId="0">
      <selection activeCell="G51" sqref="G51:H5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c r="E3" s="118"/>
      <c r="F3" s="119"/>
      <c r="G3" s="120"/>
      <c r="H3" s="121"/>
    </row>
    <row r="4" spans="1:8" x14ac:dyDescent="0.15">
      <c r="A4" s="122"/>
      <c r="B4" s="123"/>
      <c r="C4" s="124"/>
      <c r="D4" s="125"/>
      <c r="E4" s="126"/>
      <c r="F4" s="127"/>
      <c r="G4" s="128"/>
      <c r="H4" s="129"/>
    </row>
    <row r="5" spans="1:8" x14ac:dyDescent="0.15">
      <c r="A5" s="110" t="s">
        <v>512</v>
      </c>
      <c r="B5" s="115"/>
      <c r="C5" s="116"/>
      <c r="D5" s="117"/>
      <c r="E5" s="118"/>
      <c r="F5" s="119"/>
      <c r="G5" s="120"/>
      <c r="H5" s="121"/>
    </row>
    <row r="6" spans="1:8" x14ac:dyDescent="0.15">
      <c r="A6" s="122"/>
      <c r="B6" s="123"/>
      <c r="C6" s="124"/>
      <c r="D6" s="125"/>
      <c r="E6" s="126"/>
      <c r="F6" s="127"/>
      <c r="G6" s="128"/>
      <c r="H6" s="129"/>
    </row>
    <row r="7" spans="1:8" x14ac:dyDescent="0.15">
      <c r="A7" s="110" t="s">
        <v>513</v>
      </c>
      <c r="B7" s="115"/>
      <c r="C7" s="116"/>
      <c r="D7" s="117">
        <v>52900</v>
      </c>
      <c r="E7" s="118"/>
      <c r="F7" s="119">
        <v>45117</v>
      </c>
      <c r="G7" s="120"/>
      <c r="H7" s="121"/>
    </row>
    <row r="8" spans="1:8" x14ac:dyDescent="0.15">
      <c r="A8" s="122"/>
      <c r="B8" s="123"/>
      <c r="C8" s="124"/>
      <c r="D8" s="125">
        <v>33010</v>
      </c>
      <c r="E8" s="126"/>
      <c r="F8" s="127">
        <v>25589</v>
      </c>
      <c r="G8" s="128"/>
      <c r="H8" s="129"/>
    </row>
    <row r="9" spans="1:8" x14ac:dyDescent="0.15">
      <c r="A9" s="110" t="s">
        <v>514</v>
      </c>
      <c r="B9" s="115"/>
      <c r="C9" s="116"/>
      <c r="D9" s="117">
        <v>64441</v>
      </c>
      <c r="E9" s="118"/>
      <c r="F9" s="119">
        <v>52496</v>
      </c>
      <c r="G9" s="120"/>
      <c r="H9" s="121"/>
    </row>
    <row r="10" spans="1:8" x14ac:dyDescent="0.15">
      <c r="A10" s="122"/>
      <c r="B10" s="123"/>
      <c r="C10" s="124"/>
      <c r="D10" s="125">
        <v>39280</v>
      </c>
      <c r="E10" s="126"/>
      <c r="F10" s="127">
        <v>29467</v>
      </c>
      <c r="G10" s="128"/>
      <c r="H10" s="129"/>
    </row>
    <row r="11" spans="1:8" x14ac:dyDescent="0.15">
      <c r="A11" s="110" t="s">
        <v>515</v>
      </c>
      <c r="B11" s="115"/>
      <c r="C11" s="116"/>
      <c r="D11" s="117">
        <v>47966</v>
      </c>
      <c r="E11" s="118"/>
      <c r="F11" s="119">
        <v>52619</v>
      </c>
      <c r="G11" s="120"/>
      <c r="H11" s="121"/>
    </row>
    <row r="12" spans="1:8" x14ac:dyDescent="0.15">
      <c r="A12" s="122"/>
      <c r="B12" s="123"/>
      <c r="C12" s="130"/>
      <c r="D12" s="125">
        <v>31400</v>
      </c>
      <c r="E12" s="126"/>
      <c r="F12" s="127">
        <v>31149</v>
      </c>
      <c r="G12" s="128"/>
      <c r="H12" s="129"/>
    </row>
    <row r="13" spans="1:8" x14ac:dyDescent="0.15">
      <c r="A13" s="110"/>
      <c r="B13" s="115"/>
      <c r="C13" s="131"/>
      <c r="D13" s="132">
        <v>55102</v>
      </c>
      <c r="E13" s="133"/>
      <c r="F13" s="134">
        <v>50077</v>
      </c>
      <c r="G13" s="135"/>
      <c r="H13" s="121"/>
    </row>
    <row r="14" spans="1:8" x14ac:dyDescent="0.15">
      <c r="A14" s="122"/>
      <c r="B14" s="123"/>
      <c r="C14" s="124"/>
      <c r="D14" s="125">
        <v>34563</v>
      </c>
      <c r="E14" s="126"/>
      <c r="F14" s="127">
        <v>28735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t="e">
        <f>ROUND(VALUE(SUBSTITUTE(実質収支比率等に係る経年分析!F$48,"▲","-")),2)</f>
        <v>#VALUE!</v>
      </c>
      <c r="C19" s="136" t="e">
        <f>ROUND(VALUE(SUBSTITUTE(実質収支比率等に係る経年分析!G$48,"▲","-")),2)</f>
        <v>#VALUE!</v>
      </c>
      <c r="D19" s="136">
        <f>ROUND(VALUE(SUBSTITUTE(実質収支比率等に係る経年分析!H$48,"▲","-")),2)</f>
        <v>8.35</v>
      </c>
      <c r="E19" s="136">
        <f>ROUND(VALUE(SUBSTITUTE(実質収支比率等に係る経年分析!I$48,"▲","-")),2)</f>
        <v>9.42</v>
      </c>
      <c r="F19" s="136">
        <f>ROUND(VALUE(SUBSTITUTE(実質収支比率等に係る経年分析!J$48,"▲","-")),2)</f>
        <v>5.89</v>
      </c>
    </row>
    <row r="20" spans="1:11" x14ac:dyDescent="0.15">
      <c r="A20" s="136" t="s">
        <v>43</v>
      </c>
      <c r="B20" s="136" t="e">
        <f>ROUND(VALUE(SUBSTITUTE(実質収支比率等に係る経年分析!F$47,"▲","-")),2)</f>
        <v>#VALUE!</v>
      </c>
      <c r="C20" s="136" t="e">
        <f>ROUND(VALUE(SUBSTITUTE(実質収支比率等に係る経年分析!G$47,"▲","-")),2)</f>
        <v>#VALUE!</v>
      </c>
      <c r="D20" s="136">
        <f>ROUND(VALUE(SUBSTITUTE(実質収支比率等に係る経年分析!H$47,"▲","-")),2)</f>
        <v>21.77</v>
      </c>
      <c r="E20" s="136">
        <f>ROUND(VALUE(SUBSTITUTE(実質収支比率等に係る経年分析!I$47,"▲","-")),2)</f>
        <v>20.48</v>
      </c>
      <c r="F20" s="136">
        <f>ROUND(VALUE(SUBSTITUTE(実質収支比率等に係る経年分析!J$47,"▲","-")),2)</f>
        <v>20.94</v>
      </c>
    </row>
    <row r="21" spans="1:11" x14ac:dyDescent="0.15">
      <c r="A21" s="136" t="s">
        <v>44</v>
      </c>
      <c r="B21" s="136" t="e">
        <f>IF(ISNUMBER(VALUE(SUBSTITUTE(実質収支比率等に係る経年分析!F$49,"▲","-"))),ROUND(VALUE(SUBSTITUTE(実質収支比率等に係る経年分析!F$49,"▲","-")),2),NA())</f>
        <v>#N/A</v>
      </c>
      <c r="C21" s="136" t="e">
        <f>IF(ISNUMBER(VALUE(SUBSTITUTE(実質収支比率等に係る経年分析!G$49,"▲","-"))),ROUND(VALUE(SUBSTITUTE(実質収支比率等に係る経年分析!G$49,"▲","-")),2),NA())</f>
        <v>#N/A</v>
      </c>
      <c r="D21" s="136">
        <f>IF(ISNUMBER(VALUE(SUBSTITUTE(実質収支比率等に係る経年分析!H$49,"▲","-"))),ROUND(VALUE(SUBSTITUTE(実質収支比率等に係る経年分析!H$49,"▲","-")),2),NA())</f>
        <v>-3.32</v>
      </c>
      <c r="E21" s="136">
        <f>IF(ISNUMBER(VALUE(SUBSTITUTE(実質収支比率等に係る経年分析!I$49,"▲","-"))),ROUND(VALUE(SUBSTITUTE(実質収支比率等に係る経年分析!I$49,"▲","-")),2),NA())</f>
        <v>-0.28999999999999998</v>
      </c>
      <c r="F21" s="136">
        <f>IF(ISNUMBER(VALUE(SUBSTITUTE(実質収支比率等に係る経年分析!J$49,"▲","-"))),ROUND(VALUE(SUBSTITUTE(実質収支比率等に係る経年分析!J$49,"▲","-")),2),NA())</f>
        <v>-3.31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千塚町上川原産業団地特別会計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農業集落排水特別会計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x14ac:dyDescent="0.15">
      <c r="A32" s="137" t="str">
        <f>IF(連結実質赤字比率に係る赤字・黒字の構成分析!C$38="",NA(),連結実質赤字比率に係る赤字・黒字の構成分析!C$38)</f>
        <v>下水道特別会計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0.52</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#VALUE!</v>
      </c>
      <c r="E33" s="137" t="e">
        <f>IF(ROUND(VALUE(SUBSTITUTE(連結実質赤字比率に係る赤字・黒字の構成分析!G$37,"▲", "-")), 2) &gt;= 0, ABS(ROUND(VALUE(SUBSTITUTE(連結実質赤字比率に係る赤字・黒字の構成分析!G$37,"▲", "-")), 2)), NA())</f>
        <v>#VALUE!</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0.92</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1.31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#VALUE!</v>
      </c>
      <c r="C35" s="137" t="e">
        <f>IF(ROUND(VALUE(SUBSTITUTE(連結実質赤字比率に係る赤字・黒字の構成分析!F$35,"▲", "-")), 2) &gt;= 0, ABS(ROUND(VALUE(SUBSTITUTE(連結実質赤字比率に係る赤字・黒字の構成分析!F$35,"▲", "-")), 2)), NA())</f>
        <v>#VALUE!</v>
      </c>
      <c r="D35" s="137" t="e">
        <f>IF(ROUND(VALUE(SUBSTITUTE(連結実質赤字比率に係る赤字・黒字の構成分析!G$35,"▲", "-")), 2) &lt; 0, ABS(ROUND(VALUE(SUBSTITUTE(連結実質赤字比率に係る赤字・黒字の構成分析!G$35,"▲", "-")), 2)), NA())</f>
        <v>#VALUE!</v>
      </c>
      <c r="E35" s="137" t="e">
        <f>IF(ROUND(VALUE(SUBSTITUTE(連結実質赤字比率に係る赤字・黒字の構成分析!G$35,"▲", "-")), 2) &gt;= 0, ABS(ROUND(VALUE(SUBSTITUTE(連結実質赤字比率に係る赤字・黒字の構成分析!G$35,"▲", "-")), 2)), NA())</f>
        <v>#VALUE!</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8.34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9.42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5.88</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#VALUE!</v>
      </c>
      <c r="C36" s="137" t="e">
        <f>IF(ROUND(VALUE(SUBSTITUTE(連結実質赤字比率に係る赤字・黒字の構成分析!F$34,"▲", "-")), 2) &gt;= 0, ABS(ROUND(VALUE(SUBSTITUTE(連結実質赤字比率に係る赤字・黒字の構成分析!F$34,"▲", "-")), 2)), NA())</f>
        <v>#VALUE!</v>
      </c>
      <c r="D36" s="137" t="e">
        <f>IF(ROUND(VALUE(SUBSTITUTE(連結実質赤字比率に係る赤字・黒字の構成分析!G$34,"▲", "-")), 2) &lt; 0, ABS(ROUND(VALUE(SUBSTITUTE(連結実質赤字比率に係る赤字・黒字の構成分析!G$34,"▲", "-")), 2)), NA())</f>
        <v>#VALUE!</v>
      </c>
      <c r="E36" s="137" t="e">
        <f>IF(ROUND(VALUE(SUBSTITUTE(連結実質赤字比率に係る赤字・黒字の構成分析!G$34,"▲", "-")), 2) &gt;= 0, ABS(ROUND(VALUE(SUBSTITUTE(連結実質赤字比率に係る赤字・黒字の構成分析!G$34,"▲", "-")), 2)), NA())</f>
        <v>#VALUE!</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10.57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10.029999999999999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t="str">
        <f>'実質公債費比率（分子）の構造'!K$52</f>
        <v>-</v>
      </c>
      <c r="E42" s="138"/>
      <c r="F42" s="138"/>
      <c r="G42" s="138" t="str">
        <f>'実質公債費比率（分子）の構造'!L$52</f>
        <v>-</v>
      </c>
      <c r="H42" s="138"/>
      <c r="I42" s="138"/>
      <c r="J42" s="138">
        <f>'実質公債費比率（分子）の構造'!M$52</f>
        <v>6257</v>
      </c>
      <c r="K42" s="138"/>
      <c r="L42" s="138"/>
      <c r="M42" s="138">
        <f>'実質公債費比率（分子）の構造'!N$52</f>
        <v>5620</v>
      </c>
      <c r="N42" s="138"/>
      <c r="O42" s="138"/>
      <c r="P42" s="138">
        <f>'実質公債費比率（分子）の構造'!O$52</f>
        <v>5881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f>'実質公債費比率（分子）の構造'!M$50</f>
        <v>116</v>
      </c>
      <c r="I44" s="138"/>
      <c r="J44" s="138"/>
      <c r="K44" s="138">
        <f>'実質公債費比率（分子）の構造'!N$50</f>
        <v>75</v>
      </c>
      <c r="L44" s="138"/>
      <c r="M44" s="138"/>
      <c r="N44" s="138">
        <f>'実質公債費比率（分子）の構造'!O$50</f>
        <v>27</v>
      </c>
      <c r="O44" s="138"/>
      <c r="P44" s="138"/>
    </row>
    <row r="45" spans="1:16" x14ac:dyDescent="0.15">
      <c r="A45" s="138" t="s">
        <v>54</v>
      </c>
      <c r="B45" s="138" t="str">
        <f>'実質公債費比率（分子）の構造'!K$49</f>
        <v>-</v>
      </c>
      <c r="C45" s="138"/>
      <c r="D45" s="138"/>
      <c r="E45" s="138" t="str">
        <f>'実質公債費比率（分子）の構造'!L$49</f>
        <v>-</v>
      </c>
      <c r="F45" s="138"/>
      <c r="G45" s="138"/>
      <c r="H45" s="138">
        <f>'実質公債費比率（分子）の構造'!M$49</f>
        <v>107</v>
      </c>
      <c r="I45" s="138"/>
      <c r="J45" s="138"/>
      <c r="K45" s="138">
        <f>'実質公債費比率（分子）の構造'!N$49</f>
        <v>108</v>
      </c>
      <c r="L45" s="138"/>
      <c r="M45" s="138"/>
      <c r="N45" s="138">
        <f>'実質公債費比率（分子）の構造'!O$49</f>
        <v>103</v>
      </c>
      <c r="O45" s="138"/>
      <c r="P45" s="138"/>
    </row>
    <row r="46" spans="1:16" x14ac:dyDescent="0.15">
      <c r="A46" s="138" t="s">
        <v>55</v>
      </c>
      <c r="B46" s="138" t="str">
        <f>'実質公債費比率（分子）の構造'!K$48</f>
        <v>-</v>
      </c>
      <c r="C46" s="138"/>
      <c r="D46" s="138"/>
      <c r="E46" s="138" t="str">
        <f>'実質公債費比率（分子）の構造'!L$48</f>
        <v>-</v>
      </c>
      <c r="F46" s="138"/>
      <c r="G46" s="138"/>
      <c r="H46" s="138">
        <f>'実質公債費比率（分子）の構造'!M$48</f>
        <v>2260</v>
      </c>
      <c r="I46" s="138"/>
      <c r="J46" s="138"/>
      <c r="K46" s="138">
        <f>'実質公債費比率（分子）の構造'!N$48</f>
        <v>2288</v>
      </c>
      <c r="L46" s="138"/>
      <c r="M46" s="138"/>
      <c r="N46" s="138">
        <f>'実質公債費比率（分子）の構造'!O$48</f>
        <v>2367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t="str">
        <f>'実質公債費比率（分子）の構造'!K$45</f>
        <v>-</v>
      </c>
      <c r="C49" s="138"/>
      <c r="D49" s="138"/>
      <c r="E49" s="138" t="str">
        <f>'実質公債費比率（分子）の構造'!L$45</f>
        <v>-</v>
      </c>
      <c r="F49" s="138"/>
      <c r="G49" s="138"/>
      <c r="H49" s="138">
        <f>'実質公債費比率（分子）の構造'!M$45</f>
        <v>6691</v>
      </c>
      <c r="I49" s="138"/>
      <c r="J49" s="138"/>
      <c r="K49" s="138">
        <f>'実質公債費比率（分子）の構造'!N$45</f>
        <v>6771</v>
      </c>
      <c r="L49" s="138"/>
      <c r="M49" s="138"/>
      <c r="N49" s="138">
        <f>'実質公債費比率（分子）の構造'!O$45</f>
        <v>6848</v>
      </c>
      <c r="O49" s="138"/>
      <c r="P49" s="138"/>
    </row>
    <row r="50" spans="1:16" x14ac:dyDescent="0.15">
      <c r="A50" s="138" t="s">
        <v>59</v>
      </c>
      <c r="B50" s="138" t="e">
        <f>NA()</f>
        <v>#N/A</v>
      </c>
      <c r="C50" s="138" t="e">
        <f>IF(ISNUMBER('実質公債費比率（分子）の構造'!K$53),'実質公債費比率（分子）の構造'!K$53,NA())</f>
        <v>#N/A</v>
      </c>
      <c r="D50" s="138" t="e">
        <f>NA()</f>
        <v>#N/A</v>
      </c>
      <c r="E50" s="138" t="e">
        <f>NA()</f>
        <v>#N/A</v>
      </c>
      <c r="F50" s="138" t="e">
        <f>IF(ISNUMBER('実質公債費比率（分子）の構造'!L$53),'実質公債費比率（分子）の構造'!L$53,NA())</f>
        <v>#N/A</v>
      </c>
      <c r="G50" s="138" t="e">
        <f>NA()</f>
        <v>#N/A</v>
      </c>
      <c r="H50" s="138" t="e">
        <f>NA()</f>
        <v>#N/A</v>
      </c>
      <c r="I50" s="138">
        <f>IF(ISNUMBER('実質公債費比率（分子）の構造'!M$53),'実質公債費比率（分子）の構造'!M$53,NA())</f>
        <v>2917</v>
      </c>
      <c r="J50" s="138" t="e">
        <f>NA()</f>
        <v>#N/A</v>
      </c>
      <c r="K50" s="138" t="e">
        <f>NA()</f>
        <v>#N/A</v>
      </c>
      <c r="L50" s="138">
        <f>IF(ISNUMBER('実質公債費比率（分子）の構造'!N$53),'実質公債費比率（分子）の構造'!N$53,NA())</f>
        <v>3622</v>
      </c>
      <c r="M50" s="138" t="e">
        <f>NA()</f>
        <v>#N/A</v>
      </c>
      <c r="N50" s="138" t="e">
        <f>NA()</f>
        <v>#N/A</v>
      </c>
      <c r="O50" s="138">
        <f>IF(ISNUMBER('実質公債費比率（分子）の構造'!O$53),'実質公債費比率（分子）の構造'!O$53,NA())</f>
        <v>3464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t="str">
        <f>'将来負担比率（分子）の構造'!I$52</f>
        <v>-</v>
      </c>
      <c r="E56" s="137"/>
      <c r="F56" s="137"/>
      <c r="G56" s="137" t="str">
        <f>'将来負担比率（分子）の構造'!J$52</f>
        <v>-</v>
      </c>
      <c r="H56" s="137"/>
      <c r="I56" s="137"/>
      <c r="J56" s="137">
        <f>'将来負担比率（分子）の構造'!K$52</f>
        <v>58833</v>
      </c>
      <c r="K56" s="137"/>
      <c r="L56" s="137"/>
      <c r="M56" s="137">
        <f>'将来負担比率（分子）の構造'!L$52</f>
        <v>59643</v>
      </c>
      <c r="N56" s="137"/>
      <c r="O56" s="137"/>
      <c r="P56" s="137">
        <f>'将来負担比率（分子）の構造'!M$52</f>
        <v>59114</v>
      </c>
    </row>
    <row r="57" spans="1:16" x14ac:dyDescent="0.15">
      <c r="A57" s="137" t="s">
        <v>36</v>
      </c>
      <c r="B57" s="137"/>
      <c r="C57" s="137"/>
      <c r="D57" s="137" t="str">
        <f>'将来負担比率（分子）の構造'!I$51</f>
        <v>-</v>
      </c>
      <c r="E57" s="137"/>
      <c r="F57" s="137"/>
      <c r="G57" s="137" t="str">
        <f>'将来負担比率（分子）の構造'!J$51</f>
        <v>-</v>
      </c>
      <c r="H57" s="137"/>
      <c r="I57" s="137"/>
      <c r="J57" s="137">
        <f>'将来負担比率（分子）の構造'!K$51</f>
        <v>9241</v>
      </c>
      <c r="K57" s="137"/>
      <c r="L57" s="137"/>
      <c r="M57" s="137">
        <f>'将来負担比率（分子）の構造'!L$51</f>
        <v>7292</v>
      </c>
      <c r="N57" s="137"/>
      <c r="O57" s="137"/>
      <c r="P57" s="137">
        <f>'将来負担比率（分子）の構造'!M$51</f>
        <v>5754</v>
      </c>
    </row>
    <row r="58" spans="1:16" x14ac:dyDescent="0.15">
      <c r="A58" s="137" t="s">
        <v>35</v>
      </c>
      <c r="B58" s="137"/>
      <c r="C58" s="137"/>
      <c r="D58" s="137" t="str">
        <f>'将来負担比率（分子）の構造'!I$50</f>
        <v>-</v>
      </c>
      <c r="E58" s="137"/>
      <c r="F58" s="137"/>
      <c r="G58" s="137" t="str">
        <f>'将来負担比率（分子）の構造'!J$50</f>
        <v>-</v>
      </c>
      <c r="H58" s="137"/>
      <c r="I58" s="137"/>
      <c r="J58" s="137">
        <f>'将来負担比率（分子）の構造'!K$50</f>
        <v>15013</v>
      </c>
      <c r="K58" s="137"/>
      <c r="L58" s="137"/>
      <c r="M58" s="137">
        <f>'将来負担比率（分子）の構造'!L$50</f>
        <v>13949</v>
      </c>
      <c r="N58" s="137"/>
      <c r="O58" s="137"/>
      <c r="P58" s="137">
        <f>'将来負担比率（分子）の構造'!M$50</f>
        <v>13672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f>'将来負担比率（分子）の構造'!K$46</f>
        <v>49</v>
      </c>
      <c r="I61" s="137"/>
      <c r="J61" s="137"/>
      <c r="K61" s="137">
        <f>'将来負担比率（分子）の構造'!L$46</f>
        <v>45</v>
      </c>
      <c r="L61" s="137"/>
      <c r="M61" s="137"/>
      <c r="N61" s="137">
        <f>'将来負担比率（分子）の構造'!M$46</f>
        <v>494</v>
      </c>
      <c r="O61" s="137"/>
      <c r="P61" s="137"/>
    </row>
    <row r="62" spans="1:16" x14ac:dyDescent="0.15">
      <c r="A62" s="137" t="s">
        <v>29</v>
      </c>
      <c r="B62" s="137" t="str">
        <f>'将来負担比率（分子）の構造'!I$45</f>
        <v>-</v>
      </c>
      <c r="C62" s="137"/>
      <c r="D62" s="137"/>
      <c r="E62" s="137" t="str">
        <f>'将来負担比率（分子）の構造'!J$45</f>
        <v>-</v>
      </c>
      <c r="F62" s="137"/>
      <c r="G62" s="137"/>
      <c r="H62" s="137">
        <f>'将来負担比率（分子）の構造'!K$45</f>
        <v>11997</v>
      </c>
      <c r="I62" s="137"/>
      <c r="J62" s="137"/>
      <c r="K62" s="137">
        <f>'将来負担比率（分子）の構造'!L$45</f>
        <v>11356</v>
      </c>
      <c r="L62" s="137"/>
      <c r="M62" s="137"/>
      <c r="N62" s="137">
        <f>'将来負担比率（分子）の構造'!M$45</f>
        <v>11030</v>
      </c>
      <c r="O62" s="137"/>
      <c r="P62" s="137"/>
    </row>
    <row r="63" spans="1:16" x14ac:dyDescent="0.15">
      <c r="A63" s="137" t="s">
        <v>28</v>
      </c>
      <c r="B63" s="137" t="str">
        <f>'将来負担比率（分子）の構造'!I$44</f>
        <v>-</v>
      </c>
      <c r="C63" s="137"/>
      <c r="D63" s="137"/>
      <c r="E63" s="137" t="str">
        <f>'将来負担比率（分子）の構造'!J$44</f>
        <v>-</v>
      </c>
      <c r="F63" s="137"/>
      <c r="G63" s="137"/>
      <c r="H63" s="137">
        <f>'将来負担比率（分子）の構造'!K$44</f>
        <v>608</v>
      </c>
      <c r="I63" s="137"/>
      <c r="J63" s="137"/>
      <c r="K63" s="137">
        <f>'将来負担比率（分子）の構造'!L$44</f>
        <v>488</v>
      </c>
      <c r="L63" s="137"/>
      <c r="M63" s="137"/>
      <c r="N63" s="137">
        <f>'将来負担比率（分子）の構造'!M$44</f>
        <v>241</v>
      </c>
      <c r="O63" s="137"/>
      <c r="P63" s="137"/>
    </row>
    <row r="64" spans="1:16" x14ac:dyDescent="0.15">
      <c r="A64" s="137" t="s">
        <v>27</v>
      </c>
      <c r="B64" s="137" t="str">
        <f>'将来負担比率（分子）の構造'!I$43</f>
        <v>-</v>
      </c>
      <c r="C64" s="137"/>
      <c r="D64" s="137"/>
      <c r="E64" s="137" t="str">
        <f>'将来負担比率（分子）の構造'!J$43</f>
        <v>-</v>
      </c>
      <c r="F64" s="137"/>
      <c r="G64" s="137"/>
      <c r="H64" s="137">
        <f>'将来負担比率（分子）の構造'!K$43</f>
        <v>27390</v>
      </c>
      <c r="I64" s="137"/>
      <c r="J64" s="137"/>
      <c r="K64" s="137">
        <f>'将来負担比率（分子）の構造'!L$43</f>
        <v>26621</v>
      </c>
      <c r="L64" s="137"/>
      <c r="M64" s="137"/>
      <c r="N64" s="137">
        <f>'将来負担比率（分子）の構造'!M$43</f>
        <v>25839</v>
      </c>
      <c r="O64" s="137"/>
      <c r="P64" s="137"/>
    </row>
    <row r="65" spans="1:16" x14ac:dyDescent="0.15">
      <c r="A65" s="137" t="s">
        <v>26</v>
      </c>
      <c r="B65" s="137" t="str">
        <f>'将来負担比率（分子）の構造'!I$42</f>
        <v>-</v>
      </c>
      <c r="C65" s="137"/>
      <c r="D65" s="137"/>
      <c r="E65" s="137" t="str">
        <f>'将来負担比率（分子）の構造'!J$42</f>
        <v>-</v>
      </c>
      <c r="F65" s="137"/>
      <c r="G65" s="137"/>
      <c r="H65" s="137">
        <f>'将来負担比率（分子）の構造'!K$42</f>
        <v>115</v>
      </c>
      <c r="I65" s="137"/>
      <c r="J65" s="137"/>
      <c r="K65" s="137">
        <f>'将来負担比率（分子）の構造'!L$42</f>
        <v>88</v>
      </c>
      <c r="L65" s="137"/>
      <c r="M65" s="137"/>
      <c r="N65" s="137">
        <f>'将来負担比率（分子）の構造'!M$42</f>
        <v>62</v>
      </c>
      <c r="O65" s="137"/>
      <c r="P65" s="137"/>
    </row>
    <row r="66" spans="1:16" x14ac:dyDescent="0.15">
      <c r="A66" s="137" t="s">
        <v>25</v>
      </c>
      <c r="B66" s="137" t="str">
        <f>'将来負担比率（分子）の構造'!I$41</f>
        <v>-</v>
      </c>
      <c r="C66" s="137"/>
      <c r="D66" s="137"/>
      <c r="E66" s="137" t="str">
        <f>'将来負担比率（分子）の構造'!J$41</f>
        <v>-</v>
      </c>
      <c r="F66" s="137"/>
      <c r="G66" s="137"/>
      <c r="H66" s="137">
        <f>'将来負担比率（分子）の構造'!K$41</f>
        <v>60945</v>
      </c>
      <c r="I66" s="137"/>
      <c r="J66" s="137"/>
      <c r="K66" s="137">
        <f>'将来負担比率（分子）の構造'!L$41</f>
        <v>62061</v>
      </c>
      <c r="L66" s="137"/>
      <c r="M66" s="137"/>
      <c r="N66" s="137">
        <f>'将来負担比率（分子）の構造'!M$41</f>
        <v>60854</v>
      </c>
      <c r="O66" s="137"/>
      <c r="P66" s="137"/>
    </row>
    <row r="67" spans="1:16" x14ac:dyDescent="0.15">
      <c r="A67" s="137" t="s">
        <v>63</v>
      </c>
      <c r="B67" s="137" t="e">
        <f>NA()</f>
        <v>#N/A</v>
      </c>
      <c r="C67" s="137" t="e">
        <f>IF(ISNUMBER('将来負担比率（分子）の構造'!I$53), IF('将来負担比率（分子）の構造'!I$53 &lt; 0, 0, '将来負担比率（分子）の構造'!I$53), NA())</f>
        <v>#N/A</v>
      </c>
      <c r="D67" s="137" t="e">
        <f>NA()</f>
        <v>#N/A</v>
      </c>
      <c r="E67" s="137" t="e">
        <f>NA()</f>
        <v>#N/A</v>
      </c>
      <c r="F67" s="137" t="e">
        <f>IF(ISNUMBER('将来負担比率（分子）の構造'!J$53), IF('将来負担比率（分子）の構造'!J$53 &lt; 0, 0, '将来負担比率（分子）の構造'!J$53), NA())</f>
        <v>#N/A</v>
      </c>
      <c r="G67" s="137" t="e">
        <f>NA()</f>
        <v>#N/A</v>
      </c>
      <c r="H67" s="137" t="e">
        <f>NA()</f>
        <v>#N/A</v>
      </c>
      <c r="I67" s="137">
        <f>IF(ISNUMBER('将来負担比率（分子）の構造'!K$53), IF('将来負担比率（分子）の構造'!K$53 &lt; 0, 0, '将来負担比率（分子）の構造'!K$53), NA())</f>
        <v>18016</v>
      </c>
      <c r="J67" s="137" t="e">
        <f>NA()</f>
        <v>#N/A</v>
      </c>
      <c r="K67" s="137" t="e">
        <f>NA()</f>
        <v>#N/A</v>
      </c>
      <c r="L67" s="137">
        <f>IF(ISNUMBER('将来負担比率（分子）の構造'!L$53), IF('将来負担比率（分子）の構造'!L$53 &lt; 0, 0, '将来負担比率（分子）の構造'!L$53), NA())</f>
        <v>19775</v>
      </c>
      <c r="M67" s="137" t="e">
        <f>NA()</f>
        <v>#N/A</v>
      </c>
      <c r="N67" s="137" t="e">
        <f>NA()</f>
        <v>#N/A</v>
      </c>
      <c r="O67" s="137">
        <f>IF(ISNUMBER('将来負担比率（分子）の構造'!M$53), IF('将来負担比率（分子）の構造'!M$53 &lt; 0, 0, '将来負担比率（分子）の構造'!M$53), NA())</f>
        <v>19981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21562461</v>
      </c>
      <c r="S5" s="615"/>
      <c r="T5" s="615"/>
      <c r="U5" s="615"/>
      <c r="V5" s="615"/>
      <c r="W5" s="615"/>
      <c r="X5" s="615"/>
      <c r="Y5" s="616"/>
      <c r="Z5" s="617">
        <v>32.5</v>
      </c>
      <c r="AA5" s="617"/>
      <c r="AB5" s="617"/>
      <c r="AC5" s="617"/>
      <c r="AD5" s="618">
        <v>21010710</v>
      </c>
      <c r="AE5" s="618"/>
      <c r="AF5" s="618"/>
      <c r="AG5" s="618"/>
      <c r="AH5" s="618"/>
      <c r="AI5" s="618"/>
      <c r="AJ5" s="618"/>
      <c r="AK5" s="618"/>
      <c r="AL5" s="619">
        <v>60.8</v>
      </c>
      <c r="AM5" s="620"/>
      <c r="AN5" s="620"/>
      <c r="AO5" s="621"/>
      <c r="AP5" s="611" t="s">
        <v>209</v>
      </c>
      <c r="AQ5" s="612"/>
      <c r="AR5" s="612"/>
      <c r="AS5" s="612"/>
      <c r="AT5" s="612"/>
      <c r="AU5" s="612"/>
      <c r="AV5" s="612"/>
      <c r="AW5" s="612"/>
      <c r="AX5" s="612"/>
      <c r="AY5" s="612"/>
      <c r="AZ5" s="612"/>
      <c r="BA5" s="612"/>
      <c r="BB5" s="612"/>
      <c r="BC5" s="612"/>
      <c r="BD5" s="612"/>
      <c r="BE5" s="612"/>
      <c r="BF5" s="613"/>
      <c r="BG5" s="625">
        <v>20998656</v>
      </c>
      <c r="BH5" s="626"/>
      <c r="BI5" s="626"/>
      <c r="BJ5" s="626"/>
      <c r="BK5" s="626"/>
      <c r="BL5" s="626"/>
      <c r="BM5" s="626"/>
      <c r="BN5" s="627"/>
      <c r="BO5" s="628">
        <v>97.4</v>
      </c>
      <c r="BP5" s="628"/>
      <c r="BQ5" s="628"/>
      <c r="BR5" s="628"/>
      <c r="BS5" s="629">
        <v>357382</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589084</v>
      </c>
      <c r="S6" s="626"/>
      <c r="T6" s="626"/>
      <c r="U6" s="626"/>
      <c r="V6" s="626"/>
      <c r="W6" s="626"/>
      <c r="X6" s="626"/>
      <c r="Y6" s="627"/>
      <c r="Z6" s="628">
        <v>0.9</v>
      </c>
      <c r="AA6" s="628"/>
      <c r="AB6" s="628"/>
      <c r="AC6" s="628"/>
      <c r="AD6" s="629">
        <v>589084</v>
      </c>
      <c r="AE6" s="629"/>
      <c r="AF6" s="629"/>
      <c r="AG6" s="629"/>
      <c r="AH6" s="629"/>
      <c r="AI6" s="629"/>
      <c r="AJ6" s="629"/>
      <c r="AK6" s="629"/>
      <c r="AL6" s="630">
        <v>1.7</v>
      </c>
      <c r="AM6" s="631"/>
      <c r="AN6" s="631"/>
      <c r="AO6" s="632"/>
      <c r="AP6" s="622" t="s">
        <v>214</v>
      </c>
      <c r="AQ6" s="623"/>
      <c r="AR6" s="623"/>
      <c r="AS6" s="623"/>
      <c r="AT6" s="623"/>
      <c r="AU6" s="623"/>
      <c r="AV6" s="623"/>
      <c r="AW6" s="623"/>
      <c r="AX6" s="623"/>
      <c r="AY6" s="623"/>
      <c r="AZ6" s="623"/>
      <c r="BA6" s="623"/>
      <c r="BB6" s="623"/>
      <c r="BC6" s="623"/>
      <c r="BD6" s="623"/>
      <c r="BE6" s="623"/>
      <c r="BF6" s="624"/>
      <c r="BG6" s="625">
        <v>20998656</v>
      </c>
      <c r="BH6" s="626"/>
      <c r="BI6" s="626"/>
      <c r="BJ6" s="626"/>
      <c r="BK6" s="626"/>
      <c r="BL6" s="626"/>
      <c r="BM6" s="626"/>
      <c r="BN6" s="627"/>
      <c r="BO6" s="628">
        <v>97.4</v>
      </c>
      <c r="BP6" s="628"/>
      <c r="BQ6" s="628"/>
      <c r="BR6" s="628"/>
      <c r="BS6" s="629">
        <v>357382</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425127</v>
      </c>
      <c r="CS6" s="626"/>
      <c r="CT6" s="626"/>
      <c r="CU6" s="626"/>
      <c r="CV6" s="626"/>
      <c r="CW6" s="626"/>
      <c r="CX6" s="626"/>
      <c r="CY6" s="627"/>
      <c r="CZ6" s="628">
        <v>0.7</v>
      </c>
      <c r="DA6" s="628"/>
      <c r="DB6" s="628"/>
      <c r="DC6" s="628"/>
      <c r="DD6" s="634">
        <v>1017</v>
      </c>
      <c r="DE6" s="626"/>
      <c r="DF6" s="626"/>
      <c r="DG6" s="626"/>
      <c r="DH6" s="626"/>
      <c r="DI6" s="626"/>
      <c r="DJ6" s="626"/>
      <c r="DK6" s="626"/>
      <c r="DL6" s="626"/>
      <c r="DM6" s="626"/>
      <c r="DN6" s="626"/>
      <c r="DO6" s="626"/>
      <c r="DP6" s="627"/>
      <c r="DQ6" s="634">
        <v>424645</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15344</v>
      </c>
      <c r="S7" s="626"/>
      <c r="T7" s="626"/>
      <c r="U7" s="626"/>
      <c r="V7" s="626"/>
      <c r="W7" s="626"/>
      <c r="X7" s="626"/>
      <c r="Y7" s="627"/>
      <c r="Z7" s="628">
        <v>0</v>
      </c>
      <c r="AA7" s="628"/>
      <c r="AB7" s="628"/>
      <c r="AC7" s="628"/>
      <c r="AD7" s="629">
        <v>15344</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9580156</v>
      </c>
      <c r="BH7" s="626"/>
      <c r="BI7" s="626"/>
      <c r="BJ7" s="626"/>
      <c r="BK7" s="626"/>
      <c r="BL7" s="626"/>
      <c r="BM7" s="626"/>
      <c r="BN7" s="627"/>
      <c r="BO7" s="628">
        <v>44.4</v>
      </c>
      <c r="BP7" s="628"/>
      <c r="BQ7" s="628"/>
      <c r="BR7" s="628"/>
      <c r="BS7" s="629">
        <v>357382</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7676253</v>
      </c>
      <c r="CS7" s="626"/>
      <c r="CT7" s="626"/>
      <c r="CU7" s="626"/>
      <c r="CV7" s="626"/>
      <c r="CW7" s="626"/>
      <c r="CX7" s="626"/>
      <c r="CY7" s="627"/>
      <c r="CZ7" s="628">
        <v>12</v>
      </c>
      <c r="DA7" s="628"/>
      <c r="DB7" s="628"/>
      <c r="DC7" s="628"/>
      <c r="DD7" s="634">
        <v>142015</v>
      </c>
      <c r="DE7" s="626"/>
      <c r="DF7" s="626"/>
      <c r="DG7" s="626"/>
      <c r="DH7" s="626"/>
      <c r="DI7" s="626"/>
      <c r="DJ7" s="626"/>
      <c r="DK7" s="626"/>
      <c r="DL7" s="626"/>
      <c r="DM7" s="626"/>
      <c r="DN7" s="626"/>
      <c r="DO7" s="626"/>
      <c r="DP7" s="627"/>
      <c r="DQ7" s="634">
        <v>6907164</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58896</v>
      </c>
      <c r="S8" s="626"/>
      <c r="T8" s="626"/>
      <c r="U8" s="626"/>
      <c r="V8" s="626"/>
      <c r="W8" s="626"/>
      <c r="X8" s="626"/>
      <c r="Y8" s="627"/>
      <c r="Z8" s="628">
        <v>0.1</v>
      </c>
      <c r="AA8" s="628"/>
      <c r="AB8" s="628"/>
      <c r="AC8" s="628"/>
      <c r="AD8" s="629">
        <v>58896</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281013</v>
      </c>
      <c r="BH8" s="626"/>
      <c r="BI8" s="626"/>
      <c r="BJ8" s="626"/>
      <c r="BK8" s="626"/>
      <c r="BL8" s="626"/>
      <c r="BM8" s="626"/>
      <c r="BN8" s="627"/>
      <c r="BO8" s="628">
        <v>1.3</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21862096</v>
      </c>
      <c r="CS8" s="626"/>
      <c r="CT8" s="626"/>
      <c r="CU8" s="626"/>
      <c r="CV8" s="626"/>
      <c r="CW8" s="626"/>
      <c r="CX8" s="626"/>
      <c r="CY8" s="627"/>
      <c r="CZ8" s="628">
        <v>34.200000000000003</v>
      </c>
      <c r="DA8" s="628"/>
      <c r="DB8" s="628"/>
      <c r="DC8" s="628"/>
      <c r="DD8" s="634">
        <v>454800</v>
      </c>
      <c r="DE8" s="626"/>
      <c r="DF8" s="626"/>
      <c r="DG8" s="626"/>
      <c r="DH8" s="626"/>
      <c r="DI8" s="626"/>
      <c r="DJ8" s="626"/>
      <c r="DK8" s="626"/>
      <c r="DL8" s="626"/>
      <c r="DM8" s="626"/>
      <c r="DN8" s="626"/>
      <c r="DO8" s="626"/>
      <c r="DP8" s="627"/>
      <c r="DQ8" s="634">
        <v>11172811</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34029</v>
      </c>
      <c r="S9" s="626"/>
      <c r="T9" s="626"/>
      <c r="U9" s="626"/>
      <c r="V9" s="626"/>
      <c r="W9" s="626"/>
      <c r="X9" s="626"/>
      <c r="Y9" s="627"/>
      <c r="Z9" s="628">
        <v>0.1</v>
      </c>
      <c r="AA9" s="628"/>
      <c r="AB9" s="628"/>
      <c r="AC9" s="628"/>
      <c r="AD9" s="629">
        <v>34029</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7437513</v>
      </c>
      <c r="BH9" s="626"/>
      <c r="BI9" s="626"/>
      <c r="BJ9" s="626"/>
      <c r="BK9" s="626"/>
      <c r="BL9" s="626"/>
      <c r="BM9" s="626"/>
      <c r="BN9" s="627"/>
      <c r="BO9" s="628">
        <v>34.5</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4498402</v>
      </c>
      <c r="CS9" s="626"/>
      <c r="CT9" s="626"/>
      <c r="CU9" s="626"/>
      <c r="CV9" s="626"/>
      <c r="CW9" s="626"/>
      <c r="CX9" s="626"/>
      <c r="CY9" s="627"/>
      <c r="CZ9" s="628">
        <v>7</v>
      </c>
      <c r="DA9" s="628"/>
      <c r="DB9" s="628"/>
      <c r="DC9" s="628"/>
      <c r="DD9" s="634">
        <v>650337</v>
      </c>
      <c r="DE9" s="626"/>
      <c r="DF9" s="626"/>
      <c r="DG9" s="626"/>
      <c r="DH9" s="626"/>
      <c r="DI9" s="626"/>
      <c r="DJ9" s="626"/>
      <c r="DK9" s="626"/>
      <c r="DL9" s="626"/>
      <c r="DM9" s="626"/>
      <c r="DN9" s="626"/>
      <c r="DO9" s="626"/>
      <c r="DP9" s="627"/>
      <c r="DQ9" s="634">
        <v>3472401</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2794099</v>
      </c>
      <c r="S10" s="626"/>
      <c r="T10" s="626"/>
      <c r="U10" s="626"/>
      <c r="V10" s="626"/>
      <c r="W10" s="626"/>
      <c r="X10" s="626"/>
      <c r="Y10" s="627"/>
      <c r="Z10" s="628">
        <v>4.2</v>
      </c>
      <c r="AA10" s="628"/>
      <c r="AB10" s="628"/>
      <c r="AC10" s="628"/>
      <c r="AD10" s="629">
        <v>2794099</v>
      </c>
      <c r="AE10" s="629"/>
      <c r="AF10" s="629"/>
      <c r="AG10" s="629"/>
      <c r="AH10" s="629"/>
      <c r="AI10" s="629"/>
      <c r="AJ10" s="629"/>
      <c r="AK10" s="629"/>
      <c r="AL10" s="630">
        <v>8.1</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473103</v>
      </c>
      <c r="BH10" s="626"/>
      <c r="BI10" s="626"/>
      <c r="BJ10" s="626"/>
      <c r="BK10" s="626"/>
      <c r="BL10" s="626"/>
      <c r="BM10" s="626"/>
      <c r="BN10" s="627"/>
      <c r="BO10" s="628">
        <v>2.2000000000000002</v>
      </c>
      <c r="BP10" s="628"/>
      <c r="BQ10" s="628"/>
      <c r="BR10" s="628"/>
      <c r="BS10" s="634">
        <v>78585</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130570</v>
      </c>
      <c r="CS10" s="626"/>
      <c r="CT10" s="626"/>
      <c r="CU10" s="626"/>
      <c r="CV10" s="626"/>
      <c r="CW10" s="626"/>
      <c r="CX10" s="626"/>
      <c r="CY10" s="627"/>
      <c r="CZ10" s="628">
        <v>0.2</v>
      </c>
      <c r="DA10" s="628"/>
      <c r="DB10" s="628"/>
      <c r="DC10" s="628"/>
      <c r="DD10" s="634" t="s">
        <v>111</v>
      </c>
      <c r="DE10" s="626"/>
      <c r="DF10" s="626"/>
      <c r="DG10" s="626"/>
      <c r="DH10" s="626"/>
      <c r="DI10" s="626"/>
      <c r="DJ10" s="626"/>
      <c r="DK10" s="626"/>
      <c r="DL10" s="626"/>
      <c r="DM10" s="626"/>
      <c r="DN10" s="626"/>
      <c r="DO10" s="626"/>
      <c r="DP10" s="627"/>
      <c r="DQ10" s="634">
        <v>114688</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375861</v>
      </c>
      <c r="S11" s="626"/>
      <c r="T11" s="626"/>
      <c r="U11" s="626"/>
      <c r="V11" s="626"/>
      <c r="W11" s="626"/>
      <c r="X11" s="626"/>
      <c r="Y11" s="627"/>
      <c r="Z11" s="628">
        <v>0.6</v>
      </c>
      <c r="AA11" s="628"/>
      <c r="AB11" s="628"/>
      <c r="AC11" s="628"/>
      <c r="AD11" s="629">
        <v>375861</v>
      </c>
      <c r="AE11" s="629"/>
      <c r="AF11" s="629"/>
      <c r="AG11" s="629"/>
      <c r="AH11" s="629"/>
      <c r="AI11" s="629"/>
      <c r="AJ11" s="629"/>
      <c r="AK11" s="629"/>
      <c r="AL11" s="630">
        <v>1.1000000000000001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1388527</v>
      </c>
      <c r="BH11" s="626"/>
      <c r="BI11" s="626"/>
      <c r="BJ11" s="626"/>
      <c r="BK11" s="626"/>
      <c r="BL11" s="626"/>
      <c r="BM11" s="626"/>
      <c r="BN11" s="627"/>
      <c r="BO11" s="628">
        <v>6.4</v>
      </c>
      <c r="BP11" s="628"/>
      <c r="BQ11" s="628"/>
      <c r="BR11" s="628"/>
      <c r="BS11" s="634">
        <v>278797</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1616816</v>
      </c>
      <c r="CS11" s="626"/>
      <c r="CT11" s="626"/>
      <c r="CU11" s="626"/>
      <c r="CV11" s="626"/>
      <c r="CW11" s="626"/>
      <c r="CX11" s="626"/>
      <c r="CY11" s="627"/>
      <c r="CZ11" s="628">
        <v>2.5</v>
      </c>
      <c r="DA11" s="628"/>
      <c r="DB11" s="628"/>
      <c r="DC11" s="628"/>
      <c r="DD11" s="634">
        <v>410235</v>
      </c>
      <c r="DE11" s="626"/>
      <c r="DF11" s="626"/>
      <c r="DG11" s="626"/>
      <c r="DH11" s="626"/>
      <c r="DI11" s="626"/>
      <c r="DJ11" s="626"/>
      <c r="DK11" s="626"/>
      <c r="DL11" s="626"/>
      <c r="DM11" s="626"/>
      <c r="DN11" s="626"/>
      <c r="DO11" s="626"/>
      <c r="DP11" s="627"/>
      <c r="DQ11" s="634">
        <v>1186534</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9864573</v>
      </c>
      <c r="BH12" s="626"/>
      <c r="BI12" s="626"/>
      <c r="BJ12" s="626"/>
      <c r="BK12" s="626"/>
      <c r="BL12" s="626"/>
      <c r="BM12" s="626"/>
      <c r="BN12" s="627"/>
      <c r="BO12" s="628">
        <v>45.7</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3402162</v>
      </c>
      <c r="CS12" s="626"/>
      <c r="CT12" s="626"/>
      <c r="CU12" s="626"/>
      <c r="CV12" s="626"/>
      <c r="CW12" s="626"/>
      <c r="CX12" s="626"/>
      <c r="CY12" s="627"/>
      <c r="CZ12" s="628">
        <v>5.3</v>
      </c>
      <c r="DA12" s="628"/>
      <c r="DB12" s="628"/>
      <c r="DC12" s="628"/>
      <c r="DD12" s="634">
        <v>40024</v>
      </c>
      <c r="DE12" s="626"/>
      <c r="DF12" s="626"/>
      <c r="DG12" s="626"/>
      <c r="DH12" s="626"/>
      <c r="DI12" s="626"/>
      <c r="DJ12" s="626"/>
      <c r="DK12" s="626"/>
      <c r="DL12" s="626"/>
      <c r="DM12" s="626"/>
      <c r="DN12" s="626"/>
      <c r="DO12" s="626"/>
      <c r="DP12" s="627"/>
      <c r="DQ12" s="634">
        <v>908688</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139383</v>
      </c>
      <c r="S13" s="626"/>
      <c r="T13" s="626"/>
      <c r="U13" s="626"/>
      <c r="V13" s="626"/>
      <c r="W13" s="626"/>
      <c r="X13" s="626"/>
      <c r="Y13" s="627"/>
      <c r="Z13" s="628">
        <v>0.2</v>
      </c>
      <c r="AA13" s="628"/>
      <c r="AB13" s="628"/>
      <c r="AC13" s="628"/>
      <c r="AD13" s="629">
        <v>139383</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9598925</v>
      </c>
      <c r="BH13" s="626"/>
      <c r="BI13" s="626"/>
      <c r="BJ13" s="626"/>
      <c r="BK13" s="626"/>
      <c r="BL13" s="626"/>
      <c r="BM13" s="626"/>
      <c r="BN13" s="627"/>
      <c r="BO13" s="628">
        <v>44.5</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6010839</v>
      </c>
      <c r="CS13" s="626"/>
      <c r="CT13" s="626"/>
      <c r="CU13" s="626"/>
      <c r="CV13" s="626"/>
      <c r="CW13" s="626"/>
      <c r="CX13" s="626"/>
      <c r="CY13" s="627"/>
      <c r="CZ13" s="628">
        <v>9.4</v>
      </c>
      <c r="DA13" s="628"/>
      <c r="DB13" s="628"/>
      <c r="DC13" s="628"/>
      <c r="DD13" s="634">
        <v>2531308</v>
      </c>
      <c r="DE13" s="626"/>
      <c r="DF13" s="626"/>
      <c r="DG13" s="626"/>
      <c r="DH13" s="626"/>
      <c r="DI13" s="626"/>
      <c r="DJ13" s="626"/>
      <c r="DK13" s="626"/>
      <c r="DL13" s="626"/>
      <c r="DM13" s="626"/>
      <c r="DN13" s="626"/>
      <c r="DO13" s="626"/>
      <c r="DP13" s="627"/>
      <c r="DQ13" s="634">
        <v>4126895</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391964</v>
      </c>
      <c r="BH14" s="626"/>
      <c r="BI14" s="626"/>
      <c r="BJ14" s="626"/>
      <c r="BK14" s="626"/>
      <c r="BL14" s="626"/>
      <c r="BM14" s="626"/>
      <c r="BN14" s="627"/>
      <c r="BO14" s="628">
        <v>1.8</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2467359</v>
      </c>
      <c r="CS14" s="626"/>
      <c r="CT14" s="626"/>
      <c r="CU14" s="626"/>
      <c r="CV14" s="626"/>
      <c r="CW14" s="626"/>
      <c r="CX14" s="626"/>
      <c r="CY14" s="627"/>
      <c r="CZ14" s="628">
        <v>3.9</v>
      </c>
      <c r="DA14" s="628"/>
      <c r="DB14" s="628"/>
      <c r="DC14" s="628"/>
      <c r="DD14" s="634">
        <v>567586</v>
      </c>
      <c r="DE14" s="626"/>
      <c r="DF14" s="626"/>
      <c r="DG14" s="626"/>
      <c r="DH14" s="626"/>
      <c r="DI14" s="626"/>
      <c r="DJ14" s="626"/>
      <c r="DK14" s="626"/>
      <c r="DL14" s="626"/>
      <c r="DM14" s="626"/>
      <c r="DN14" s="626"/>
      <c r="DO14" s="626"/>
      <c r="DP14" s="627"/>
      <c r="DQ14" s="634">
        <v>1928891</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105072</v>
      </c>
      <c r="S15" s="626"/>
      <c r="T15" s="626"/>
      <c r="U15" s="626"/>
      <c r="V15" s="626"/>
      <c r="W15" s="626"/>
      <c r="X15" s="626"/>
      <c r="Y15" s="627"/>
      <c r="Z15" s="628">
        <v>0.2</v>
      </c>
      <c r="AA15" s="628"/>
      <c r="AB15" s="628"/>
      <c r="AC15" s="628"/>
      <c r="AD15" s="629">
        <v>105072</v>
      </c>
      <c r="AE15" s="629"/>
      <c r="AF15" s="629"/>
      <c r="AG15" s="629"/>
      <c r="AH15" s="629"/>
      <c r="AI15" s="629"/>
      <c r="AJ15" s="629"/>
      <c r="AK15" s="629"/>
      <c r="AL15" s="630">
        <v>0.3</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1158954</v>
      </c>
      <c r="BH15" s="626"/>
      <c r="BI15" s="626"/>
      <c r="BJ15" s="626"/>
      <c r="BK15" s="626"/>
      <c r="BL15" s="626"/>
      <c r="BM15" s="626"/>
      <c r="BN15" s="627"/>
      <c r="BO15" s="628">
        <v>5.4</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8152200</v>
      </c>
      <c r="CS15" s="626"/>
      <c r="CT15" s="626"/>
      <c r="CU15" s="626"/>
      <c r="CV15" s="626"/>
      <c r="CW15" s="626"/>
      <c r="CX15" s="626"/>
      <c r="CY15" s="627"/>
      <c r="CZ15" s="628">
        <v>12.8</v>
      </c>
      <c r="DA15" s="628"/>
      <c r="DB15" s="628"/>
      <c r="DC15" s="628"/>
      <c r="DD15" s="634">
        <v>3008440</v>
      </c>
      <c r="DE15" s="626"/>
      <c r="DF15" s="626"/>
      <c r="DG15" s="626"/>
      <c r="DH15" s="626"/>
      <c r="DI15" s="626"/>
      <c r="DJ15" s="626"/>
      <c r="DK15" s="626"/>
      <c r="DL15" s="626"/>
      <c r="DM15" s="626"/>
      <c r="DN15" s="626"/>
      <c r="DO15" s="626"/>
      <c r="DP15" s="627"/>
      <c r="DQ15" s="634">
        <v>5126541</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10473018</v>
      </c>
      <c r="S16" s="626"/>
      <c r="T16" s="626"/>
      <c r="U16" s="626"/>
      <c r="V16" s="626"/>
      <c r="W16" s="626"/>
      <c r="X16" s="626"/>
      <c r="Y16" s="627"/>
      <c r="Z16" s="628">
        <v>15.8</v>
      </c>
      <c r="AA16" s="628"/>
      <c r="AB16" s="628"/>
      <c r="AC16" s="628"/>
      <c r="AD16" s="629">
        <v>9224317</v>
      </c>
      <c r="AE16" s="629"/>
      <c r="AF16" s="629"/>
      <c r="AG16" s="629"/>
      <c r="AH16" s="629"/>
      <c r="AI16" s="629"/>
      <c r="AJ16" s="629"/>
      <c r="AK16" s="629"/>
      <c r="AL16" s="630">
        <v>26.7</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v>3009</v>
      </c>
      <c r="BH16" s="626"/>
      <c r="BI16" s="626"/>
      <c r="BJ16" s="626"/>
      <c r="BK16" s="626"/>
      <c r="BL16" s="626"/>
      <c r="BM16" s="626"/>
      <c r="BN16" s="627"/>
      <c r="BO16" s="628">
        <v>0</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773102</v>
      </c>
      <c r="CS16" s="626"/>
      <c r="CT16" s="626"/>
      <c r="CU16" s="626"/>
      <c r="CV16" s="626"/>
      <c r="CW16" s="626"/>
      <c r="CX16" s="626"/>
      <c r="CY16" s="627"/>
      <c r="CZ16" s="628">
        <v>1.2</v>
      </c>
      <c r="DA16" s="628"/>
      <c r="DB16" s="628"/>
      <c r="DC16" s="628"/>
      <c r="DD16" s="634" t="s">
        <v>111</v>
      </c>
      <c r="DE16" s="626"/>
      <c r="DF16" s="626"/>
      <c r="DG16" s="626"/>
      <c r="DH16" s="626"/>
      <c r="DI16" s="626"/>
      <c r="DJ16" s="626"/>
      <c r="DK16" s="626"/>
      <c r="DL16" s="626"/>
      <c r="DM16" s="626"/>
      <c r="DN16" s="626"/>
      <c r="DO16" s="626"/>
      <c r="DP16" s="627"/>
      <c r="DQ16" s="634">
        <v>38677</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9224317</v>
      </c>
      <c r="S17" s="626"/>
      <c r="T17" s="626"/>
      <c r="U17" s="626"/>
      <c r="V17" s="626"/>
      <c r="W17" s="626"/>
      <c r="X17" s="626"/>
      <c r="Y17" s="627"/>
      <c r="Z17" s="628">
        <v>13.9</v>
      </c>
      <c r="AA17" s="628"/>
      <c r="AB17" s="628"/>
      <c r="AC17" s="628"/>
      <c r="AD17" s="629">
        <v>9224317</v>
      </c>
      <c r="AE17" s="629"/>
      <c r="AF17" s="629"/>
      <c r="AG17" s="629"/>
      <c r="AH17" s="629"/>
      <c r="AI17" s="629"/>
      <c r="AJ17" s="629"/>
      <c r="AK17" s="629"/>
      <c r="AL17" s="630">
        <v>26.7</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6848025</v>
      </c>
      <c r="CS17" s="626"/>
      <c r="CT17" s="626"/>
      <c r="CU17" s="626"/>
      <c r="CV17" s="626"/>
      <c r="CW17" s="626"/>
      <c r="CX17" s="626"/>
      <c r="CY17" s="627"/>
      <c r="CZ17" s="628">
        <v>10.7</v>
      </c>
      <c r="DA17" s="628"/>
      <c r="DB17" s="628"/>
      <c r="DC17" s="628"/>
      <c r="DD17" s="634" t="s">
        <v>111</v>
      </c>
      <c r="DE17" s="626"/>
      <c r="DF17" s="626"/>
      <c r="DG17" s="626"/>
      <c r="DH17" s="626"/>
      <c r="DI17" s="626"/>
      <c r="DJ17" s="626"/>
      <c r="DK17" s="626"/>
      <c r="DL17" s="626"/>
      <c r="DM17" s="626"/>
      <c r="DN17" s="626"/>
      <c r="DO17" s="626"/>
      <c r="DP17" s="627"/>
      <c r="DQ17" s="634">
        <v>6780042</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1246514</v>
      </c>
      <c r="S18" s="626"/>
      <c r="T18" s="626"/>
      <c r="U18" s="626"/>
      <c r="V18" s="626"/>
      <c r="W18" s="626"/>
      <c r="X18" s="626"/>
      <c r="Y18" s="627"/>
      <c r="Z18" s="628">
        <v>1.9</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v>2187</v>
      </c>
      <c r="S19" s="626"/>
      <c r="T19" s="626"/>
      <c r="U19" s="626"/>
      <c r="V19" s="626"/>
      <c r="W19" s="626"/>
      <c r="X19" s="626"/>
      <c r="Y19" s="627"/>
      <c r="Z19" s="628">
        <v>0</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563805</v>
      </c>
      <c r="BH19" s="626"/>
      <c r="BI19" s="626"/>
      <c r="BJ19" s="626"/>
      <c r="BK19" s="626"/>
      <c r="BL19" s="626"/>
      <c r="BM19" s="626"/>
      <c r="BN19" s="627"/>
      <c r="BO19" s="628">
        <v>2.6</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36147247</v>
      </c>
      <c r="S20" s="626"/>
      <c r="T20" s="626"/>
      <c r="U20" s="626"/>
      <c r="V20" s="626"/>
      <c r="W20" s="626"/>
      <c r="X20" s="626"/>
      <c r="Y20" s="627"/>
      <c r="Z20" s="628">
        <v>54.5</v>
      </c>
      <c r="AA20" s="628"/>
      <c r="AB20" s="628"/>
      <c r="AC20" s="628"/>
      <c r="AD20" s="629">
        <v>34346795</v>
      </c>
      <c r="AE20" s="629"/>
      <c r="AF20" s="629"/>
      <c r="AG20" s="629"/>
      <c r="AH20" s="629"/>
      <c r="AI20" s="629"/>
      <c r="AJ20" s="629"/>
      <c r="AK20" s="629"/>
      <c r="AL20" s="630">
        <v>99.4</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563805</v>
      </c>
      <c r="BH20" s="626"/>
      <c r="BI20" s="626"/>
      <c r="BJ20" s="626"/>
      <c r="BK20" s="626"/>
      <c r="BL20" s="626"/>
      <c r="BM20" s="626"/>
      <c r="BN20" s="627"/>
      <c r="BO20" s="628">
        <v>2.6</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63862951</v>
      </c>
      <c r="CS20" s="626"/>
      <c r="CT20" s="626"/>
      <c r="CU20" s="626"/>
      <c r="CV20" s="626"/>
      <c r="CW20" s="626"/>
      <c r="CX20" s="626"/>
      <c r="CY20" s="627"/>
      <c r="CZ20" s="628">
        <v>100</v>
      </c>
      <c r="DA20" s="628"/>
      <c r="DB20" s="628"/>
      <c r="DC20" s="628"/>
      <c r="DD20" s="634">
        <v>7805762</v>
      </c>
      <c r="DE20" s="626"/>
      <c r="DF20" s="626"/>
      <c r="DG20" s="626"/>
      <c r="DH20" s="626"/>
      <c r="DI20" s="626"/>
      <c r="DJ20" s="626"/>
      <c r="DK20" s="626"/>
      <c r="DL20" s="626"/>
      <c r="DM20" s="626"/>
      <c r="DN20" s="626"/>
      <c r="DO20" s="626"/>
      <c r="DP20" s="627"/>
      <c r="DQ20" s="634">
        <v>42187977</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19426</v>
      </c>
      <c r="S21" s="626"/>
      <c r="T21" s="626"/>
      <c r="U21" s="626"/>
      <c r="V21" s="626"/>
      <c r="W21" s="626"/>
      <c r="X21" s="626"/>
      <c r="Y21" s="627"/>
      <c r="Z21" s="628">
        <v>0</v>
      </c>
      <c r="AA21" s="628"/>
      <c r="AB21" s="628"/>
      <c r="AC21" s="628"/>
      <c r="AD21" s="629">
        <v>19426</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12054</v>
      </c>
      <c r="BH21" s="626"/>
      <c r="BI21" s="626"/>
      <c r="BJ21" s="626"/>
      <c r="BK21" s="626"/>
      <c r="BL21" s="626"/>
      <c r="BM21" s="626"/>
      <c r="BN21" s="627"/>
      <c r="BO21" s="628">
        <v>0.1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275191</v>
      </c>
      <c r="S22" s="626"/>
      <c r="T22" s="626"/>
      <c r="U22" s="626"/>
      <c r="V22" s="626"/>
      <c r="W22" s="626"/>
      <c r="X22" s="626"/>
      <c r="Y22" s="627"/>
      <c r="Z22" s="628">
        <v>0.4</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569833</v>
      </c>
      <c r="S23" s="626"/>
      <c r="T23" s="626"/>
      <c r="U23" s="626"/>
      <c r="V23" s="626"/>
      <c r="W23" s="626"/>
      <c r="X23" s="626"/>
      <c r="Y23" s="627"/>
      <c r="Z23" s="628">
        <v>0.9</v>
      </c>
      <c r="AA23" s="628"/>
      <c r="AB23" s="628"/>
      <c r="AC23" s="628"/>
      <c r="AD23" s="629">
        <v>39676</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551751</v>
      </c>
      <c r="BH23" s="626"/>
      <c r="BI23" s="626"/>
      <c r="BJ23" s="626"/>
      <c r="BK23" s="626"/>
      <c r="BL23" s="626"/>
      <c r="BM23" s="626"/>
      <c r="BN23" s="627"/>
      <c r="BO23" s="628">
        <v>2.6</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487440</v>
      </c>
      <c r="S24" s="626"/>
      <c r="T24" s="626"/>
      <c r="U24" s="626"/>
      <c r="V24" s="626"/>
      <c r="W24" s="626"/>
      <c r="X24" s="626"/>
      <c r="Y24" s="627"/>
      <c r="Z24" s="628">
        <v>0.7</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29062814</v>
      </c>
      <c r="CS24" s="615"/>
      <c r="CT24" s="615"/>
      <c r="CU24" s="615"/>
      <c r="CV24" s="615"/>
      <c r="CW24" s="615"/>
      <c r="CX24" s="615"/>
      <c r="CY24" s="616"/>
      <c r="CZ24" s="652">
        <v>45.5</v>
      </c>
      <c r="DA24" s="653"/>
      <c r="DB24" s="653"/>
      <c r="DC24" s="654"/>
      <c r="DD24" s="651">
        <v>20601286</v>
      </c>
      <c r="DE24" s="615"/>
      <c r="DF24" s="615"/>
      <c r="DG24" s="615"/>
      <c r="DH24" s="615"/>
      <c r="DI24" s="615"/>
      <c r="DJ24" s="615"/>
      <c r="DK24" s="616"/>
      <c r="DL24" s="651">
        <v>20566596</v>
      </c>
      <c r="DM24" s="615"/>
      <c r="DN24" s="615"/>
      <c r="DO24" s="615"/>
      <c r="DP24" s="615"/>
      <c r="DQ24" s="615"/>
      <c r="DR24" s="615"/>
      <c r="DS24" s="615"/>
      <c r="DT24" s="615"/>
      <c r="DU24" s="615"/>
      <c r="DV24" s="616"/>
      <c r="DW24" s="619">
        <v>56</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8773351</v>
      </c>
      <c r="S25" s="626"/>
      <c r="T25" s="626"/>
      <c r="U25" s="626"/>
      <c r="V25" s="626"/>
      <c r="W25" s="626"/>
      <c r="X25" s="626"/>
      <c r="Y25" s="627"/>
      <c r="Z25" s="628">
        <v>13.2</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11216046</v>
      </c>
      <c r="CS25" s="657"/>
      <c r="CT25" s="657"/>
      <c r="CU25" s="657"/>
      <c r="CV25" s="657"/>
      <c r="CW25" s="657"/>
      <c r="CX25" s="657"/>
      <c r="CY25" s="658"/>
      <c r="CZ25" s="659">
        <v>17.600000000000001</v>
      </c>
      <c r="DA25" s="660"/>
      <c r="DB25" s="660"/>
      <c r="DC25" s="661"/>
      <c r="DD25" s="634">
        <v>10632432</v>
      </c>
      <c r="DE25" s="657"/>
      <c r="DF25" s="657"/>
      <c r="DG25" s="657"/>
      <c r="DH25" s="657"/>
      <c r="DI25" s="657"/>
      <c r="DJ25" s="657"/>
      <c r="DK25" s="658"/>
      <c r="DL25" s="634">
        <v>10599624</v>
      </c>
      <c r="DM25" s="657"/>
      <c r="DN25" s="657"/>
      <c r="DO25" s="657"/>
      <c r="DP25" s="657"/>
      <c r="DQ25" s="657"/>
      <c r="DR25" s="657"/>
      <c r="DS25" s="657"/>
      <c r="DT25" s="657"/>
      <c r="DU25" s="657"/>
      <c r="DV25" s="658"/>
      <c r="DW25" s="630">
        <v>28.9</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7384107</v>
      </c>
      <c r="CS26" s="626"/>
      <c r="CT26" s="626"/>
      <c r="CU26" s="626"/>
      <c r="CV26" s="626"/>
      <c r="CW26" s="626"/>
      <c r="CX26" s="626"/>
      <c r="CY26" s="627"/>
      <c r="CZ26" s="659">
        <v>11.6</v>
      </c>
      <c r="DA26" s="660"/>
      <c r="DB26" s="660"/>
      <c r="DC26" s="661"/>
      <c r="DD26" s="634">
        <v>6904897</v>
      </c>
      <c r="DE26" s="626"/>
      <c r="DF26" s="626"/>
      <c r="DG26" s="626"/>
      <c r="DH26" s="626"/>
      <c r="DI26" s="626"/>
      <c r="DJ26" s="626"/>
      <c r="DK26" s="627"/>
      <c r="DL26" s="634" t="s">
        <v>279</v>
      </c>
      <c r="DM26" s="626"/>
      <c r="DN26" s="626"/>
      <c r="DO26" s="626"/>
      <c r="DP26" s="626"/>
      <c r="DQ26" s="626"/>
      <c r="DR26" s="626"/>
      <c r="DS26" s="626"/>
      <c r="DT26" s="626"/>
      <c r="DU26" s="626"/>
      <c r="DV26" s="627"/>
      <c r="DW26" s="630" t="s">
        <v>279</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4151526</v>
      </c>
      <c r="S27" s="626"/>
      <c r="T27" s="626"/>
      <c r="U27" s="626"/>
      <c r="V27" s="626"/>
      <c r="W27" s="626"/>
      <c r="X27" s="626"/>
      <c r="Y27" s="627"/>
      <c r="Z27" s="628">
        <v>6.3</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21562461</v>
      </c>
      <c r="BH27" s="626"/>
      <c r="BI27" s="626"/>
      <c r="BJ27" s="626"/>
      <c r="BK27" s="626"/>
      <c r="BL27" s="626"/>
      <c r="BM27" s="626"/>
      <c r="BN27" s="627"/>
      <c r="BO27" s="628">
        <v>100</v>
      </c>
      <c r="BP27" s="628"/>
      <c r="BQ27" s="628"/>
      <c r="BR27" s="628"/>
      <c r="BS27" s="634">
        <v>357382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10998743</v>
      </c>
      <c r="CS27" s="657"/>
      <c r="CT27" s="657"/>
      <c r="CU27" s="657"/>
      <c r="CV27" s="657"/>
      <c r="CW27" s="657"/>
      <c r="CX27" s="657"/>
      <c r="CY27" s="658"/>
      <c r="CZ27" s="659">
        <v>17.2</v>
      </c>
      <c r="DA27" s="660"/>
      <c r="DB27" s="660"/>
      <c r="DC27" s="661"/>
      <c r="DD27" s="634">
        <v>3188812</v>
      </c>
      <c r="DE27" s="657"/>
      <c r="DF27" s="657"/>
      <c r="DG27" s="657"/>
      <c r="DH27" s="657"/>
      <c r="DI27" s="657"/>
      <c r="DJ27" s="657"/>
      <c r="DK27" s="658"/>
      <c r="DL27" s="634">
        <v>3186930</v>
      </c>
      <c r="DM27" s="657"/>
      <c r="DN27" s="657"/>
      <c r="DO27" s="657"/>
      <c r="DP27" s="657"/>
      <c r="DQ27" s="657"/>
      <c r="DR27" s="657"/>
      <c r="DS27" s="657"/>
      <c r="DT27" s="657"/>
      <c r="DU27" s="657"/>
      <c r="DV27" s="658"/>
      <c r="DW27" s="630">
        <v>8.6999999999999993</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230002</v>
      </c>
      <c r="S28" s="626"/>
      <c r="T28" s="626"/>
      <c r="U28" s="626"/>
      <c r="V28" s="626"/>
      <c r="W28" s="626"/>
      <c r="X28" s="626"/>
      <c r="Y28" s="627"/>
      <c r="Z28" s="628">
        <v>0.3</v>
      </c>
      <c r="AA28" s="628"/>
      <c r="AB28" s="628"/>
      <c r="AC28" s="628"/>
      <c r="AD28" s="629">
        <v>136462</v>
      </c>
      <c r="AE28" s="629"/>
      <c r="AF28" s="629"/>
      <c r="AG28" s="629"/>
      <c r="AH28" s="629"/>
      <c r="AI28" s="629"/>
      <c r="AJ28" s="629"/>
      <c r="AK28" s="629"/>
      <c r="AL28" s="630">
        <v>0.4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6848025</v>
      </c>
      <c r="CS28" s="626"/>
      <c r="CT28" s="626"/>
      <c r="CU28" s="626"/>
      <c r="CV28" s="626"/>
      <c r="CW28" s="626"/>
      <c r="CX28" s="626"/>
      <c r="CY28" s="627"/>
      <c r="CZ28" s="659">
        <v>10.7</v>
      </c>
      <c r="DA28" s="660"/>
      <c r="DB28" s="660"/>
      <c r="DC28" s="661"/>
      <c r="DD28" s="634">
        <v>6780042</v>
      </c>
      <c r="DE28" s="626"/>
      <c r="DF28" s="626"/>
      <c r="DG28" s="626"/>
      <c r="DH28" s="626"/>
      <c r="DI28" s="626"/>
      <c r="DJ28" s="626"/>
      <c r="DK28" s="627"/>
      <c r="DL28" s="634">
        <v>6780042</v>
      </c>
      <c r="DM28" s="626"/>
      <c r="DN28" s="626"/>
      <c r="DO28" s="626"/>
      <c r="DP28" s="626"/>
      <c r="DQ28" s="626"/>
      <c r="DR28" s="626"/>
      <c r="DS28" s="626"/>
      <c r="DT28" s="626"/>
      <c r="DU28" s="626"/>
      <c r="DV28" s="627"/>
      <c r="DW28" s="630">
        <v>18.5</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154628</v>
      </c>
      <c r="S29" s="626"/>
      <c r="T29" s="626"/>
      <c r="U29" s="626"/>
      <c r="V29" s="626"/>
      <c r="W29" s="626"/>
      <c r="X29" s="626"/>
      <c r="Y29" s="627"/>
      <c r="Z29" s="628">
        <v>0.2</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6847583</v>
      </c>
      <c r="CS29" s="657"/>
      <c r="CT29" s="657"/>
      <c r="CU29" s="657"/>
      <c r="CV29" s="657"/>
      <c r="CW29" s="657"/>
      <c r="CX29" s="657"/>
      <c r="CY29" s="658"/>
      <c r="CZ29" s="659">
        <v>10.7</v>
      </c>
      <c r="DA29" s="660"/>
      <c r="DB29" s="660"/>
      <c r="DC29" s="661"/>
      <c r="DD29" s="634">
        <v>6779600</v>
      </c>
      <c r="DE29" s="657"/>
      <c r="DF29" s="657"/>
      <c r="DG29" s="657"/>
      <c r="DH29" s="657"/>
      <c r="DI29" s="657"/>
      <c r="DJ29" s="657"/>
      <c r="DK29" s="658"/>
      <c r="DL29" s="634">
        <v>6779600</v>
      </c>
      <c r="DM29" s="657"/>
      <c r="DN29" s="657"/>
      <c r="DO29" s="657"/>
      <c r="DP29" s="657"/>
      <c r="DQ29" s="657"/>
      <c r="DR29" s="657"/>
      <c r="DS29" s="657"/>
      <c r="DT29" s="657"/>
      <c r="DU29" s="657"/>
      <c r="DV29" s="658"/>
      <c r="DW29" s="630">
        <v>18.5</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2285246</v>
      </c>
      <c r="S30" s="626"/>
      <c r="T30" s="626"/>
      <c r="U30" s="626"/>
      <c r="V30" s="626"/>
      <c r="W30" s="626"/>
      <c r="X30" s="626"/>
      <c r="Y30" s="627"/>
      <c r="Z30" s="628">
        <v>3.4</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98.6</v>
      </c>
      <c r="BH30" s="684"/>
      <c r="BI30" s="684"/>
      <c r="BJ30" s="684"/>
      <c r="BK30" s="684"/>
      <c r="BL30" s="684"/>
      <c r="BM30" s="620">
        <v>93</v>
      </c>
      <c r="BN30" s="684"/>
      <c r="BO30" s="684"/>
      <c r="BP30" s="684"/>
      <c r="BQ30" s="685"/>
      <c r="BR30" s="683">
        <v>98.6</v>
      </c>
      <c r="BS30" s="684"/>
      <c r="BT30" s="684"/>
      <c r="BU30" s="684"/>
      <c r="BV30" s="684"/>
      <c r="BW30" s="684"/>
      <c r="BX30" s="620">
        <v>92.4</v>
      </c>
      <c r="BY30" s="684"/>
      <c r="BZ30" s="684"/>
      <c r="CA30" s="684"/>
      <c r="CB30" s="685"/>
      <c r="CD30" s="688"/>
      <c r="CE30" s="689"/>
      <c r="CF30" s="639" t="s">
        <v>292</v>
      </c>
      <c r="CG30" s="640"/>
      <c r="CH30" s="640"/>
      <c r="CI30" s="640"/>
      <c r="CJ30" s="640"/>
      <c r="CK30" s="640"/>
      <c r="CL30" s="640"/>
      <c r="CM30" s="640"/>
      <c r="CN30" s="640"/>
      <c r="CO30" s="640"/>
      <c r="CP30" s="640"/>
      <c r="CQ30" s="641"/>
      <c r="CR30" s="625">
        <v>6361719</v>
      </c>
      <c r="CS30" s="626"/>
      <c r="CT30" s="626"/>
      <c r="CU30" s="626"/>
      <c r="CV30" s="626"/>
      <c r="CW30" s="626"/>
      <c r="CX30" s="626"/>
      <c r="CY30" s="627"/>
      <c r="CZ30" s="659">
        <v>10</v>
      </c>
      <c r="DA30" s="660"/>
      <c r="DB30" s="660"/>
      <c r="DC30" s="661"/>
      <c r="DD30" s="634">
        <v>6293750</v>
      </c>
      <c r="DE30" s="626"/>
      <c r="DF30" s="626"/>
      <c r="DG30" s="626"/>
      <c r="DH30" s="626"/>
      <c r="DI30" s="626"/>
      <c r="DJ30" s="626"/>
      <c r="DK30" s="627"/>
      <c r="DL30" s="634">
        <v>6293750</v>
      </c>
      <c r="DM30" s="626"/>
      <c r="DN30" s="626"/>
      <c r="DO30" s="626"/>
      <c r="DP30" s="626"/>
      <c r="DQ30" s="626"/>
      <c r="DR30" s="626"/>
      <c r="DS30" s="626"/>
      <c r="DT30" s="626"/>
      <c r="DU30" s="626"/>
      <c r="DV30" s="627"/>
      <c r="DW30" s="630">
        <v>17.100000000000001</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3999644</v>
      </c>
      <c r="S31" s="626"/>
      <c r="T31" s="626"/>
      <c r="U31" s="626"/>
      <c r="V31" s="626"/>
      <c r="W31" s="626"/>
      <c r="X31" s="626"/>
      <c r="Y31" s="627"/>
      <c r="Z31" s="628">
        <v>6</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98.6</v>
      </c>
      <c r="BH31" s="657"/>
      <c r="BI31" s="657"/>
      <c r="BJ31" s="657"/>
      <c r="BK31" s="657"/>
      <c r="BL31" s="657"/>
      <c r="BM31" s="631">
        <v>93.5</v>
      </c>
      <c r="BN31" s="681"/>
      <c r="BO31" s="681"/>
      <c r="BP31" s="681"/>
      <c r="BQ31" s="682"/>
      <c r="BR31" s="680">
        <v>98.6</v>
      </c>
      <c r="BS31" s="657"/>
      <c r="BT31" s="657"/>
      <c r="BU31" s="657"/>
      <c r="BV31" s="657"/>
      <c r="BW31" s="657"/>
      <c r="BX31" s="631">
        <v>93</v>
      </c>
      <c r="BY31" s="681"/>
      <c r="BZ31" s="681"/>
      <c r="CA31" s="681"/>
      <c r="CB31" s="682"/>
      <c r="CD31" s="688"/>
      <c r="CE31" s="689"/>
      <c r="CF31" s="639" t="s">
        <v>296</v>
      </c>
      <c r="CG31" s="640"/>
      <c r="CH31" s="640"/>
      <c r="CI31" s="640"/>
      <c r="CJ31" s="640"/>
      <c r="CK31" s="640"/>
      <c r="CL31" s="640"/>
      <c r="CM31" s="640"/>
      <c r="CN31" s="640"/>
      <c r="CO31" s="640"/>
      <c r="CP31" s="640"/>
      <c r="CQ31" s="641"/>
      <c r="CR31" s="625">
        <v>485864</v>
      </c>
      <c r="CS31" s="657"/>
      <c r="CT31" s="657"/>
      <c r="CU31" s="657"/>
      <c r="CV31" s="657"/>
      <c r="CW31" s="657"/>
      <c r="CX31" s="657"/>
      <c r="CY31" s="658"/>
      <c r="CZ31" s="659">
        <v>0.8</v>
      </c>
      <c r="DA31" s="660"/>
      <c r="DB31" s="660"/>
      <c r="DC31" s="661"/>
      <c r="DD31" s="634">
        <v>485850</v>
      </c>
      <c r="DE31" s="657"/>
      <c r="DF31" s="657"/>
      <c r="DG31" s="657"/>
      <c r="DH31" s="657"/>
      <c r="DI31" s="657"/>
      <c r="DJ31" s="657"/>
      <c r="DK31" s="658"/>
      <c r="DL31" s="634">
        <v>485850</v>
      </c>
      <c r="DM31" s="657"/>
      <c r="DN31" s="657"/>
      <c r="DO31" s="657"/>
      <c r="DP31" s="657"/>
      <c r="DQ31" s="657"/>
      <c r="DR31" s="657"/>
      <c r="DS31" s="657"/>
      <c r="DT31" s="657"/>
      <c r="DU31" s="657"/>
      <c r="DV31" s="658"/>
      <c r="DW31" s="630">
        <v>1.3</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4016787</v>
      </c>
      <c r="S32" s="626"/>
      <c r="T32" s="626"/>
      <c r="U32" s="626"/>
      <c r="V32" s="626"/>
      <c r="W32" s="626"/>
      <c r="X32" s="626"/>
      <c r="Y32" s="627"/>
      <c r="Z32" s="628">
        <v>6.1</v>
      </c>
      <c r="AA32" s="628"/>
      <c r="AB32" s="628"/>
      <c r="AC32" s="628"/>
      <c r="AD32" s="629">
        <v>634</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98.4</v>
      </c>
      <c r="BH32" s="693"/>
      <c r="BI32" s="693"/>
      <c r="BJ32" s="693"/>
      <c r="BK32" s="693"/>
      <c r="BL32" s="693"/>
      <c r="BM32" s="694">
        <v>92</v>
      </c>
      <c r="BN32" s="693"/>
      <c r="BO32" s="693"/>
      <c r="BP32" s="693"/>
      <c r="BQ32" s="695"/>
      <c r="BR32" s="692">
        <v>98.3</v>
      </c>
      <c r="BS32" s="693"/>
      <c r="BT32" s="693"/>
      <c r="BU32" s="693"/>
      <c r="BV32" s="693"/>
      <c r="BW32" s="693"/>
      <c r="BX32" s="694">
        <v>91.2</v>
      </c>
      <c r="BY32" s="693"/>
      <c r="BZ32" s="693"/>
      <c r="CA32" s="693"/>
      <c r="CB32" s="695"/>
      <c r="CD32" s="690"/>
      <c r="CE32" s="691"/>
      <c r="CF32" s="639" t="s">
        <v>299</v>
      </c>
      <c r="CG32" s="640"/>
      <c r="CH32" s="640"/>
      <c r="CI32" s="640"/>
      <c r="CJ32" s="640"/>
      <c r="CK32" s="640"/>
      <c r="CL32" s="640"/>
      <c r="CM32" s="640"/>
      <c r="CN32" s="640"/>
      <c r="CO32" s="640"/>
      <c r="CP32" s="640"/>
      <c r="CQ32" s="641"/>
      <c r="CR32" s="625">
        <v>442</v>
      </c>
      <c r="CS32" s="626"/>
      <c r="CT32" s="626"/>
      <c r="CU32" s="626"/>
      <c r="CV32" s="626"/>
      <c r="CW32" s="626"/>
      <c r="CX32" s="626"/>
      <c r="CY32" s="627"/>
      <c r="CZ32" s="659">
        <v>0</v>
      </c>
      <c r="DA32" s="660"/>
      <c r="DB32" s="660"/>
      <c r="DC32" s="661"/>
      <c r="DD32" s="634">
        <v>442</v>
      </c>
      <c r="DE32" s="626"/>
      <c r="DF32" s="626"/>
      <c r="DG32" s="626"/>
      <c r="DH32" s="626"/>
      <c r="DI32" s="626"/>
      <c r="DJ32" s="626"/>
      <c r="DK32" s="627"/>
      <c r="DL32" s="634">
        <v>442</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5155000</v>
      </c>
      <c r="S33" s="626"/>
      <c r="T33" s="626"/>
      <c r="U33" s="626"/>
      <c r="V33" s="626"/>
      <c r="W33" s="626"/>
      <c r="X33" s="626"/>
      <c r="Y33" s="627"/>
      <c r="Z33" s="628">
        <v>7.8</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26221273</v>
      </c>
      <c r="CS33" s="657"/>
      <c r="CT33" s="657"/>
      <c r="CU33" s="657"/>
      <c r="CV33" s="657"/>
      <c r="CW33" s="657"/>
      <c r="CX33" s="657"/>
      <c r="CY33" s="658"/>
      <c r="CZ33" s="659">
        <v>41.1</v>
      </c>
      <c r="DA33" s="660"/>
      <c r="DB33" s="660"/>
      <c r="DC33" s="661"/>
      <c r="DD33" s="634">
        <v>18425138</v>
      </c>
      <c r="DE33" s="657"/>
      <c r="DF33" s="657"/>
      <c r="DG33" s="657"/>
      <c r="DH33" s="657"/>
      <c r="DI33" s="657"/>
      <c r="DJ33" s="657"/>
      <c r="DK33" s="658"/>
      <c r="DL33" s="634">
        <v>14546072</v>
      </c>
      <c r="DM33" s="657"/>
      <c r="DN33" s="657"/>
      <c r="DO33" s="657"/>
      <c r="DP33" s="657"/>
      <c r="DQ33" s="657"/>
      <c r="DR33" s="657"/>
      <c r="DS33" s="657"/>
      <c r="DT33" s="657"/>
      <c r="DU33" s="657"/>
      <c r="DV33" s="658"/>
      <c r="DW33" s="630">
        <v>39.6</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8841775</v>
      </c>
      <c r="CS34" s="626"/>
      <c r="CT34" s="626"/>
      <c r="CU34" s="626"/>
      <c r="CV34" s="626"/>
      <c r="CW34" s="626"/>
      <c r="CX34" s="626"/>
      <c r="CY34" s="627"/>
      <c r="CZ34" s="659">
        <v>13.8</v>
      </c>
      <c r="DA34" s="660"/>
      <c r="DB34" s="660"/>
      <c r="DC34" s="661"/>
      <c r="DD34" s="634">
        <v>6795331</v>
      </c>
      <c r="DE34" s="626"/>
      <c r="DF34" s="626"/>
      <c r="DG34" s="626"/>
      <c r="DH34" s="626"/>
      <c r="DI34" s="626"/>
      <c r="DJ34" s="626"/>
      <c r="DK34" s="627"/>
      <c r="DL34" s="634">
        <v>6367223</v>
      </c>
      <c r="DM34" s="626"/>
      <c r="DN34" s="626"/>
      <c r="DO34" s="626"/>
      <c r="DP34" s="626"/>
      <c r="DQ34" s="626"/>
      <c r="DR34" s="626"/>
      <c r="DS34" s="626"/>
      <c r="DT34" s="626"/>
      <c r="DU34" s="626"/>
      <c r="DV34" s="627"/>
      <c r="DW34" s="630">
        <v>17.3</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2159500</v>
      </c>
      <c r="S35" s="626"/>
      <c r="T35" s="626"/>
      <c r="U35" s="626"/>
      <c r="V35" s="626"/>
      <c r="W35" s="626"/>
      <c r="X35" s="626"/>
      <c r="Y35" s="627"/>
      <c r="Z35" s="628">
        <v>3.3</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8246547</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617437</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195515</v>
      </c>
      <c r="CS35" s="657"/>
      <c r="CT35" s="657"/>
      <c r="CU35" s="657"/>
      <c r="CV35" s="657"/>
      <c r="CW35" s="657"/>
      <c r="CX35" s="657"/>
      <c r="CY35" s="658"/>
      <c r="CZ35" s="659">
        <v>0.3</v>
      </c>
      <c r="DA35" s="660"/>
      <c r="DB35" s="660"/>
      <c r="DC35" s="661"/>
      <c r="DD35" s="634">
        <v>156130</v>
      </c>
      <c r="DE35" s="657"/>
      <c r="DF35" s="657"/>
      <c r="DG35" s="657"/>
      <c r="DH35" s="657"/>
      <c r="DI35" s="657"/>
      <c r="DJ35" s="657"/>
      <c r="DK35" s="658"/>
      <c r="DL35" s="634">
        <v>155136</v>
      </c>
      <c r="DM35" s="657"/>
      <c r="DN35" s="657"/>
      <c r="DO35" s="657"/>
      <c r="DP35" s="657"/>
      <c r="DQ35" s="657"/>
      <c r="DR35" s="657"/>
      <c r="DS35" s="657"/>
      <c r="DT35" s="657"/>
      <c r="DU35" s="657"/>
      <c r="DV35" s="658"/>
      <c r="DW35" s="630">
        <v>0.4</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66265321</v>
      </c>
      <c r="S36" s="698"/>
      <c r="T36" s="698"/>
      <c r="U36" s="698"/>
      <c r="V36" s="698"/>
      <c r="W36" s="698"/>
      <c r="X36" s="698"/>
      <c r="Y36" s="699"/>
      <c r="Z36" s="700">
        <v>100</v>
      </c>
      <c r="AA36" s="700"/>
      <c r="AB36" s="700"/>
      <c r="AC36" s="700"/>
      <c r="AD36" s="701">
        <v>34542993</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2297918</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460505</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4138937</v>
      </c>
      <c r="CS36" s="626"/>
      <c r="CT36" s="626"/>
      <c r="CU36" s="626"/>
      <c r="CV36" s="626"/>
      <c r="CW36" s="626"/>
      <c r="CX36" s="626"/>
      <c r="CY36" s="627"/>
      <c r="CZ36" s="659">
        <v>6.5</v>
      </c>
      <c r="DA36" s="660"/>
      <c r="DB36" s="660"/>
      <c r="DC36" s="661"/>
      <c r="DD36" s="634">
        <v>2640539</v>
      </c>
      <c r="DE36" s="626"/>
      <c r="DF36" s="626"/>
      <c r="DG36" s="626"/>
      <c r="DH36" s="626"/>
      <c r="DI36" s="626"/>
      <c r="DJ36" s="626"/>
      <c r="DK36" s="627"/>
      <c r="DL36" s="634">
        <v>1851076</v>
      </c>
      <c r="DM36" s="626"/>
      <c r="DN36" s="626"/>
      <c r="DO36" s="626"/>
      <c r="DP36" s="626"/>
      <c r="DQ36" s="626"/>
      <c r="DR36" s="626"/>
      <c r="DS36" s="626"/>
      <c r="DT36" s="626"/>
      <c r="DU36" s="626"/>
      <c r="DV36" s="627"/>
      <c r="DW36" s="630">
        <v>5</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129327</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25128</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198656</v>
      </c>
      <c r="CS37" s="657"/>
      <c r="CT37" s="657"/>
      <c r="CU37" s="657"/>
      <c r="CV37" s="657"/>
      <c r="CW37" s="657"/>
      <c r="CX37" s="657"/>
      <c r="CY37" s="658"/>
      <c r="CZ37" s="659">
        <v>0.3</v>
      </c>
      <c r="DA37" s="660"/>
      <c r="DB37" s="660"/>
      <c r="DC37" s="661"/>
      <c r="DD37" s="634">
        <v>198656</v>
      </c>
      <c r="DE37" s="657"/>
      <c r="DF37" s="657"/>
      <c r="DG37" s="657"/>
      <c r="DH37" s="657"/>
      <c r="DI37" s="657"/>
      <c r="DJ37" s="657"/>
      <c r="DK37" s="658"/>
      <c r="DL37" s="634">
        <v>154154</v>
      </c>
      <c r="DM37" s="657"/>
      <c r="DN37" s="657"/>
      <c r="DO37" s="657"/>
      <c r="DP37" s="657"/>
      <c r="DQ37" s="657"/>
      <c r="DR37" s="657"/>
      <c r="DS37" s="657"/>
      <c r="DT37" s="657"/>
      <c r="DU37" s="657"/>
      <c r="DV37" s="658"/>
      <c r="DW37" s="630">
        <v>0.4</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120488</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42988</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8110538</v>
      </c>
      <c r="CS38" s="626"/>
      <c r="CT38" s="626"/>
      <c r="CU38" s="626"/>
      <c r="CV38" s="626"/>
      <c r="CW38" s="626"/>
      <c r="CX38" s="626"/>
      <c r="CY38" s="627"/>
      <c r="CZ38" s="659">
        <v>12.7</v>
      </c>
      <c r="DA38" s="660"/>
      <c r="DB38" s="660"/>
      <c r="DC38" s="661"/>
      <c r="DD38" s="634">
        <v>6984684</v>
      </c>
      <c r="DE38" s="626"/>
      <c r="DF38" s="626"/>
      <c r="DG38" s="626"/>
      <c r="DH38" s="626"/>
      <c r="DI38" s="626"/>
      <c r="DJ38" s="626"/>
      <c r="DK38" s="627"/>
      <c r="DL38" s="634">
        <v>6172637</v>
      </c>
      <c r="DM38" s="626"/>
      <c r="DN38" s="626"/>
      <c r="DO38" s="626"/>
      <c r="DP38" s="626"/>
      <c r="DQ38" s="626"/>
      <c r="DR38" s="626"/>
      <c r="DS38" s="626"/>
      <c r="DT38" s="626"/>
      <c r="DU38" s="626"/>
      <c r="DV38" s="627"/>
      <c r="DW38" s="630">
        <v>16.8</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v>111944</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103</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1980508</v>
      </c>
      <c r="CS39" s="657"/>
      <c r="CT39" s="657"/>
      <c r="CU39" s="657"/>
      <c r="CV39" s="657"/>
      <c r="CW39" s="657"/>
      <c r="CX39" s="657"/>
      <c r="CY39" s="658"/>
      <c r="CZ39" s="659">
        <v>3.1</v>
      </c>
      <c r="DA39" s="660"/>
      <c r="DB39" s="660"/>
      <c r="DC39" s="661"/>
      <c r="DD39" s="634">
        <v>1848454</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1678160</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100</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2954000</v>
      </c>
      <c r="CS40" s="626"/>
      <c r="CT40" s="626"/>
      <c r="CU40" s="626"/>
      <c r="CV40" s="626"/>
      <c r="CW40" s="626"/>
      <c r="CX40" s="626"/>
      <c r="CY40" s="627"/>
      <c r="CZ40" s="659">
        <v>4.5999999999999996</v>
      </c>
      <c r="DA40" s="660"/>
      <c r="DB40" s="660"/>
      <c r="DC40" s="661"/>
      <c r="DD40" s="634" t="s">
        <v>324</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3908710</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287</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8578864</v>
      </c>
      <c r="CS42" s="626"/>
      <c r="CT42" s="626"/>
      <c r="CU42" s="626"/>
      <c r="CV42" s="626"/>
      <c r="CW42" s="626"/>
      <c r="CX42" s="626"/>
      <c r="CY42" s="627"/>
      <c r="CZ42" s="659">
        <v>13.4</v>
      </c>
      <c r="DA42" s="708"/>
      <c r="DB42" s="708"/>
      <c r="DC42" s="709"/>
      <c r="DD42" s="634">
        <v>3161553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374802</v>
      </c>
      <c r="CS43" s="657"/>
      <c r="CT43" s="657"/>
      <c r="CU43" s="657"/>
      <c r="CV43" s="657"/>
      <c r="CW43" s="657"/>
      <c r="CX43" s="657"/>
      <c r="CY43" s="658"/>
      <c r="CZ43" s="659">
        <v>0.6</v>
      </c>
      <c r="DA43" s="660"/>
      <c r="DB43" s="660"/>
      <c r="DC43" s="661"/>
      <c r="DD43" s="634">
        <v>374802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7805762</v>
      </c>
      <c r="CS44" s="626"/>
      <c r="CT44" s="626"/>
      <c r="CU44" s="626"/>
      <c r="CV44" s="626"/>
      <c r="CW44" s="626"/>
      <c r="CX44" s="626"/>
      <c r="CY44" s="627"/>
      <c r="CZ44" s="659">
        <v>12.2</v>
      </c>
      <c r="DA44" s="708"/>
      <c r="DB44" s="708"/>
      <c r="DC44" s="709"/>
      <c r="DD44" s="634">
        <v>3122876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2477112</v>
      </c>
      <c r="CS45" s="657"/>
      <c r="CT45" s="657"/>
      <c r="CU45" s="657"/>
      <c r="CV45" s="657"/>
      <c r="CW45" s="657"/>
      <c r="CX45" s="657"/>
      <c r="CY45" s="658"/>
      <c r="CZ45" s="659">
        <v>3.9</v>
      </c>
      <c r="DA45" s="660"/>
      <c r="DB45" s="660"/>
      <c r="DC45" s="661"/>
      <c r="DD45" s="634">
        <v>203346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5109870</v>
      </c>
      <c r="CS46" s="626"/>
      <c r="CT46" s="626"/>
      <c r="CU46" s="626"/>
      <c r="CV46" s="626"/>
      <c r="CW46" s="626"/>
      <c r="CX46" s="626"/>
      <c r="CY46" s="627"/>
      <c r="CZ46" s="659">
        <v>8</v>
      </c>
      <c r="DA46" s="708"/>
      <c r="DB46" s="708"/>
      <c r="DC46" s="709"/>
      <c r="DD46" s="634">
        <v>2765350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773102</v>
      </c>
      <c r="CS47" s="657"/>
      <c r="CT47" s="657"/>
      <c r="CU47" s="657"/>
      <c r="CV47" s="657"/>
      <c r="CW47" s="657"/>
      <c r="CX47" s="657"/>
      <c r="CY47" s="658"/>
      <c r="CZ47" s="659">
        <v>1.2</v>
      </c>
      <c r="DA47" s="660"/>
      <c r="DB47" s="660"/>
      <c r="DC47" s="661"/>
      <c r="DD47" s="634">
        <v>38677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63862951</v>
      </c>
      <c r="CS49" s="693"/>
      <c r="CT49" s="693"/>
      <c r="CU49" s="693"/>
      <c r="CV49" s="693"/>
      <c r="CW49" s="693"/>
      <c r="CX49" s="693"/>
      <c r="CY49" s="720"/>
      <c r="CZ49" s="721">
        <v>100</v>
      </c>
      <c r="DA49" s="722"/>
      <c r="DB49" s="722"/>
      <c r="DC49" s="723"/>
      <c r="DD49" s="724">
        <v>42187977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66265</v>
      </c>
      <c r="R7" s="755"/>
      <c r="S7" s="755"/>
      <c r="T7" s="755"/>
      <c r="U7" s="755"/>
      <c r="V7" s="755">
        <v>63863</v>
      </c>
      <c r="W7" s="755"/>
      <c r="X7" s="755"/>
      <c r="Y7" s="755"/>
      <c r="Z7" s="755"/>
      <c r="AA7" s="755">
        <v>2402</v>
      </c>
      <c r="AB7" s="755"/>
      <c r="AC7" s="755"/>
      <c r="AD7" s="755"/>
      <c r="AE7" s="756"/>
      <c r="AF7" s="757">
        <v>2151</v>
      </c>
      <c r="AG7" s="758"/>
      <c r="AH7" s="758"/>
      <c r="AI7" s="758"/>
      <c r="AJ7" s="759"/>
      <c r="AK7" s="794">
        <v>2285</v>
      </c>
      <c r="AL7" s="795"/>
      <c r="AM7" s="795"/>
      <c r="AN7" s="795"/>
      <c r="AO7" s="795"/>
      <c r="AP7" s="795">
        <v>60854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537</v>
      </c>
      <c r="BT7" s="799"/>
      <c r="BU7" s="799"/>
      <c r="BV7" s="799"/>
      <c r="BW7" s="799"/>
      <c r="BX7" s="799"/>
      <c r="BY7" s="799"/>
      <c r="BZ7" s="799"/>
      <c r="CA7" s="799"/>
      <c r="CB7" s="799"/>
      <c r="CC7" s="799"/>
      <c r="CD7" s="799"/>
      <c r="CE7" s="799"/>
      <c r="CF7" s="799"/>
      <c r="CG7" s="800"/>
      <c r="CH7" s="791">
        <v>0</v>
      </c>
      <c r="CI7" s="792"/>
      <c r="CJ7" s="792"/>
      <c r="CK7" s="792"/>
      <c r="CL7" s="793"/>
      <c r="CM7" s="791">
        <v>92</v>
      </c>
      <c r="CN7" s="792"/>
      <c r="CO7" s="792"/>
      <c r="CP7" s="792"/>
      <c r="CQ7" s="793"/>
      <c r="CR7" s="791">
        <v>5</v>
      </c>
      <c r="CS7" s="792"/>
      <c r="CT7" s="792"/>
      <c r="CU7" s="792"/>
      <c r="CV7" s="793"/>
      <c r="CW7" s="791">
        <v>4</v>
      </c>
      <c r="CX7" s="792"/>
      <c r="CY7" s="792"/>
      <c r="CZ7" s="792"/>
      <c r="DA7" s="793"/>
      <c r="DB7" s="791">
        <v>176</v>
      </c>
      <c r="DC7" s="792"/>
      <c r="DD7" s="792"/>
      <c r="DE7" s="792"/>
      <c r="DF7" s="793"/>
      <c r="DG7" s="791" t="s">
        <v>553</v>
      </c>
      <c r="DH7" s="792"/>
      <c r="DI7" s="792"/>
      <c r="DJ7" s="792"/>
      <c r="DK7" s="793"/>
      <c r="DL7" s="791" t="s">
        <v>554</v>
      </c>
      <c r="DM7" s="792"/>
      <c r="DN7" s="792"/>
      <c r="DO7" s="792"/>
      <c r="DP7" s="793"/>
      <c r="DQ7" s="791" t="s">
        <v>554</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540</v>
      </c>
      <c r="BT8" s="789"/>
      <c r="BU8" s="789"/>
      <c r="BV8" s="789"/>
      <c r="BW8" s="789"/>
      <c r="BX8" s="789"/>
      <c r="BY8" s="789"/>
      <c r="BZ8" s="789"/>
      <c r="CA8" s="789"/>
      <c r="CB8" s="789"/>
      <c r="CC8" s="789"/>
      <c r="CD8" s="789"/>
      <c r="CE8" s="789"/>
      <c r="CF8" s="789"/>
      <c r="CG8" s="790"/>
      <c r="CH8" s="801">
        <v>3</v>
      </c>
      <c r="CI8" s="802"/>
      <c r="CJ8" s="802"/>
      <c r="CK8" s="802"/>
      <c r="CL8" s="803"/>
      <c r="CM8" s="801">
        <v>134</v>
      </c>
      <c r="CN8" s="802"/>
      <c r="CO8" s="802"/>
      <c r="CP8" s="802"/>
      <c r="CQ8" s="803"/>
      <c r="CR8" s="801">
        <v>40</v>
      </c>
      <c r="CS8" s="802"/>
      <c r="CT8" s="802"/>
      <c r="CU8" s="802"/>
      <c r="CV8" s="803"/>
      <c r="CW8" s="801">
        <v>11</v>
      </c>
      <c r="CX8" s="802"/>
      <c r="CY8" s="802"/>
      <c r="CZ8" s="802"/>
      <c r="DA8" s="803"/>
      <c r="DB8" s="801" t="s">
        <v>542</v>
      </c>
      <c r="DC8" s="802"/>
      <c r="DD8" s="802"/>
      <c r="DE8" s="802"/>
      <c r="DF8" s="803"/>
      <c r="DG8" s="801" t="s">
        <v>554</v>
      </c>
      <c r="DH8" s="802"/>
      <c r="DI8" s="802"/>
      <c r="DJ8" s="802"/>
      <c r="DK8" s="803"/>
      <c r="DL8" s="801" t="s">
        <v>554</v>
      </c>
      <c r="DM8" s="802"/>
      <c r="DN8" s="802"/>
      <c r="DO8" s="802"/>
      <c r="DP8" s="803"/>
      <c r="DQ8" s="801" t="s">
        <v>554</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538</v>
      </c>
      <c r="BT9" s="789"/>
      <c r="BU9" s="789"/>
      <c r="BV9" s="789"/>
      <c r="BW9" s="789"/>
      <c r="BX9" s="789"/>
      <c r="BY9" s="789"/>
      <c r="BZ9" s="789"/>
      <c r="CA9" s="789"/>
      <c r="CB9" s="789"/>
      <c r="CC9" s="789"/>
      <c r="CD9" s="789"/>
      <c r="CE9" s="789"/>
      <c r="CF9" s="789"/>
      <c r="CG9" s="790"/>
      <c r="CH9" s="801">
        <v>-58</v>
      </c>
      <c r="CI9" s="802"/>
      <c r="CJ9" s="802"/>
      <c r="CK9" s="802"/>
      <c r="CL9" s="803"/>
      <c r="CM9" s="801">
        <v>-128</v>
      </c>
      <c r="CN9" s="802"/>
      <c r="CO9" s="802"/>
      <c r="CP9" s="802"/>
      <c r="CQ9" s="803"/>
      <c r="CR9" s="801">
        <v>25</v>
      </c>
      <c r="CS9" s="802"/>
      <c r="CT9" s="802"/>
      <c r="CU9" s="802"/>
      <c r="CV9" s="803"/>
      <c r="CW9" s="801">
        <v>5</v>
      </c>
      <c r="CX9" s="802"/>
      <c r="CY9" s="802"/>
      <c r="CZ9" s="802"/>
      <c r="DA9" s="803"/>
      <c r="DB9" s="801">
        <v>102</v>
      </c>
      <c r="DC9" s="802"/>
      <c r="DD9" s="802"/>
      <c r="DE9" s="802"/>
      <c r="DF9" s="803"/>
      <c r="DG9" s="801" t="s">
        <v>554</v>
      </c>
      <c r="DH9" s="802"/>
      <c r="DI9" s="802"/>
      <c r="DJ9" s="802"/>
      <c r="DK9" s="803"/>
      <c r="DL9" s="801" t="s">
        <v>554</v>
      </c>
      <c r="DM9" s="802"/>
      <c r="DN9" s="802"/>
      <c r="DO9" s="802"/>
      <c r="DP9" s="803"/>
      <c r="DQ9" s="801" t="s">
        <v>554</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t="s">
        <v>555</v>
      </c>
      <c r="BS10" s="788" t="s">
        <v>539</v>
      </c>
      <c r="BT10" s="789"/>
      <c r="BU10" s="789"/>
      <c r="BV10" s="789"/>
      <c r="BW10" s="789"/>
      <c r="BX10" s="789"/>
      <c r="BY10" s="789"/>
      <c r="BZ10" s="789"/>
      <c r="CA10" s="789"/>
      <c r="CB10" s="789"/>
      <c r="CC10" s="789"/>
      <c r="CD10" s="789"/>
      <c r="CE10" s="789"/>
      <c r="CF10" s="789"/>
      <c r="CG10" s="790"/>
      <c r="CH10" s="801">
        <v>95</v>
      </c>
      <c r="CI10" s="802"/>
      <c r="CJ10" s="802"/>
      <c r="CK10" s="802"/>
      <c r="CL10" s="803"/>
      <c r="CM10" s="801">
        <v>881</v>
      </c>
      <c r="CN10" s="802"/>
      <c r="CO10" s="802"/>
      <c r="CP10" s="802"/>
      <c r="CQ10" s="803"/>
      <c r="CR10" s="801">
        <v>15</v>
      </c>
      <c r="CS10" s="802"/>
      <c r="CT10" s="802"/>
      <c r="CU10" s="802"/>
      <c r="CV10" s="803"/>
      <c r="CW10" s="801" t="s">
        <v>536</v>
      </c>
      <c r="CX10" s="802"/>
      <c r="CY10" s="802"/>
      <c r="CZ10" s="802"/>
      <c r="DA10" s="803"/>
      <c r="DB10" s="801" t="s">
        <v>541</v>
      </c>
      <c r="DC10" s="802"/>
      <c r="DD10" s="802"/>
      <c r="DE10" s="802"/>
      <c r="DF10" s="803"/>
      <c r="DG10" s="801" t="s">
        <v>553</v>
      </c>
      <c r="DH10" s="802"/>
      <c r="DI10" s="802"/>
      <c r="DJ10" s="802"/>
      <c r="DK10" s="803"/>
      <c r="DL10" s="801">
        <v>439</v>
      </c>
      <c r="DM10" s="802"/>
      <c r="DN10" s="802"/>
      <c r="DO10" s="802"/>
      <c r="DP10" s="803"/>
      <c r="DQ10" s="801">
        <v>44</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f>Q7</f>
        <v>66265</v>
      </c>
      <c r="R23" s="814"/>
      <c r="S23" s="814"/>
      <c r="T23" s="814"/>
      <c r="U23" s="814"/>
      <c r="V23" s="814">
        <f>V7</f>
        <v>63863</v>
      </c>
      <c r="W23" s="814"/>
      <c r="X23" s="814"/>
      <c r="Y23" s="814"/>
      <c r="Z23" s="814"/>
      <c r="AA23" s="814">
        <f>AA7</f>
        <v>2402</v>
      </c>
      <c r="AB23" s="814"/>
      <c r="AC23" s="814"/>
      <c r="AD23" s="814"/>
      <c r="AE23" s="815"/>
      <c r="AF23" s="816">
        <v>2151</v>
      </c>
      <c r="AG23" s="814"/>
      <c r="AH23" s="814"/>
      <c r="AI23" s="814"/>
      <c r="AJ23" s="817"/>
      <c r="AK23" s="818"/>
      <c r="AL23" s="819"/>
      <c r="AM23" s="819"/>
      <c r="AN23" s="819"/>
      <c r="AO23" s="819"/>
      <c r="AP23" s="814">
        <f>AP7</f>
        <v>60854</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21443</v>
      </c>
      <c r="R28" s="843"/>
      <c r="S28" s="843"/>
      <c r="T28" s="843"/>
      <c r="U28" s="843"/>
      <c r="V28" s="843">
        <v>20825</v>
      </c>
      <c r="W28" s="843"/>
      <c r="X28" s="843"/>
      <c r="Y28" s="843"/>
      <c r="Z28" s="843"/>
      <c r="AA28" s="843">
        <v>617</v>
      </c>
      <c r="AB28" s="843"/>
      <c r="AC28" s="843"/>
      <c r="AD28" s="843"/>
      <c r="AE28" s="844"/>
      <c r="AF28" s="845">
        <v>617</v>
      </c>
      <c r="AG28" s="843"/>
      <c r="AH28" s="843"/>
      <c r="AI28" s="843"/>
      <c r="AJ28" s="846"/>
      <c r="AK28" s="847">
        <v>1678</v>
      </c>
      <c r="AL28" s="838"/>
      <c r="AM28" s="838"/>
      <c r="AN28" s="838"/>
      <c r="AO28" s="838"/>
      <c r="AP28" s="838" t="s">
        <v>536</v>
      </c>
      <c r="AQ28" s="838"/>
      <c r="AR28" s="838"/>
      <c r="AS28" s="838"/>
      <c r="AT28" s="838"/>
      <c r="AU28" s="838" t="s">
        <v>536</v>
      </c>
      <c r="AV28" s="838"/>
      <c r="AW28" s="838"/>
      <c r="AX28" s="838"/>
      <c r="AY28" s="838"/>
      <c r="AZ28" s="839" t="s">
        <v>554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13779</v>
      </c>
      <c r="R29" s="779"/>
      <c r="S29" s="779"/>
      <c r="T29" s="779"/>
      <c r="U29" s="779"/>
      <c r="V29" s="779">
        <v>13443</v>
      </c>
      <c r="W29" s="779"/>
      <c r="X29" s="779"/>
      <c r="Y29" s="779"/>
      <c r="Z29" s="779"/>
      <c r="AA29" s="779">
        <v>336</v>
      </c>
      <c r="AB29" s="779"/>
      <c r="AC29" s="779"/>
      <c r="AD29" s="779"/>
      <c r="AE29" s="780"/>
      <c r="AF29" s="781">
        <v>336</v>
      </c>
      <c r="AG29" s="782"/>
      <c r="AH29" s="782"/>
      <c r="AI29" s="782"/>
      <c r="AJ29" s="783"/>
      <c r="AK29" s="850">
        <v>2246</v>
      </c>
      <c r="AL29" s="851"/>
      <c r="AM29" s="851"/>
      <c r="AN29" s="851"/>
      <c r="AO29" s="851"/>
      <c r="AP29" s="851" t="s">
        <v>536</v>
      </c>
      <c r="AQ29" s="851"/>
      <c r="AR29" s="851"/>
      <c r="AS29" s="851"/>
      <c r="AT29" s="851"/>
      <c r="AU29" s="851" t="s">
        <v>536</v>
      </c>
      <c r="AV29" s="851"/>
      <c r="AW29" s="851"/>
      <c r="AX29" s="851"/>
      <c r="AY29" s="851"/>
      <c r="AZ29" s="852" t="s">
        <v>554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1720</v>
      </c>
      <c r="R30" s="779"/>
      <c r="S30" s="779"/>
      <c r="T30" s="779"/>
      <c r="U30" s="779"/>
      <c r="V30" s="779">
        <v>1710</v>
      </c>
      <c r="W30" s="779"/>
      <c r="X30" s="779"/>
      <c r="Y30" s="779"/>
      <c r="Z30" s="779"/>
      <c r="AA30" s="779">
        <v>10</v>
      </c>
      <c r="AB30" s="779"/>
      <c r="AC30" s="779"/>
      <c r="AD30" s="779"/>
      <c r="AE30" s="780"/>
      <c r="AF30" s="781">
        <v>10</v>
      </c>
      <c r="AG30" s="782"/>
      <c r="AH30" s="782"/>
      <c r="AI30" s="782"/>
      <c r="AJ30" s="783"/>
      <c r="AK30" s="850">
        <v>457</v>
      </c>
      <c r="AL30" s="851"/>
      <c r="AM30" s="851"/>
      <c r="AN30" s="851"/>
      <c r="AO30" s="851"/>
      <c r="AP30" s="851" t="s">
        <v>536</v>
      </c>
      <c r="AQ30" s="851"/>
      <c r="AR30" s="851"/>
      <c r="AS30" s="851"/>
      <c r="AT30" s="851"/>
      <c r="AU30" s="851" t="s">
        <v>536</v>
      </c>
      <c r="AV30" s="851"/>
      <c r="AW30" s="851"/>
      <c r="AX30" s="851"/>
      <c r="AY30" s="851"/>
      <c r="AZ30" s="852" t="s">
        <v>554</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4763</v>
      </c>
      <c r="R31" s="779"/>
      <c r="S31" s="779"/>
      <c r="T31" s="779"/>
      <c r="U31" s="779"/>
      <c r="V31" s="779">
        <v>1096</v>
      </c>
      <c r="W31" s="779"/>
      <c r="X31" s="779"/>
      <c r="Y31" s="779"/>
      <c r="Z31" s="779"/>
      <c r="AA31" s="779">
        <v>3666</v>
      </c>
      <c r="AB31" s="779"/>
      <c r="AC31" s="779"/>
      <c r="AD31" s="779"/>
      <c r="AE31" s="780"/>
      <c r="AF31" s="781">
        <v>3666</v>
      </c>
      <c r="AG31" s="782"/>
      <c r="AH31" s="782"/>
      <c r="AI31" s="782"/>
      <c r="AJ31" s="783"/>
      <c r="AK31" s="850">
        <v>120</v>
      </c>
      <c r="AL31" s="851"/>
      <c r="AM31" s="851"/>
      <c r="AN31" s="851"/>
      <c r="AO31" s="851"/>
      <c r="AP31" s="851">
        <v>8683</v>
      </c>
      <c r="AQ31" s="851"/>
      <c r="AR31" s="851"/>
      <c r="AS31" s="851"/>
      <c r="AT31" s="851"/>
      <c r="AU31" s="851">
        <v>313</v>
      </c>
      <c r="AV31" s="851"/>
      <c r="AW31" s="851"/>
      <c r="AX31" s="851"/>
      <c r="AY31" s="851"/>
      <c r="AZ31" s="852" t="s">
        <v>554</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5008</v>
      </c>
      <c r="R32" s="779"/>
      <c r="S32" s="779"/>
      <c r="T32" s="779"/>
      <c r="U32" s="779"/>
      <c r="V32" s="779">
        <v>4802</v>
      </c>
      <c r="W32" s="779"/>
      <c r="X32" s="779"/>
      <c r="Y32" s="779"/>
      <c r="Z32" s="779"/>
      <c r="AA32" s="779">
        <v>206</v>
      </c>
      <c r="AB32" s="779"/>
      <c r="AC32" s="779"/>
      <c r="AD32" s="779"/>
      <c r="AE32" s="780"/>
      <c r="AF32" s="781">
        <v>192</v>
      </c>
      <c r="AG32" s="782"/>
      <c r="AH32" s="782"/>
      <c r="AI32" s="782"/>
      <c r="AJ32" s="783"/>
      <c r="AK32" s="850">
        <v>2000</v>
      </c>
      <c r="AL32" s="851"/>
      <c r="AM32" s="851"/>
      <c r="AN32" s="851"/>
      <c r="AO32" s="851"/>
      <c r="AP32" s="851">
        <v>25346</v>
      </c>
      <c r="AQ32" s="851"/>
      <c r="AR32" s="851"/>
      <c r="AS32" s="851"/>
      <c r="AT32" s="851"/>
      <c r="AU32" s="851">
        <v>22608</v>
      </c>
      <c r="AV32" s="851"/>
      <c r="AW32" s="851"/>
      <c r="AX32" s="851"/>
      <c r="AY32" s="851"/>
      <c r="AZ32" s="852" t="s">
        <v>554</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389</v>
      </c>
      <c r="R33" s="779"/>
      <c r="S33" s="779"/>
      <c r="T33" s="779"/>
      <c r="U33" s="779"/>
      <c r="V33" s="779">
        <v>354</v>
      </c>
      <c r="W33" s="779"/>
      <c r="X33" s="779"/>
      <c r="Y33" s="779"/>
      <c r="Z33" s="779"/>
      <c r="AA33" s="779">
        <v>35</v>
      </c>
      <c r="AB33" s="779"/>
      <c r="AC33" s="779"/>
      <c r="AD33" s="779"/>
      <c r="AE33" s="780"/>
      <c r="AF33" s="781">
        <v>35</v>
      </c>
      <c r="AG33" s="782"/>
      <c r="AH33" s="782"/>
      <c r="AI33" s="782"/>
      <c r="AJ33" s="783"/>
      <c r="AK33" s="850">
        <v>298</v>
      </c>
      <c r="AL33" s="851"/>
      <c r="AM33" s="851"/>
      <c r="AN33" s="851"/>
      <c r="AO33" s="851"/>
      <c r="AP33" s="851">
        <v>2918</v>
      </c>
      <c r="AQ33" s="851"/>
      <c r="AR33" s="851"/>
      <c r="AS33" s="851"/>
      <c r="AT33" s="851"/>
      <c r="AU33" s="851">
        <v>2918</v>
      </c>
      <c r="AV33" s="851"/>
      <c r="AW33" s="851"/>
      <c r="AX33" s="851"/>
      <c r="AY33" s="851"/>
      <c r="AZ33" s="852" t="s">
        <v>554</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387</v>
      </c>
      <c r="C34" s="776"/>
      <c r="D34" s="776"/>
      <c r="E34" s="776"/>
      <c r="F34" s="776"/>
      <c r="G34" s="776"/>
      <c r="H34" s="776"/>
      <c r="I34" s="776"/>
      <c r="J34" s="776"/>
      <c r="K34" s="776"/>
      <c r="L34" s="776"/>
      <c r="M34" s="776"/>
      <c r="N34" s="776"/>
      <c r="O34" s="776"/>
      <c r="P34" s="777"/>
      <c r="Q34" s="778">
        <v>663</v>
      </c>
      <c r="R34" s="779"/>
      <c r="S34" s="779"/>
      <c r="T34" s="779"/>
      <c r="U34" s="779"/>
      <c r="V34" s="779">
        <v>662</v>
      </c>
      <c r="W34" s="779"/>
      <c r="X34" s="779"/>
      <c r="Y34" s="779"/>
      <c r="Z34" s="779"/>
      <c r="AA34" s="779">
        <v>0</v>
      </c>
      <c r="AB34" s="779"/>
      <c r="AC34" s="779"/>
      <c r="AD34" s="779"/>
      <c r="AE34" s="780"/>
      <c r="AF34" s="781" t="s">
        <v>111</v>
      </c>
      <c r="AG34" s="782"/>
      <c r="AH34" s="782"/>
      <c r="AI34" s="782"/>
      <c r="AJ34" s="783"/>
      <c r="AK34" s="850">
        <v>129</v>
      </c>
      <c r="AL34" s="851"/>
      <c r="AM34" s="851"/>
      <c r="AN34" s="851"/>
      <c r="AO34" s="851"/>
      <c r="AP34" s="851" t="s">
        <v>536</v>
      </c>
      <c r="AQ34" s="851"/>
      <c r="AR34" s="851"/>
      <c r="AS34" s="851"/>
      <c r="AT34" s="851"/>
      <c r="AU34" s="851" t="s">
        <v>536</v>
      </c>
      <c r="AV34" s="851"/>
      <c r="AW34" s="851"/>
      <c r="AX34" s="851"/>
      <c r="AY34" s="851"/>
      <c r="AZ34" s="852" t="s">
        <v>554</v>
      </c>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4857</v>
      </c>
      <c r="AG63" s="862"/>
      <c r="AH63" s="862"/>
      <c r="AI63" s="862"/>
      <c r="AJ63" s="863"/>
      <c r="AK63" s="864"/>
      <c r="AL63" s="859"/>
      <c r="AM63" s="859"/>
      <c r="AN63" s="859"/>
      <c r="AO63" s="859"/>
      <c r="AP63" s="862">
        <f>AP31+AP32+AP33</f>
        <v>36947</v>
      </c>
      <c r="AQ63" s="862"/>
      <c r="AR63" s="862"/>
      <c r="AS63" s="862"/>
      <c r="AT63" s="862"/>
      <c r="AU63" s="862">
        <f>AU31+AU32+AU33</f>
        <v>25839</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392</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543</v>
      </c>
      <c r="C68" s="890"/>
      <c r="D68" s="890"/>
      <c r="E68" s="890"/>
      <c r="F68" s="890"/>
      <c r="G68" s="890"/>
      <c r="H68" s="890"/>
      <c r="I68" s="890"/>
      <c r="J68" s="890"/>
      <c r="K68" s="890"/>
      <c r="L68" s="890"/>
      <c r="M68" s="890"/>
      <c r="N68" s="890"/>
      <c r="O68" s="890"/>
      <c r="P68" s="891"/>
      <c r="Q68" s="892">
        <v>418</v>
      </c>
      <c r="R68" s="886"/>
      <c r="S68" s="886"/>
      <c r="T68" s="886"/>
      <c r="U68" s="886"/>
      <c r="V68" s="886">
        <v>374</v>
      </c>
      <c r="W68" s="886"/>
      <c r="X68" s="886"/>
      <c r="Y68" s="886"/>
      <c r="Z68" s="886"/>
      <c r="AA68" s="886">
        <v>44</v>
      </c>
      <c r="AB68" s="886"/>
      <c r="AC68" s="886"/>
      <c r="AD68" s="886"/>
      <c r="AE68" s="886"/>
      <c r="AF68" s="886">
        <v>44</v>
      </c>
      <c r="AG68" s="886"/>
      <c r="AH68" s="886"/>
      <c r="AI68" s="886"/>
      <c r="AJ68" s="886"/>
      <c r="AK68" s="886" t="s">
        <v>536</v>
      </c>
      <c r="AL68" s="886"/>
      <c r="AM68" s="886"/>
      <c r="AN68" s="886"/>
      <c r="AO68" s="886"/>
      <c r="AP68" s="886" t="s">
        <v>536</v>
      </c>
      <c r="AQ68" s="886"/>
      <c r="AR68" s="886"/>
      <c r="AS68" s="886"/>
      <c r="AT68" s="886"/>
      <c r="AU68" s="886" t="s">
        <v>536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544</v>
      </c>
      <c r="C69" s="894"/>
      <c r="D69" s="894"/>
      <c r="E69" s="894"/>
      <c r="F69" s="894"/>
      <c r="G69" s="894"/>
      <c r="H69" s="894"/>
      <c r="I69" s="894"/>
      <c r="J69" s="894"/>
      <c r="K69" s="894"/>
      <c r="L69" s="894"/>
      <c r="M69" s="894"/>
      <c r="N69" s="894"/>
      <c r="O69" s="894"/>
      <c r="P69" s="895"/>
      <c r="Q69" s="896">
        <v>11174</v>
      </c>
      <c r="R69" s="851"/>
      <c r="S69" s="851"/>
      <c r="T69" s="851"/>
      <c r="U69" s="851"/>
      <c r="V69" s="851">
        <v>11146</v>
      </c>
      <c r="W69" s="851"/>
      <c r="X69" s="851"/>
      <c r="Y69" s="851"/>
      <c r="Z69" s="851"/>
      <c r="AA69" s="851">
        <v>28</v>
      </c>
      <c r="AB69" s="851"/>
      <c r="AC69" s="851"/>
      <c r="AD69" s="851"/>
      <c r="AE69" s="851"/>
      <c r="AF69" s="851">
        <v>28</v>
      </c>
      <c r="AG69" s="851"/>
      <c r="AH69" s="851"/>
      <c r="AI69" s="851"/>
      <c r="AJ69" s="851"/>
      <c r="AK69" s="851">
        <v>1350</v>
      </c>
      <c r="AL69" s="851"/>
      <c r="AM69" s="851"/>
      <c r="AN69" s="851"/>
      <c r="AO69" s="851"/>
      <c r="AP69" s="851" t="s">
        <v>536</v>
      </c>
      <c r="AQ69" s="851"/>
      <c r="AR69" s="851"/>
      <c r="AS69" s="851"/>
      <c r="AT69" s="851"/>
      <c r="AU69" s="851" t="s">
        <v>536</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545</v>
      </c>
      <c r="C70" s="894"/>
      <c r="D70" s="894"/>
      <c r="E70" s="894"/>
      <c r="F70" s="894"/>
      <c r="G70" s="894"/>
      <c r="H70" s="894"/>
      <c r="I70" s="894"/>
      <c r="J70" s="894"/>
      <c r="K70" s="894"/>
      <c r="L70" s="894"/>
      <c r="M70" s="894"/>
      <c r="N70" s="894"/>
      <c r="O70" s="894"/>
      <c r="P70" s="895"/>
      <c r="Q70" s="896">
        <v>23</v>
      </c>
      <c r="R70" s="851"/>
      <c r="S70" s="851"/>
      <c r="T70" s="851"/>
      <c r="U70" s="851"/>
      <c r="V70" s="851">
        <v>21</v>
      </c>
      <c r="W70" s="851"/>
      <c r="X70" s="851"/>
      <c r="Y70" s="851"/>
      <c r="Z70" s="851"/>
      <c r="AA70" s="851">
        <v>2</v>
      </c>
      <c r="AB70" s="851"/>
      <c r="AC70" s="851"/>
      <c r="AD70" s="851"/>
      <c r="AE70" s="851"/>
      <c r="AF70" s="851">
        <v>2</v>
      </c>
      <c r="AG70" s="851"/>
      <c r="AH70" s="851"/>
      <c r="AI70" s="851"/>
      <c r="AJ70" s="851"/>
      <c r="AK70" s="851">
        <v>5</v>
      </c>
      <c r="AL70" s="851"/>
      <c r="AM70" s="851"/>
      <c r="AN70" s="851"/>
      <c r="AO70" s="851"/>
      <c r="AP70" s="851" t="s">
        <v>536</v>
      </c>
      <c r="AQ70" s="851"/>
      <c r="AR70" s="851"/>
      <c r="AS70" s="851"/>
      <c r="AT70" s="851"/>
      <c r="AU70" s="851" t="s">
        <v>536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546</v>
      </c>
      <c r="C71" s="894"/>
      <c r="D71" s="894"/>
      <c r="E71" s="894"/>
      <c r="F71" s="894"/>
      <c r="G71" s="894"/>
      <c r="H71" s="894"/>
      <c r="I71" s="894"/>
      <c r="J71" s="894"/>
      <c r="K71" s="894"/>
      <c r="L71" s="894"/>
      <c r="M71" s="894"/>
      <c r="N71" s="894"/>
      <c r="O71" s="894"/>
      <c r="P71" s="895"/>
      <c r="Q71" s="896">
        <v>123</v>
      </c>
      <c r="R71" s="851"/>
      <c r="S71" s="851"/>
      <c r="T71" s="851"/>
      <c r="U71" s="851"/>
      <c r="V71" s="851">
        <v>110</v>
      </c>
      <c r="W71" s="851"/>
      <c r="X71" s="851"/>
      <c r="Y71" s="851"/>
      <c r="Z71" s="851"/>
      <c r="AA71" s="851">
        <v>13</v>
      </c>
      <c r="AB71" s="851"/>
      <c r="AC71" s="851"/>
      <c r="AD71" s="851"/>
      <c r="AE71" s="851"/>
      <c r="AF71" s="851">
        <v>13</v>
      </c>
      <c r="AG71" s="851"/>
      <c r="AH71" s="851"/>
      <c r="AI71" s="851"/>
      <c r="AJ71" s="851"/>
      <c r="AK71" s="851">
        <v>0</v>
      </c>
      <c r="AL71" s="851"/>
      <c r="AM71" s="851"/>
      <c r="AN71" s="851"/>
      <c r="AO71" s="851"/>
      <c r="AP71" s="851" t="s">
        <v>536</v>
      </c>
      <c r="AQ71" s="851"/>
      <c r="AR71" s="851"/>
      <c r="AS71" s="851"/>
      <c r="AT71" s="851"/>
      <c r="AU71" s="851" t="s">
        <v>551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547</v>
      </c>
      <c r="C72" s="894"/>
      <c r="D72" s="894"/>
      <c r="E72" s="894"/>
      <c r="F72" s="894"/>
      <c r="G72" s="894"/>
      <c r="H72" s="894"/>
      <c r="I72" s="894"/>
      <c r="J72" s="894"/>
      <c r="K72" s="894"/>
      <c r="L72" s="894"/>
      <c r="M72" s="894"/>
      <c r="N72" s="894"/>
      <c r="O72" s="894"/>
      <c r="P72" s="895"/>
      <c r="Q72" s="896">
        <v>203159</v>
      </c>
      <c r="R72" s="851"/>
      <c r="S72" s="851"/>
      <c r="T72" s="851"/>
      <c r="U72" s="851"/>
      <c r="V72" s="851">
        <v>194040</v>
      </c>
      <c r="W72" s="851"/>
      <c r="X72" s="851"/>
      <c r="Y72" s="851"/>
      <c r="Z72" s="851"/>
      <c r="AA72" s="851">
        <v>9119</v>
      </c>
      <c r="AB72" s="851"/>
      <c r="AC72" s="851"/>
      <c r="AD72" s="851"/>
      <c r="AE72" s="851"/>
      <c r="AF72" s="851">
        <v>9119</v>
      </c>
      <c r="AG72" s="851"/>
      <c r="AH72" s="851"/>
      <c r="AI72" s="851"/>
      <c r="AJ72" s="851"/>
      <c r="AK72" s="851" t="s">
        <v>536</v>
      </c>
      <c r="AL72" s="851"/>
      <c r="AM72" s="851"/>
      <c r="AN72" s="851"/>
      <c r="AO72" s="851"/>
      <c r="AP72" s="851" t="s">
        <v>536</v>
      </c>
      <c r="AQ72" s="851"/>
      <c r="AR72" s="851"/>
      <c r="AS72" s="851"/>
      <c r="AT72" s="851"/>
      <c r="AU72" s="851" t="s">
        <v>536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548</v>
      </c>
      <c r="C73" s="894"/>
      <c r="D73" s="894"/>
      <c r="E73" s="894"/>
      <c r="F73" s="894"/>
      <c r="G73" s="894"/>
      <c r="H73" s="894"/>
      <c r="I73" s="894"/>
      <c r="J73" s="894"/>
      <c r="K73" s="894"/>
      <c r="L73" s="894"/>
      <c r="M73" s="894"/>
      <c r="N73" s="894"/>
      <c r="O73" s="894"/>
      <c r="P73" s="895"/>
      <c r="Q73" s="896">
        <v>566</v>
      </c>
      <c r="R73" s="851"/>
      <c r="S73" s="851"/>
      <c r="T73" s="851"/>
      <c r="U73" s="851"/>
      <c r="V73" s="851">
        <v>565</v>
      </c>
      <c r="W73" s="851"/>
      <c r="X73" s="851"/>
      <c r="Y73" s="851"/>
      <c r="Z73" s="851"/>
      <c r="AA73" s="851">
        <v>2</v>
      </c>
      <c r="AB73" s="851"/>
      <c r="AC73" s="851"/>
      <c r="AD73" s="851"/>
      <c r="AE73" s="851"/>
      <c r="AF73" s="851">
        <v>2</v>
      </c>
      <c r="AG73" s="851"/>
      <c r="AH73" s="851"/>
      <c r="AI73" s="851"/>
      <c r="AJ73" s="851"/>
      <c r="AK73" s="851">
        <v>385</v>
      </c>
      <c r="AL73" s="851"/>
      <c r="AM73" s="851"/>
      <c r="AN73" s="851"/>
      <c r="AO73" s="851"/>
      <c r="AP73" s="851">
        <v>354</v>
      </c>
      <c r="AQ73" s="851"/>
      <c r="AR73" s="851"/>
      <c r="AS73" s="851"/>
      <c r="AT73" s="851"/>
      <c r="AU73" s="851">
        <v>78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549</v>
      </c>
      <c r="C74" s="894"/>
      <c r="D74" s="894"/>
      <c r="E74" s="894"/>
      <c r="F74" s="894"/>
      <c r="G74" s="894"/>
      <c r="H74" s="894"/>
      <c r="I74" s="894"/>
      <c r="J74" s="894"/>
      <c r="K74" s="894"/>
      <c r="L74" s="894"/>
      <c r="M74" s="894"/>
      <c r="N74" s="894"/>
      <c r="O74" s="894"/>
      <c r="P74" s="895"/>
      <c r="Q74" s="896">
        <v>175</v>
      </c>
      <c r="R74" s="851"/>
      <c r="S74" s="851"/>
      <c r="T74" s="851"/>
      <c r="U74" s="851"/>
      <c r="V74" s="851">
        <v>147</v>
      </c>
      <c r="W74" s="851"/>
      <c r="X74" s="851"/>
      <c r="Y74" s="851"/>
      <c r="Z74" s="851"/>
      <c r="AA74" s="851">
        <v>28</v>
      </c>
      <c r="AB74" s="851"/>
      <c r="AC74" s="851"/>
      <c r="AD74" s="851"/>
      <c r="AE74" s="851"/>
      <c r="AF74" s="851">
        <v>28</v>
      </c>
      <c r="AG74" s="851"/>
      <c r="AH74" s="851"/>
      <c r="AI74" s="851"/>
      <c r="AJ74" s="851"/>
      <c r="AK74" s="851" t="s">
        <v>552</v>
      </c>
      <c r="AL74" s="851"/>
      <c r="AM74" s="851"/>
      <c r="AN74" s="851"/>
      <c r="AO74" s="851"/>
      <c r="AP74" s="851">
        <v>111</v>
      </c>
      <c r="AQ74" s="851"/>
      <c r="AR74" s="851"/>
      <c r="AS74" s="851"/>
      <c r="AT74" s="851"/>
      <c r="AU74" s="851">
        <v>65</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550</v>
      </c>
      <c r="C75" s="894"/>
      <c r="D75" s="894"/>
      <c r="E75" s="894"/>
      <c r="F75" s="894"/>
      <c r="G75" s="894"/>
      <c r="H75" s="894"/>
      <c r="I75" s="894"/>
      <c r="J75" s="894"/>
      <c r="K75" s="894"/>
      <c r="L75" s="894"/>
      <c r="M75" s="894"/>
      <c r="N75" s="894"/>
      <c r="O75" s="894"/>
      <c r="P75" s="895"/>
      <c r="Q75" s="899">
        <v>60</v>
      </c>
      <c r="R75" s="900"/>
      <c r="S75" s="900"/>
      <c r="T75" s="900"/>
      <c r="U75" s="850"/>
      <c r="V75" s="901">
        <v>27</v>
      </c>
      <c r="W75" s="900"/>
      <c r="X75" s="900"/>
      <c r="Y75" s="900"/>
      <c r="Z75" s="850"/>
      <c r="AA75" s="901">
        <v>33</v>
      </c>
      <c r="AB75" s="900"/>
      <c r="AC75" s="900"/>
      <c r="AD75" s="900"/>
      <c r="AE75" s="850"/>
      <c r="AF75" s="901">
        <v>41</v>
      </c>
      <c r="AG75" s="900"/>
      <c r="AH75" s="900"/>
      <c r="AI75" s="900"/>
      <c r="AJ75" s="850"/>
      <c r="AK75" s="901">
        <v>6</v>
      </c>
      <c r="AL75" s="900"/>
      <c r="AM75" s="900"/>
      <c r="AN75" s="900"/>
      <c r="AO75" s="850"/>
      <c r="AP75" s="901">
        <v>177</v>
      </c>
      <c r="AQ75" s="900"/>
      <c r="AR75" s="900"/>
      <c r="AS75" s="900"/>
      <c r="AT75" s="850"/>
      <c r="AU75" s="901">
        <v>98</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AF68+AF69+AF70+AF71+AF72+AF73+AF74+AF75</f>
        <v>9277</v>
      </c>
      <c r="AG88" s="862"/>
      <c r="AH88" s="862"/>
      <c r="AI88" s="862"/>
      <c r="AJ88" s="862"/>
      <c r="AK88" s="859"/>
      <c r="AL88" s="859"/>
      <c r="AM88" s="859"/>
      <c r="AN88" s="859"/>
      <c r="AO88" s="859"/>
      <c r="AP88" s="862">
        <f>AP73+AP74+AP75</f>
        <v>642</v>
      </c>
      <c r="AQ88" s="862"/>
      <c r="AR88" s="862"/>
      <c r="AS88" s="862"/>
      <c r="AT88" s="862"/>
      <c r="AU88" s="862">
        <f>AU73+AU74+AU75</f>
        <v>241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f>CR7+CR8+CR9+CR10</f>
        <v>85</v>
      </c>
      <c r="CS102" s="870"/>
      <c r="CT102" s="870"/>
      <c r="CU102" s="870"/>
      <c r="CV102" s="913"/>
      <c r="CW102" s="912">
        <f>CW7+CW8+CW9</f>
        <v>20</v>
      </c>
      <c r="CX102" s="870"/>
      <c r="CY102" s="870"/>
      <c r="CZ102" s="870"/>
      <c r="DA102" s="913"/>
      <c r="DB102" s="912">
        <f>DB7+DB9</f>
        <v>278</v>
      </c>
      <c r="DC102" s="870"/>
      <c r="DD102" s="870"/>
      <c r="DE102" s="870"/>
      <c r="DF102" s="913"/>
      <c r="DG102" s="912" t="s">
        <v>554</v>
      </c>
      <c r="DH102" s="870"/>
      <c r="DI102" s="870"/>
      <c r="DJ102" s="870"/>
      <c r="DK102" s="913"/>
      <c r="DL102" s="912">
        <f>DL10</f>
        <v>439</v>
      </c>
      <c r="DM102" s="870"/>
      <c r="DN102" s="870"/>
      <c r="DO102" s="870"/>
      <c r="DP102" s="913"/>
      <c r="DQ102" s="912">
        <f>DQ10</f>
        <v>44</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287</v>
      </c>
      <c r="AG109" s="915"/>
      <c r="AH109" s="915"/>
      <c r="AI109" s="915"/>
      <c r="AJ109" s="916"/>
      <c r="AK109" s="914" t="s">
        <v>286</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287</v>
      </c>
      <c r="BW109" s="915"/>
      <c r="BX109" s="915"/>
      <c r="BY109" s="915"/>
      <c r="BZ109" s="916"/>
      <c r="CA109" s="914" t="s">
        <v>286</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287</v>
      </c>
      <c r="DM109" s="915"/>
      <c r="DN109" s="915"/>
      <c r="DO109" s="915"/>
      <c r="DP109" s="916"/>
      <c r="DQ109" s="914" t="s">
        <v>286</v>
      </c>
      <c r="DR109" s="915"/>
      <c r="DS109" s="915"/>
      <c r="DT109" s="915"/>
      <c r="DU109" s="916"/>
      <c r="DV109" s="914" t="s">
        <v>403</v>
      </c>
      <c r="DW109" s="915"/>
      <c r="DX109" s="915"/>
      <c r="DY109" s="915"/>
      <c r="DZ109" s="917"/>
    </row>
    <row r="110" spans="1:131" s="199"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6690746</v>
      </c>
      <c r="AB110" s="922"/>
      <c r="AC110" s="922"/>
      <c r="AD110" s="922"/>
      <c r="AE110" s="923"/>
      <c r="AF110" s="924">
        <v>6770762</v>
      </c>
      <c r="AG110" s="922"/>
      <c r="AH110" s="922"/>
      <c r="AI110" s="922"/>
      <c r="AJ110" s="923"/>
      <c r="AK110" s="924">
        <v>6847583</v>
      </c>
      <c r="AL110" s="922"/>
      <c r="AM110" s="922"/>
      <c r="AN110" s="922"/>
      <c r="AO110" s="923"/>
      <c r="AP110" s="925">
        <v>21.9</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60944834</v>
      </c>
      <c r="BR110" s="957"/>
      <c r="BS110" s="957"/>
      <c r="BT110" s="957"/>
      <c r="BU110" s="957"/>
      <c r="BV110" s="957">
        <v>62060549</v>
      </c>
      <c r="BW110" s="957"/>
      <c r="BX110" s="957"/>
      <c r="BY110" s="957"/>
      <c r="BZ110" s="957"/>
      <c r="CA110" s="957">
        <v>60853830</v>
      </c>
      <c r="CB110" s="957"/>
      <c r="CC110" s="957"/>
      <c r="CD110" s="957"/>
      <c r="CE110" s="957"/>
      <c r="CF110" s="971">
        <v>194.6</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114917</v>
      </c>
      <c r="BR111" s="950"/>
      <c r="BS111" s="950"/>
      <c r="BT111" s="950"/>
      <c r="BU111" s="950"/>
      <c r="BV111" s="950">
        <v>88103</v>
      </c>
      <c r="BW111" s="950"/>
      <c r="BX111" s="950"/>
      <c r="BY111" s="950"/>
      <c r="BZ111" s="950"/>
      <c r="CA111" s="950">
        <v>62018</v>
      </c>
      <c r="CB111" s="950"/>
      <c r="CC111" s="950"/>
      <c r="CD111" s="950"/>
      <c r="CE111" s="950"/>
      <c r="CF111" s="944">
        <v>0.2</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27389923</v>
      </c>
      <c r="BR112" s="950"/>
      <c r="BS112" s="950"/>
      <c r="BT112" s="950"/>
      <c r="BU112" s="950"/>
      <c r="BV112" s="950">
        <v>26621398</v>
      </c>
      <c r="BW112" s="950"/>
      <c r="BX112" s="950"/>
      <c r="BY112" s="950"/>
      <c r="BZ112" s="950"/>
      <c r="CA112" s="950">
        <v>25839355</v>
      </c>
      <c r="CB112" s="950"/>
      <c r="CC112" s="950"/>
      <c r="CD112" s="950"/>
      <c r="CE112" s="950"/>
      <c r="CF112" s="944">
        <v>82.6</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2260103</v>
      </c>
      <c r="AB113" s="964"/>
      <c r="AC113" s="964"/>
      <c r="AD113" s="964"/>
      <c r="AE113" s="965"/>
      <c r="AF113" s="966">
        <v>2287690</v>
      </c>
      <c r="AG113" s="964"/>
      <c r="AH113" s="964"/>
      <c r="AI113" s="964"/>
      <c r="AJ113" s="965"/>
      <c r="AK113" s="966">
        <v>2366853</v>
      </c>
      <c r="AL113" s="964"/>
      <c r="AM113" s="964"/>
      <c r="AN113" s="964"/>
      <c r="AO113" s="965"/>
      <c r="AP113" s="967">
        <v>7.6</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607713</v>
      </c>
      <c r="BR113" s="950"/>
      <c r="BS113" s="950"/>
      <c r="BT113" s="950"/>
      <c r="BU113" s="950"/>
      <c r="BV113" s="950">
        <v>487952</v>
      </c>
      <c r="BW113" s="950"/>
      <c r="BX113" s="950"/>
      <c r="BY113" s="950"/>
      <c r="BZ113" s="950"/>
      <c r="CA113" s="950">
        <v>240757</v>
      </c>
      <c r="CB113" s="950"/>
      <c r="CC113" s="950"/>
      <c r="CD113" s="950"/>
      <c r="CE113" s="950"/>
      <c r="CF113" s="944">
        <v>0.8</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114917</v>
      </c>
      <c r="DH113" s="989"/>
      <c r="DI113" s="989"/>
      <c r="DJ113" s="989"/>
      <c r="DK113" s="990"/>
      <c r="DL113" s="991">
        <v>88103</v>
      </c>
      <c r="DM113" s="989"/>
      <c r="DN113" s="989"/>
      <c r="DO113" s="989"/>
      <c r="DP113" s="990"/>
      <c r="DQ113" s="991">
        <v>62018</v>
      </c>
      <c r="DR113" s="989"/>
      <c r="DS113" s="989"/>
      <c r="DT113" s="989"/>
      <c r="DU113" s="990"/>
      <c r="DV113" s="992">
        <v>0.2</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107195</v>
      </c>
      <c r="AB114" s="989"/>
      <c r="AC114" s="989"/>
      <c r="AD114" s="989"/>
      <c r="AE114" s="990"/>
      <c r="AF114" s="991">
        <v>108222</v>
      </c>
      <c r="AG114" s="989"/>
      <c r="AH114" s="989"/>
      <c r="AI114" s="989"/>
      <c r="AJ114" s="990"/>
      <c r="AK114" s="991">
        <v>102737</v>
      </c>
      <c r="AL114" s="989"/>
      <c r="AM114" s="989"/>
      <c r="AN114" s="989"/>
      <c r="AO114" s="990"/>
      <c r="AP114" s="992">
        <v>0.3</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11996521</v>
      </c>
      <c r="BR114" s="950"/>
      <c r="BS114" s="950"/>
      <c r="BT114" s="950"/>
      <c r="BU114" s="950"/>
      <c r="BV114" s="950">
        <v>11355923</v>
      </c>
      <c r="BW114" s="950"/>
      <c r="BX114" s="950"/>
      <c r="BY114" s="950"/>
      <c r="BZ114" s="950"/>
      <c r="CA114" s="950">
        <v>11030206</v>
      </c>
      <c r="CB114" s="950"/>
      <c r="CC114" s="950"/>
      <c r="CD114" s="950"/>
      <c r="CE114" s="950"/>
      <c r="CF114" s="944">
        <v>35.299999999999997</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116486</v>
      </c>
      <c r="AB115" s="964"/>
      <c r="AC115" s="964"/>
      <c r="AD115" s="964"/>
      <c r="AE115" s="965"/>
      <c r="AF115" s="966">
        <v>75326</v>
      </c>
      <c r="AG115" s="964"/>
      <c r="AH115" s="964"/>
      <c r="AI115" s="964"/>
      <c r="AJ115" s="965"/>
      <c r="AK115" s="966">
        <v>26692</v>
      </c>
      <c r="AL115" s="964"/>
      <c r="AM115" s="964"/>
      <c r="AN115" s="964"/>
      <c r="AO115" s="965"/>
      <c r="AP115" s="967">
        <v>0.1</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v>48894</v>
      </c>
      <c r="BR115" s="950"/>
      <c r="BS115" s="950"/>
      <c r="BT115" s="950"/>
      <c r="BU115" s="950"/>
      <c r="BV115" s="950">
        <v>45305</v>
      </c>
      <c r="BW115" s="950"/>
      <c r="BX115" s="950"/>
      <c r="BY115" s="950"/>
      <c r="BZ115" s="950"/>
      <c r="CA115" s="950">
        <v>493891</v>
      </c>
      <c r="CB115" s="950"/>
      <c r="CC115" s="950"/>
      <c r="CD115" s="950"/>
      <c r="CE115" s="950"/>
      <c r="CF115" s="944">
        <v>1.6</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v>234</v>
      </c>
      <c r="AL116" s="989"/>
      <c r="AM116" s="989"/>
      <c r="AN116" s="989"/>
      <c r="AO116" s="990"/>
      <c r="AP116" s="992">
        <v>0</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9174530</v>
      </c>
      <c r="AB117" s="1007"/>
      <c r="AC117" s="1007"/>
      <c r="AD117" s="1007"/>
      <c r="AE117" s="1008"/>
      <c r="AF117" s="1009">
        <v>9242000</v>
      </c>
      <c r="AG117" s="1007"/>
      <c r="AH117" s="1007"/>
      <c r="AI117" s="1007"/>
      <c r="AJ117" s="1008"/>
      <c r="AK117" s="1009">
        <v>9344099</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287</v>
      </c>
      <c r="AG118" s="915"/>
      <c r="AH118" s="915"/>
      <c r="AI118" s="915"/>
      <c r="AJ118" s="916"/>
      <c r="AK118" s="914" t="s">
        <v>286</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433</v>
      </c>
      <c r="BP119" s="1036"/>
      <c r="BQ119" s="1027">
        <v>101102802</v>
      </c>
      <c r="BR119" s="1028"/>
      <c r="BS119" s="1028"/>
      <c r="BT119" s="1028"/>
      <c r="BU119" s="1028"/>
      <c r="BV119" s="1028">
        <v>100659230</v>
      </c>
      <c r="BW119" s="1028"/>
      <c r="BX119" s="1028"/>
      <c r="BY119" s="1028"/>
      <c r="BZ119" s="1028"/>
      <c r="CA119" s="1028">
        <v>98520057</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15012781</v>
      </c>
      <c r="BR120" s="957"/>
      <c r="BS120" s="957"/>
      <c r="BT120" s="957"/>
      <c r="BU120" s="957"/>
      <c r="BV120" s="957">
        <v>13948847</v>
      </c>
      <c r="BW120" s="957"/>
      <c r="BX120" s="957"/>
      <c r="BY120" s="957"/>
      <c r="BZ120" s="957"/>
      <c r="CA120" s="957">
        <v>13672042</v>
      </c>
      <c r="CB120" s="957"/>
      <c r="CC120" s="957"/>
      <c r="CD120" s="957"/>
      <c r="CE120" s="957"/>
      <c r="CF120" s="971">
        <v>43.7</v>
      </c>
      <c r="CG120" s="972"/>
      <c r="CH120" s="972"/>
      <c r="CI120" s="972"/>
      <c r="CJ120" s="972"/>
      <c r="CK120" s="1037" t="s">
        <v>437</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23526272</v>
      </c>
      <c r="DH120" s="957"/>
      <c r="DI120" s="957"/>
      <c r="DJ120" s="957"/>
      <c r="DK120" s="957"/>
      <c r="DL120" s="957">
        <v>23060090</v>
      </c>
      <c r="DM120" s="957"/>
      <c r="DN120" s="957"/>
      <c r="DO120" s="957"/>
      <c r="DP120" s="957"/>
      <c r="DQ120" s="957">
        <v>22608486</v>
      </c>
      <c r="DR120" s="957"/>
      <c r="DS120" s="957"/>
      <c r="DT120" s="957"/>
      <c r="DU120" s="957"/>
      <c r="DV120" s="958">
        <v>72.3</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27544</v>
      </c>
      <c r="AB121" s="989"/>
      <c r="AC121" s="989"/>
      <c r="AD121" s="989"/>
      <c r="AE121" s="990"/>
      <c r="AF121" s="991">
        <v>26814</v>
      </c>
      <c r="AG121" s="989"/>
      <c r="AH121" s="989"/>
      <c r="AI121" s="989"/>
      <c r="AJ121" s="990"/>
      <c r="AK121" s="991">
        <v>26085</v>
      </c>
      <c r="AL121" s="989"/>
      <c r="AM121" s="989"/>
      <c r="AN121" s="989"/>
      <c r="AO121" s="990"/>
      <c r="AP121" s="992">
        <v>0.1</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9241314</v>
      </c>
      <c r="BR121" s="950"/>
      <c r="BS121" s="950"/>
      <c r="BT121" s="950"/>
      <c r="BU121" s="950"/>
      <c r="BV121" s="950">
        <v>7292406</v>
      </c>
      <c r="BW121" s="950"/>
      <c r="BX121" s="950"/>
      <c r="BY121" s="950"/>
      <c r="BZ121" s="950"/>
      <c r="CA121" s="950">
        <v>5753864</v>
      </c>
      <c r="CB121" s="950"/>
      <c r="CC121" s="950"/>
      <c r="CD121" s="950"/>
      <c r="CE121" s="950"/>
      <c r="CF121" s="944">
        <v>18.399999999999999</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3263338</v>
      </c>
      <c r="DH121" s="950"/>
      <c r="DI121" s="950"/>
      <c r="DJ121" s="950"/>
      <c r="DK121" s="950"/>
      <c r="DL121" s="950">
        <v>3097507</v>
      </c>
      <c r="DM121" s="950"/>
      <c r="DN121" s="950"/>
      <c r="DO121" s="950"/>
      <c r="DP121" s="950"/>
      <c r="DQ121" s="950">
        <v>2918295</v>
      </c>
      <c r="DR121" s="950"/>
      <c r="DS121" s="950"/>
      <c r="DT121" s="950"/>
      <c r="DU121" s="950"/>
      <c r="DV121" s="951">
        <v>9.3000000000000007</v>
      </c>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58832645</v>
      </c>
      <c r="BR122" s="1028"/>
      <c r="BS122" s="1028"/>
      <c r="BT122" s="1028"/>
      <c r="BU122" s="1028"/>
      <c r="BV122" s="1028">
        <v>59642674</v>
      </c>
      <c r="BW122" s="1028"/>
      <c r="BX122" s="1028"/>
      <c r="BY122" s="1028"/>
      <c r="BZ122" s="1028"/>
      <c r="CA122" s="1028">
        <v>59113572</v>
      </c>
      <c r="CB122" s="1028"/>
      <c r="CC122" s="1028"/>
      <c r="CD122" s="1028"/>
      <c r="CE122" s="1028"/>
      <c r="CF122" s="1048">
        <v>189.1</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v>600313</v>
      </c>
      <c r="DH122" s="950"/>
      <c r="DI122" s="950"/>
      <c r="DJ122" s="950"/>
      <c r="DK122" s="950"/>
      <c r="DL122" s="950">
        <v>463801</v>
      </c>
      <c r="DM122" s="950"/>
      <c r="DN122" s="950"/>
      <c r="DO122" s="950"/>
      <c r="DP122" s="950"/>
      <c r="DQ122" s="950">
        <v>312574</v>
      </c>
      <c r="DR122" s="950"/>
      <c r="DS122" s="950"/>
      <c r="DT122" s="950"/>
      <c r="DU122" s="950"/>
      <c r="DV122" s="951">
        <v>1</v>
      </c>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441</v>
      </c>
      <c r="BP123" s="1036"/>
      <c r="BQ123" s="1095">
        <v>83086740</v>
      </c>
      <c r="BR123" s="1096"/>
      <c r="BS123" s="1096"/>
      <c r="BT123" s="1096"/>
      <c r="BU123" s="1096"/>
      <c r="BV123" s="1096">
        <v>80883927</v>
      </c>
      <c r="BW123" s="1096"/>
      <c r="BX123" s="1096"/>
      <c r="BY123" s="1096"/>
      <c r="BZ123" s="1096"/>
      <c r="CA123" s="1096">
        <v>78539478</v>
      </c>
      <c r="CB123" s="1096"/>
      <c r="CC123" s="1096"/>
      <c r="CD123" s="1096"/>
      <c r="CE123" s="1096"/>
      <c r="CF123" s="1029"/>
      <c r="CG123" s="1030"/>
      <c r="CH123" s="1030"/>
      <c r="CI123" s="1030"/>
      <c r="CJ123" s="1031"/>
      <c r="CK123" s="1040"/>
      <c r="CL123" s="1041"/>
      <c r="CM123" s="1041"/>
      <c r="CN123" s="1041"/>
      <c r="CO123" s="1042"/>
      <c r="CP123" s="1050" t="s">
        <v>387</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57.1</v>
      </c>
      <c r="BR124" s="1058"/>
      <c r="BS124" s="1058"/>
      <c r="BT124" s="1058"/>
      <c r="BU124" s="1058"/>
      <c r="BV124" s="1058">
        <v>62.6</v>
      </c>
      <c r="BW124" s="1058"/>
      <c r="BX124" s="1058"/>
      <c r="BY124" s="1058"/>
      <c r="BZ124" s="1058"/>
      <c r="CA124" s="1058">
        <v>63.9</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87716</v>
      </c>
      <c r="AB126" s="989"/>
      <c r="AC126" s="989"/>
      <c r="AD126" s="989"/>
      <c r="AE126" s="990"/>
      <c r="AF126" s="991">
        <v>47661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1226</v>
      </c>
      <c r="AB127" s="989"/>
      <c r="AC127" s="989"/>
      <c r="AD127" s="989"/>
      <c r="AE127" s="990"/>
      <c r="AF127" s="991">
        <v>851</v>
      </c>
      <c r="AG127" s="989"/>
      <c r="AH127" s="989"/>
      <c r="AI127" s="989"/>
      <c r="AJ127" s="990"/>
      <c r="AK127" s="991">
        <v>607</v>
      </c>
      <c r="AL127" s="989"/>
      <c r="AM127" s="989"/>
      <c r="AN127" s="989"/>
      <c r="AO127" s="990"/>
      <c r="AP127" s="992">
        <v>0</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867342</v>
      </c>
      <c r="AB128" s="1078"/>
      <c r="AC128" s="1078"/>
      <c r="AD128" s="1078"/>
      <c r="AE128" s="1079"/>
      <c r="AF128" s="1080">
        <v>367025</v>
      </c>
      <c r="AG128" s="1078"/>
      <c r="AH128" s="1078"/>
      <c r="AI128" s="1078"/>
      <c r="AJ128" s="1079"/>
      <c r="AK128" s="1080">
        <v>610178</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111</v>
      </c>
      <c r="BG128" s="1085"/>
      <c r="BH128" s="1085"/>
      <c r="BI128" s="1085"/>
      <c r="BJ128" s="1085"/>
      <c r="BK128" s="1085"/>
      <c r="BL128" s="1086"/>
      <c r="BM128" s="1084">
        <v>11.56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v>48894</v>
      </c>
      <c r="DH128" s="1070"/>
      <c r="DI128" s="1070"/>
      <c r="DJ128" s="1070"/>
      <c r="DK128" s="1070"/>
      <c r="DL128" s="1070">
        <v>45305</v>
      </c>
      <c r="DM128" s="1070"/>
      <c r="DN128" s="1070"/>
      <c r="DO128" s="1070"/>
      <c r="DP128" s="1070"/>
      <c r="DQ128" s="1070">
        <v>493891</v>
      </c>
      <c r="DR128" s="1070"/>
      <c r="DS128" s="1070"/>
      <c r="DT128" s="1070"/>
      <c r="DU128" s="1070"/>
      <c r="DV128" s="1071">
        <v>1.6</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36913763</v>
      </c>
      <c r="AB129" s="989"/>
      <c r="AC129" s="989"/>
      <c r="AD129" s="989"/>
      <c r="AE129" s="990"/>
      <c r="AF129" s="991">
        <v>36824196</v>
      </c>
      <c r="AG129" s="989"/>
      <c r="AH129" s="989"/>
      <c r="AI129" s="989"/>
      <c r="AJ129" s="990"/>
      <c r="AK129" s="991">
        <v>36535538</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111</v>
      </c>
      <c r="BG129" s="1099"/>
      <c r="BH129" s="1099"/>
      <c r="BI129" s="1099"/>
      <c r="BJ129" s="1099"/>
      <c r="BK129" s="1099"/>
      <c r="BL129" s="1100"/>
      <c r="BM129" s="1098">
        <v>16.559999999999999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5391142</v>
      </c>
      <c r="AB130" s="989"/>
      <c r="AC130" s="989"/>
      <c r="AD130" s="989"/>
      <c r="AE130" s="990"/>
      <c r="AF130" s="991">
        <v>5253901</v>
      </c>
      <c r="AG130" s="989"/>
      <c r="AH130" s="989"/>
      <c r="AI130" s="989"/>
      <c r="AJ130" s="990"/>
      <c r="AK130" s="991">
        <v>5271773</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10.5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31522621</v>
      </c>
      <c r="AB131" s="1014"/>
      <c r="AC131" s="1014"/>
      <c r="AD131" s="1014"/>
      <c r="AE131" s="1015"/>
      <c r="AF131" s="1013">
        <v>31570295</v>
      </c>
      <c r="AG131" s="1014"/>
      <c r="AH131" s="1014"/>
      <c r="AI131" s="1014"/>
      <c r="AJ131" s="1015"/>
      <c r="AK131" s="1013">
        <v>31263765</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v>63.9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9.2506457510000004</v>
      </c>
      <c r="AB132" s="1130"/>
      <c r="AC132" s="1130"/>
      <c r="AD132" s="1130"/>
      <c r="AE132" s="1131"/>
      <c r="AF132" s="1132">
        <v>11.46987698</v>
      </c>
      <c r="AG132" s="1130"/>
      <c r="AH132" s="1130"/>
      <c r="AI132" s="1130"/>
      <c r="AJ132" s="1131"/>
      <c r="AK132" s="1132">
        <v>11.07399573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8.9</v>
      </c>
      <c r="AB133" s="1113"/>
      <c r="AC133" s="1113"/>
      <c r="AD133" s="1113"/>
      <c r="AE133" s="1114"/>
      <c r="AF133" s="1112">
        <v>9.6</v>
      </c>
      <c r="AG133" s="1113"/>
      <c r="AH133" s="1113"/>
      <c r="AI133" s="1113"/>
      <c r="AJ133" s="1114"/>
      <c r="AK133" s="1112">
        <v>10.5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1200"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0" t="s">
        <v>469</v>
      </c>
      <c r="L7" s="256"/>
      <c r="M7" s="257" t="s">
        <v>470</v>
      </c>
      <c r="N7" s="258"/>
    </row>
    <row r="8" spans="1:16" x14ac:dyDescent="0.15">
      <c r="A8" s="250"/>
      <c r="B8" s="246"/>
      <c r="C8" s="246"/>
      <c r="D8" s="246"/>
      <c r="E8" s="246"/>
      <c r="F8" s="246"/>
      <c r="G8" s="259"/>
      <c r="H8" s="260"/>
      <c r="I8" s="260"/>
      <c r="J8" s="261"/>
      <c r="K8" s="1151"/>
      <c r="L8" s="262" t="s">
        <v>471</v>
      </c>
      <c r="M8" s="263" t="s">
        <v>472</v>
      </c>
      <c r="N8" s="264" t="s">
        <v>473</v>
      </c>
    </row>
    <row r="9" spans="1:16" x14ac:dyDescent="0.15">
      <c r="A9" s="250"/>
      <c r="B9" s="246"/>
      <c r="C9" s="246"/>
      <c r="D9" s="246"/>
      <c r="E9" s="246"/>
      <c r="F9" s="246"/>
      <c r="G9" s="1152" t="s">
        <v>474</v>
      </c>
      <c r="H9" s="1153"/>
      <c r="I9" s="1153"/>
      <c r="J9" s="1154"/>
      <c r="K9" s="265">
        <v>11216046</v>
      </c>
      <c r="L9" s="266">
        <v>68923</v>
      </c>
      <c r="M9" s="267">
        <v>59123</v>
      </c>
      <c r="N9" s="268">
        <v>16.600000000000001</v>
      </c>
    </row>
    <row r="10" spans="1:16" x14ac:dyDescent="0.15">
      <c r="A10" s="250"/>
      <c r="B10" s="246"/>
      <c r="C10" s="246"/>
      <c r="D10" s="246"/>
      <c r="E10" s="246"/>
      <c r="F10" s="246"/>
      <c r="G10" s="1152" t="s">
        <v>475</v>
      </c>
      <c r="H10" s="1153"/>
      <c r="I10" s="1153"/>
      <c r="J10" s="1154"/>
      <c r="K10" s="269">
        <v>576110</v>
      </c>
      <c r="L10" s="270">
        <v>3540</v>
      </c>
      <c r="M10" s="271">
        <v>3893</v>
      </c>
      <c r="N10" s="272">
        <v>-9.1</v>
      </c>
    </row>
    <row r="11" spans="1:16" ht="13.5" customHeight="1" x14ac:dyDescent="0.15">
      <c r="A11" s="250"/>
      <c r="B11" s="246"/>
      <c r="C11" s="246"/>
      <c r="D11" s="246"/>
      <c r="E11" s="246"/>
      <c r="F11" s="246"/>
      <c r="G11" s="1152" t="s">
        <v>476</v>
      </c>
      <c r="H11" s="1153"/>
      <c r="I11" s="1153"/>
      <c r="J11" s="1154"/>
      <c r="K11" s="269">
        <v>33517</v>
      </c>
      <c r="L11" s="270">
        <v>206</v>
      </c>
      <c r="M11" s="271">
        <v>2316</v>
      </c>
      <c r="N11" s="272">
        <v>-91.1</v>
      </c>
    </row>
    <row r="12" spans="1:16" ht="13.5" customHeight="1" x14ac:dyDescent="0.15">
      <c r="A12" s="250"/>
      <c r="B12" s="246"/>
      <c r="C12" s="246"/>
      <c r="D12" s="246"/>
      <c r="E12" s="246"/>
      <c r="F12" s="246"/>
      <c r="G12" s="1152" t="s">
        <v>477</v>
      </c>
      <c r="H12" s="1153"/>
      <c r="I12" s="1153"/>
      <c r="J12" s="1154"/>
      <c r="K12" s="269">
        <v>10936</v>
      </c>
      <c r="L12" s="270">
        <v>67</v>
      </c>
      <c r="M12" s="271">
        <v>531</v>
      </c>
      <c r="N12" s="272">
        <v>-87.4</v>
      </c>
    </row>
    <row r="13" spans="1:16" ht="13.5" customHeight="1" x14ac:dyDescent="0.15">
      <c r="A13" s="250"/>
      <c r="B13" s="246"/>
      <c r="C13" s="246"/>
      <c r="D13" s="246"/>
      <c r="E13" s="246"/>
      <c r="F13" s="246"/>
      <c r="G13" s="1152" t="s">
        <v>478</v>
      </c>
      <c r="H13" s="1153"/>
      <c r="I13" s="1153"/>
      <c r="J13" s="1154"/>
      <c r="K13" s="269" t="s">
        <v>479</v>
      </c>
      <c r="L13" s="270" t="s">
        <v>479</v>
      </c>
      <c r="M13" s="271" t="s">
        <v>479</v>
      </c>
      <c r="N13" s="272" t="s">
        <v>479</v>
      </c>
    </row>
    <row r="14" spans="1:16" ht="13.5" customHeight="1" x14ac:dyDescent="0.15">
      <c r="A14" s="250"/>
      <c r="B14" s="246"/>
      <c r="C14" s="246"/>
      <c r="D14" s="246"/>
      <c r="E14" s="246"/>
      <c r="F14" s="246"/>
      <c r="G14" s="1152" t="s">
        <v>480</v>
      </c>
      <c r="H14" s="1153"/>
      <c r="I14" s="1153"/>
      <c r="J14" s="1154"/>
      <c r="K14" s="269">
        <v>394260</v>
      </c>
      <c r="L14" s="270">
        <v>2423</v>
      </c>
      <c r="M14" s="271">
        <v>1924</v>
      </c>
      <c r="N14" s="272">
        <v>25.9</v>
      </c>
    </row>
    <row r="15" spans="1:16" ht="13.5" customHeight="1" x14ac:dyDescent="0.15">
      <c r="A15" s="250"/>
      <c r="B15" s="246"/>
      <c r="C15" s="246"/>
      <c r="D15" s="246"/>
      <c r="E15" s="246"/>
      <c r="F15" s="246"/>
      <c r="G15" s="1152" t="s">
        <v>481</v>
      </c>
      <c r="H15" s="1153"/>
      <c r="I15" s="1153"/>
      <c r="J15" s="1154"/>
      <c r="K15" s="269">
        <v>374802</v>
      </c>
      <c r="L15" s="270">
        <v>2303</v>
      </c>
      <c r="M15" s="271">
        <v>1706</v>
      </c>
      <c r="N15" s="272">
        <v>35</v>
      </c>
    </row>
    <row r="16" spans="1:16" x14ac:dyDescent="0.15">
      <c r="A16" s="250"/>
      <c r="B16" s="246"/>
      <c r="C16" s="246"/>
      <c r="D16" s="246"/>
      <c r="E16" s="246"/>
      <c r="F16" s="246"/>
      <c r="G16" s="1155" t="s">
        <v>482</v>
      </c>
      <c r="H16" s="1156"/>
      <c r="I16" s="1156"/>
      <c r="J16" s="1157"/>
      <c r="K16" s="270">
        <v>-1085408</v>
      </c>
      <c r="L16" s="270">
        <v>-6670</v>
      </c>
      <c r="M16" s="271">
        <v>-5771</v>
      </c>
      <c r="N16" s="272">
        <v>15.6</v>
      </c>
    </row>
    <row r="17" spans="1:16" x14ac:dyDescent="0.15">
      <c r="A17" s="250"/>
      <c r="B17" s="246"/>
      <c r="C17" s="246"/>
      <c r="D17" s="246"/>
      <c r="E17" s="246"/>
      <c r="F17" s="246"/>
      <c r="G17" s="1155" t="s">
        <v>170</v>
      </c>
      <c r="H17" s="1156"/>
      <c r="I17" s="1156"/>
      <c r="J17" s="1157"/>
      <c r="K17" s="270">
        <v>11520263</v>
      </c>
      <c r="L17" s="270">
        <v>70792</v>
      </c>
      <c r="M17" s="271">
        <v>63723</v>
      </c>
      <c r="N17" s="272">
        <v>11.1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47" t="s">
        <v>487</v>
      </c>
      <c r="H21" s="1148"/>
      <c r="I21" s="1148"/>
      <c r="J21" s="1149"/>
      <c r="K21" s="282">
        <v>7.69</v>
      </c>
      <c r="L21" s="283">
        <v>6.58</v>
      </c>
      <c r="M21" s="284">
        <v>1.1100000000000001</v>
      </c>
      <c r="N21" s="251"/>
      <c r="O21" s="285"/>
      <c r="P21" s="281"/>
    </row>
    <row r="22" spans="1:16" s="286" customFormat="1" x14ac:dyDescent="0.15">
      <c r="A22" s="281"/>
      <c r="B22" s="251"/>
      <c r="C22" s="251"/>
      <c r="D22" s="251"/>
      <c r="E22" s="251"/>
      <c r="F22" s="251"/>
      <c r="G22" s="1147" t="s">
        <v>488</v>
      </c>
      <c r="H22" s="1148"/>
      <c r="I22" s="1148"/>
      <c r="J22" s="1149"/>
      <c r="K22" s="287">
        <v>99.5</v>
      </c>
      <c r="L22" s="288">
        <v>99.5</v>
      </c>
      <c r="M22" s="289">
        <v>0</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0" t="s">
        <v>469</v>
      </c>
      <c r="L30" s="256"/>
      <c r="M30" s="257" t="s">
        <v>470</v>
      </c>
      <c r="N30" s="258"/>
    </row>
    <row r="31" spans="1:16" x14ac:dyDescent="0.15">
      <c r="A31" s="250"/>
      <c r="B31" s="246"/>
      <c r="C31" s="246"/>
      <c r="D31" s="246"/>
      <c r="E31" s="246"/>
      <c r="F31" s="246"/>
      <c r="G31" s="259"/>
      <c r="H31" s="260"/>
      <c r="I31" s="260"/>
      <c r="J31" s="261"/>
      <c r="K31" s="1151"/>
      <c r="L31" s="262" t="s">
        <v>471</v>
      </c>
      <c r="M31" s="263" t="s">
        <v>472</v>
      </c>
      <c r="N31" s="264" t="s">
        <v>473</v>
      </c>
    </row>
    <row r="32" spans="1:16" ht="27" customHeight="1" x14ac:dyDescent="0.15">
      <c r="A32" s="250"/>
      <c r="B32" s="246"/>
      <c r="C32" s="246"/>
      <c r="D32" s="246"/>
      <c r="E32" s="246"/>
      <c r="F32" s="246"/>
      <c r="G32" s="1163" t="s">
        <v>492</v>
      </c>
      <c r="H32" s="1164"/>
      <c r="I32" s="1164"/>
      <c r="J32" s="1165"/>
      <c r="K32" s="296">
        <v>6847583</v>
      </c>
      <c r="L32" s="296">
        <v>42078</v>
      </c>
      <c r="M32" s="297">
        <v>36761</v>
      </c>
      <c r="N32" s="298">
        <v>14.5</v>
      </c>
    </row>
    <row r="33" spans="1:16" ht="13.5" customHeight="1" x14ac:dyDescent="0.15">
      <c r="A33" s="250"/>
      <c r="B33" s="246"/>
      <c r="C33" s="246"/>
      <c r="D33" s="246"/>
      <c r="E33" s="246"/>
      <c r="F33" s="246"/>
      <c r="G33" s="1163" t="s">
        <v>493</v>
      </c>
      <c r="H33" s="1164"/>
      <c r="I33" s="1164"/>
      <c r="J33" s="1165"/>
      <c r="K33" s="296" t="s">
        <v>479</v>
      </c>
      <c r="L33" s="296" t="s">
        <v>479</v>
      </c>
      <c r="M33" s="297" t="s">
        <v>479</v>
      </c>
      <c r="N33" s="298" t="s">
        <v>479</v>
      </c>
    </row>
    <row r="34" spans="1:16" ht="27" customHeight="1" x14ac:dyDescent="0.15">
      <c r="A34" s="250"/>
      <c r="B34" s="246"/>
      <c r="C34" s="246"/>
      <c r="D34" s="246"/>
      <c r="E34" s="246"/>
      <c r="F34" s="246"/>
      <c r="G34" s="1163" t="s">
        <v>494</v>
      </c>
      <c r="H34" s="1164"/>
      <c r="I34" s="1164"/>
      <c r="J34" s="1165"/>
      <c r="K34" s="296" t="s">
        <v>479</v>
      </c>
      <c r="L34" s="296" t="s">
        <v>479</v>
      </c>
      <c r="M34" s="297">
        <v>32</v>
      </c>
      <c r="N34" s="298" t="s">
        <v>479</v>
      </c>
    </row>
    <row r="35" spans="1:16" ht="27" customHeight="1" x14ac:dyDescent="0.15">
      <c r="A35" s="250"/>
      <c r="B35" s="246"/>
      <c r="C35" s="246"/>
      <c r="D35" s="246"/>
      <c r="E35" s="246"/>
      <c r="F35" s="246"/>
      <c r="G35" s="1163" t="s">
        <v>495</v>
      </c>
      <c r="H35" s="1164"/>
      <c r="I35" s="1164"/>
      <c r="J35" s="1165"/>
      <c r="K35" s="296">
        <v>2366853</v>
      </c>
      <c r="L35" s="296">
        <v>14544</v>
      </c>
      <c r="M35" s="297">
        <v>11976</v>
      </c>
      <c r="N35" s="298">
        <v>21.4</v>
      </c>
    </row>
    <row r="36" spans="1:16" ht="27" customHeight="1" x14ac:dyDescent="0.15">
      <c r="A36" s="250"/>
      <c r="B36" s="246"/>
      <c r="C36" s="246"/>
      <c r="D36" s="246"/>
      <c r="E36" s="246"/>
      <c r="F36" s="246"/>
      <c r="G36" s="1163" t="s">
        <v>496</v>
      </c>
      <c r="H36" s="1164"/>
      <c r="I36" s="1164"/>
      <c r="J36" s="1165"/>
      <c r="K36" s="296">
        <v>102737</v>
      </c>
      <c r="L36" s="296">
        <v>631</v>
      </c>
      <c r="M36" s="297">
        <v>629</v>
      </c>
      <c r="N36" s="298">
        <v>0.3</v>
      </c>
    </row>
    <row r="37" spans="1:16" ht="13.5" customHeight="1" x14ac:dyDescent="0.15">
      <c r="A37" s="250"/>
      <c r="B37" s="246"/>
      <c r="C37" s="246"/>
      <c r="D37" s="246"/>
      <c r="E37" s="246"/>
      <c r="F37" s="246"/>
      <c r="G37" s="1163" t="s">
        <v>497</v>
      </c>
      <c r="H37" s="1164"/>
      <c r="I37" s="1164"/>
      <c r="J37" s="1165"/>
      <c r="K37" s="296">
        <v>26692</v>
      </c>
      <c r="L37" s="296">
        <v>164</v>
      </c>
      <c r="M37" s="297">
        <v>959</v>
      </c>
      <c r="N37" s="298">
        <v>-82.9</v>
      </c>
    </row>
    <row r="38" spans="1:16" ht="27" customHeight="1" x14ac:dyDescent="0.15">
      <c r="A38" s="250"/>
      <c r="B38" s="246"/>
      <c r="C38" s="246"/>
      <c r="D38" s="246"/>
      <c r="E38" s="246"/>
      <c r="F38" s="246"/>
      <c r="G38" s="1166" t="s">
        <v>498</v>
      </c>
      <c r="H38" s="1167"/>
      <c r="I38" s="1167"/>
      <c r="J38" s="1168"/>
      <c r="K38" s="299">
        <v>234</v>
      </c>
      <c r="L38" s="299">
        <v>1</v>
      </c>
      <c r="M38" s="300">
        <v>1</v>
      </c>
      <c r="N38" s="301">
        <v>0</v>
      </c>
      <c r="O38" s="295"/>
    </row>
    <row r="39" spans="1:16" x14ac:dyDescent="0.15">
      <c r="A39" s="250"/>
      <c r="B39" s="246"/>
      <c r="C39" s="246"/>
      <c r="D39" s="246"/>
      <c r="E39" s="246"/>
      <c r="F39" s="246"/>
      <c r="G39" s="1166" t="s">
        <v>499</v>
      </c>
      <c r="H39" s="1167"/>
      <c r="I39" s="1167"/>
      <c r="J39" s="1168"/>
      <c r="K39" s="302">
        <v>-610178</v>
      </c>
      <c r="L39" s="302">
        <v>-3750</v>
      </c>
      <c r="M39" s="303">
        <v>-6628</v>
      </c>
      <c r="N39" s="304">
        <v>-43.4</v>
      </c>
      <c r="O39" s="295"/>
    </row>
    <row r="40" spans="1:16" ht="27" customHeight="1" x14ac:dyDescent="0.15">
      <c r="A40" s="250"/>
      <c r="B40" s="246"/>
      <c r="C40" s="246"/>
      <c r="D40" s="246"/>
      <c r="E40" s="246"/>
      <c r="F40" s="246"/>
      <c r="G40" s="1163" t="s">
        <v>500</v>
      </c>
      <c r="H40" s="1164"/>
      <c r="I40" s="1164"/>
      <c r="J40" s="1165"/>
      <c r="K40" s="302">
        <v>-5271773</v>
      </c>
      <c r="L40" s="302">
        <v>-32395</v>
      </c>
      <c r="M40" s="303">
        <v>-33128</v>
      </c>
      <c r="N40" s="304">
        <v>-2.2000000000000002</v>
      </c>
      <c r="O40" s="295"/>
    </row>
    <row r="41" spans="1:16" x14ac:dyDescent="0.15">
      <c r="A41" s="250"/>
      <c r="B41" s="246"/>
      <c r="C41" s="246"/>
      <c r="D41" s="246"/>
      <c r="E41" s="246"/>
      <c r="F41" s="246"/>
      <c r="G41" s="1169" t="s">
        <v>281</v>
      </c>
      <c r="H41" s="1170"/>
      <c r="I41" s="1170"/>
      <c r="J41" s="1171"/>
      <c r="K41" s="296">
        <v>3462148</v>
      </c>
      <c r="L41" s="302">
        <v>21275</v>
      </c>
      <c r="M41" s="303">
        <v>10602</v>
      </c>
      <c r="N41" s="304">
        <v>100.7</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8" t="s">
        <v>469</v>
      </c>
      <c r="J49" s="1160" t="s">
        <v>504</v>
      </c>
      <c r="K49" s="1161"/>
      <c r="L49" s="1161"/>
      <c r="M49" s="1161"/>
      <c r="N49" s="1162"/>
    </row>
    <row r="50" spans="1:14" x14ac:dyDescent="0.15">
      <c r="A50" s="250"/>
      <c r="B50" s="246"/>
      <c r="C50" s="246"/>
      <c r="D50" s="246"/>
      <c r="E50" s="246"/>
      <c r="F50" s="246"/>
      <c r="G50" s="314"/>
      <c r="H50" s="315"/>
      <c r="I50" s="1159"/>
      <c r="J50" s="316" t="s">
        <v>505</v>
      </c>
      <c r="K50" s="317" t="s">
        <v>506</v>
      </c>
      <c r="L50" s="318" t="s">
        <v>507</v>
      </c>
      <c r="M50" s="319" t="s">
        <v>508</v>
      </c>
      <c r="N50" s="320" t="s">
        <v>509</v>
      </c>
    </row>
    <row r="51" spans="1:14" x14ac:dyDescent="0.15">
      <c r="A51" s="250"/>
      <c r="B51" s="246"/>
      <c r="C51" s="246"/>
      <c r="D51" s="246"/>
      <c r="E51" s="246"/>
      <c r="F51" s="246"/>
      <c r="G51" s="312" t="s">
        <v>510</v>
      </c>
      <c r="H51" s="313"/>
      <c r="I51" s="321" t="s">
        <v>479</v>
      </c>
      <c r="J51" s="322" t="s">
        <v>479</v>
      </c>
      <c r="K51" s="323" t="s">
        <v>479</v>
      </c>
      <c r="L51" s="324" t="s">
        <v>479</v>
      </c>
      <c r="M51" s="325" t="s">
        <v>479</v>
      </c>
      <c r="N51" s="326" t="s">
        <v>479</v>
      </c>
    </row>
    <row r="52" spans="1:14" x14ac:dyDescent="0.15">
      <c r="A52" s="250"/>
      <c r="B52" s="246"/>
      <c r="C52" s="246"/>
      <c r="D52" s="246"/>
      <c r="E52" s="246"/>
      <c r="F52" s="246"/>
      <c r="G52" s="327"/>
      <c r="H52" s="328" t="s">
        <v>511</v>
      </c>
      <c r="I52" s="329" t="s">
        <v>479</v>
      </c>
      <c r="J52" s="330" t="s">
        <v>479</v>
      </c>
      <c r="K52" s="331" t="s">
        <v>479</v>
      </c>
      <c r="L52" s="332" t="s">
        <v>479</v>
      </c>
      <c r="M52" s="333" t="s">
        <v>479</v>
      </c>
      <c r="N52" s="334" t="s">
        <v>479</v>
      </c>
    </row>
    <row r="53" spans="1:14" x14ac:dyDescent="0.15">
      <c r="A53" s="250"/>
      <c r="B53" s="246"/>
      <c r="C53" s="246"/>
      <c r="D53" s="246"/>
      <c r="E53" s="246"/>
      <c r="F53" s="246"/>
      <c r="G53" s="312" t="s">
        <v>512</v>
      </c>
      <c r="H53" s="313"/>
      <c r="I53" s="321" t="s">
        <v>479</v>
      </c>
      <c r="J53" s="322" t="s">
        <v>479</v>
      </c>
      <c r="K53" s="323" t="s">
        <v>479</v>
      </c>
      <c r="L53" s="324" t="s">
        <v>479</v>
      </c>
      <c r="M53" s="325" t="s">
        <v>479</v>
      </c>
      <c r="N53" s="326" t="s">
        <v>479</v>
      </c>
    </row>
    <row r="54" spans="1:14" x14ac:dyDescent="0.15">
      <c r="A54" s="250"/>
      <c r="B54" s="246"/>
      <c r="C54" s="246"/>
      <c r="D54" s="246"/>
      <c r="E54" s="246"/>
      <c r="F54" s="246"/>
      <c r="G54" s="327"/>
      <c r="H54" s="328" t="s">
        <v>511</v>
      </c>
      <c r="I54" s="329" t="s">
        <v>479</v>
      </c>
      <c r="J54" s="330" t="s">
        <v>479</v>
      </c>
      <c r="K54" s="331" t="s">
        <v>479</v>
      </c>
      <c r="L54" s="332" t="s">
        <v>479</v>
      </c>
      <c r="M54" s="333" t="s">
        <v>479</v>
      </c>
      <c r="N54" s="334" t="s">
        <v>479</v>
      </c>
    </row>
    <row r="55" spans="1:14" x14ac:dyDescent="0.15">
      <c r="A55" s="250"/>
      <c r="B55" s="246"/>
      <c r="C55" s="246"/>
      <c r="D55" s="246"/>
      <c r="E55" s="246"/>
      <c r="F55" s="246"/>
      <c r="G55" s="312" t="s">
        <v>513</v>
      </c>
      <c r="H55" s="313"/>
      <c r="I55" s="321">
        <v>8679071</v>
      </c>
      <c r="J55" s="322">
        <v>52900</v>
      </c>
      <c r="K55" s="323" t="s">
        <v>479</v>
      </c>
      <c r="L55" s="324">
        <v>45117</v>
      </c>
      <c r="M55" s="325" t="s">
        <v>479</v>
      </c>
      <c r="N55" s="326" t="s">
        <v>479</v>
      </c>
    </row>
    <row r="56" spans="1:14" x14ac:dyDescent="0.15">
      <c r="A56" s="250"/>
      <c r="B56" s="246"/>
      <c r="C56" s="246"/>
      <c r="D56" s="246"/>
      <c r="E56" s="246"/>
      <c r="F56" s="246"/>
      <c r="G56" s="327"/>
      <c r="H56" s="328" t="s">
        <v>511</v>
      </c>
      <c r="I56" s="329">
        <v>5415852</v>
      </c>
      <c r="J56" s="330">
        <v>33010</v>
      </c>
      <c r="K56" s="331" t="s">
        <v>479</v>
      </c>
      <c r="L56" s="332">
        <v>25589</v>
      </c>
      <c r="M56" s="333" t="s">
        <v>479</v>
      </c>
      <c r="N56" s="334" t="s">
        <v>479</v>
      </c>
    </row>
    <row r="57" spans="1:14" x14ac:dyDescent="0.15">
      <c r="A57" s="250"/>
      <c r="B57" s="246"/>
      <c r="C57" s="246"/>
      <c r="D57" s="246"/>
      <c r="E57" s="246"/>
      <c r="F57" s="246"/>
      <c r="G57" s="312" t="s">
        <v>514</v>
      </c>
      <c r="H57" s="313"/>
      <c r="I57" s="321">
        <v>10538438</v>
      </c>
      <c r="J57" s="322">
        <v>64441</v>
      </c>
      <c r="K57" s="323">
        <v>21.8</v>
      </c>
      <c r="L57" s="324">
        <v>52496</v>
      </c>
      <c r="M57" s="325">
        <v>16.399999999999999</v>
      </c>
      <c r="N57" s="326">
        <v>5.4</v>
      </c>
    </row>
    <row r="58" spans="1:14" x14ac:dyDescent="0.15">
      <c r="A58" s="250"/>
      <c r="B58" s="246"/>
      <c r="C58" s="246"/>
      <c r="D58" s="246"/>
      <c r="E58" s="246"/>
      <c r="F58" s="246"/>
      <c r="G58" s="327"/>
      <c r="H58" s="328" t="s">
        <v>511</v>
      </c>
      <c r="I58" s="329">
        <v>6423694</v>
      </c>
      <c r="J58" s="330">
        <v>39280</v>
      </c>
      <c r="K58" s="331">
        <v>19</v>
      </c>
      <c r="L58" s="332">
        <v>29467</v>
      </c>
      <c r="M58" s="333">
        <v>15.2</v>
      </c>
      <c r="N58" s="334">
        <v>3.8</v>
      </c>
    </row>
    <row r="59" spans="1:14" x14ac:dyDescent="0.15">
      <c r="A59" s="250"/>
      <c r="B59" s="246"/>
      <c r="C59" s="246"/>
      <c r="D59" s="246"/>
      <c r="E59" s="246"/>
      <c r="F59" s="246"/>
      <c r="G59" s="312" t="s">
        <v>515</v>
      </c>
      <c r="H59" s="313"/>
      <c r="I59" s="321">
        <v>7805762</v>
      </c>
      <c r="J59" s="322">
        <v>47966</v>
      </c>
      <c r="K59" s="323">
        <v>-25.6</v>
      </c>
      <c r="L59" s="324">
        <v>52619</v>
      </c>
      <c r="M59" s="325">
        <v>0.2</v>
      </c>
      <c r="N59" s="326">
        <v>-25.8</v>
      </c>
    </row>
    <row r="60" spans="1:14" x14ac:dyDescent="0.15">
      <c r="A60" s="250"/>
      <c r="B60" s="246"/>
      <c r="C60" s="246"/>
      <c r="D60" s="246"/>
      <c r="E60" s="246"/>
      <c r="F60" s="246"/>
      <c r="G60" s="327"/>
      <c r="H60" s="328" t="s">
        <v>511</v>
      </c>
      <c r="I60" s="335">
        <v>5109870</v>
      </c>
      <c r="J60" s="330">
        <v>31400</v>
      </c>
      <c r="K60" s="331">
        <v>-20.100000000000001</v>
      </c>
      <c r="L60" s="332">
        <v>31149</v>
      </c>
      <c r="M60" s="333">
        <v>5.7</v>
      </c>
      <c r="N60" s="334">
        <v>-25.8</v>
      </c>
    </row>
    <row r="61" spans="1:14" x14ac:dyDescent="0.15">
      <c r="A61" s="250"/>
      <c r="B61" s="246"/>
      <c r="C61" s="246"/>
      <c r="D61" s="246"/>
      <c r="E61" s="246"/>
      <c r="F61" s="246"/>
      <c r="G61" s="312" t="s">
        <v>516</v>
      </c>
      <c r="H61" s="336"/>
      <c r="I61" s="337">
        <v>9007757</v>
      </c>
      <c r="J61" s="338">
        <v>55102</v>
      </c>
      <c r="K61" s="339">
        <v>-1.9</v>
      </c>
      <c r="L61" s="340">
        <v>50077</v>
      </c>
      <c r="M61" s="341">
        <v>8.3000000000000007</v>
      </c>
      <c r="N61" s="326">
        <v>-10.199999999999999</v>
      </c>
    </row>
    <row r="62" spans="1:14" x14ac:dyDescent="0.15">
      <c r="A62" s="250"/>
      <c r="B62" s="246"/>
      <c r="C62" s="246"/>
      <c r="D62" s="246"/>
      <c r="E62" s="246"/>
      <c r="F62" s="246"/>
      <c r="G62" s="327"/>
      <c r="H62" s="328" t="s">
        <v>511</v>
      </c>
      <c r="I62" s="329">
        <v>5649805</v>
      </c>
      <c r="J62" s="330">
        <v>34563</v>
      </c>
      <c r="K62" s="331">
        <v>-0.6</v>
      </c>
      <c r="L62" s="332">
        <v>28735</v>
      </c>
      <c r="M62" s="333">
        <v>10.5</v>
      </c>
      <c r="N62" s="334">
        <v>-11.1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t="s">
        <v>479</v>
      </c>
      <c r="G47" s="12" t="s">
        <v>479</v>
      </c>
      <c r="H47" s="12">
        <v>21.77</v>
      </c>
      <c r="I47" s="12">
        <v>20.48</v>
      </c>
      <c r="J47" s="13">
        <v>20.94</v>
      </c>
    </row>
    <row r="48" spans="2:10" ht="57.75" customHeight="1" x14ac:dyDescent="0.15">
      <c r="B48" s="14"/>
      <c r="C48" s="1174" t="s">
        <v>4</v>
      </c>
      <c r="D48" s="1174"/>
      <c r="E48" s="1175"/>
      <c r="F48" s="15" t="s">
        <v>479</v>
      </c>
      <c r="G48" s="16" t="s">
        <v>479</v>
      </c>
      <c r="H48" s="16">
        <v>8.35</v>
      </c>
      <c r="I48" s="16">
        <v>9.42</v>
      </c>
      <c r="J48" s="17">
        <v>5.89</v>
      </c>
    </row>
    <row r="49" spans="2:10" ht="57.75" customHeight="1" thickBot="1" x14ac:dyDescent="0.2">
      <c r="B49" s="18"/>
      <c r="C49" s="1176" t="s">
        <v>5</v>
      </c>
      <c r="D49" s="1176"/>
      <c r="E49" s="1177"/>
      <c r="F49" s="19" t="s">
        <v>479</v>
      </c>
      <c r="G49" s="20" t="s">
        <v>479</v>
      </c>
      <c r="H49" s="20" t="s">
        <v>523</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(2)</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2018-04-11T07:27:51Z</cp:lastPrinted>
  <dcterms:created xsi:type="dcterms:W3CDTF">2018-01-24T04:05:31Z</dcterms:created>
  <dcterms:modified xsi:type="dcterms:W3CDTF">2018-11-27T02:17:52Z</dcterms:modified>
  <cp:category/>
</cp:coreProperties>
</file>