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財政係\D-0  財政　　　庶務\D-0-0　　　　諸務\市町村財政比較分析表（例年）\H30決算\"/>
    </mc:Choice>
  </mc:AlternateContent>
  <bookViews>
    <workbookView xWindow="0" yWindow="0" windowWidth="15360" windowHeight="7644"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<sst xmlns="http://schemas.openxmlformats.org/spreadsheetml/2006/main" count="1130" uniqueCount="594">
  <si>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</si>
  <si>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</si>
  <si>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</si>
  <si>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</si>
  <si>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</si>
  <si>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</si>
  <si>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</si>
  <si>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</si>
  <si>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</si>
  <si>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</si>
  <si>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</si>
  <si>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</si>
  <si>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</si>
  <si>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</si>
  <si>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</si>
  <si>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</si>
  <si>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</si>
  <si>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</si>
  <si>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</si>
  <si>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</si>
  <si>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</si>
  <si>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</si>
  <si>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</si>
  <si>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</si>
  <si>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</si>
  <si>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</si>
  <si>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</si>
  <si>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</si>
  <si>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</si>
  <si>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</si>
  <si>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</si>
  <si>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</si>
  <si>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</si>
  <si>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</si>
  <si>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</si>
  <si>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</si>
  <si>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</si>
  <si>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</si>
  <si>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</si>
  <si>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</si>
  <si>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</si>
  <si>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</si>
  <si>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</si>
  <si>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</si>
  <si>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</si>
  <si>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</si>
  <si>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</si>
  <si>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</si>
  <si>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</si>
  <si>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</si>
  <si>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</si>
  <si>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</si>
  <si>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</si>
  <si>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</si>
  <si>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</si>
  <si>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</si>
  <si>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</si>
  <si>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</si>
  <si>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</si>
  <si>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</si>
  <si>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</si>
  <si>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</si>
  <si>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</si>
  <si>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</si>
  <si>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</si>
  <si>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</si>
  <si>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</si>
  <si>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</si>
  <si>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</si>
  <si>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</si>
  <si>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</si>
  <si>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</si>
  <si>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</si>
  <si>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</si>
  <si>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</si>
  <si>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</si>
  <si>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</si>
  <si>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</si>
  <si>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</si>
  <si>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</si>
  <si>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</si>
  <si>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</si>
  <si>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</si>
  <si>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</si>
  <si>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</si>
  <si>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Ⅴ－１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</si>
  <si>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</si>
  <si>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</si>
  <si>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</si>
  <si>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</si>
  <si>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</si>
  <si>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</si>
  <si>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</si>
  <si>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</si>
  <si>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</si>
  <si>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</si>
  <si>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</si>
  <si>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</si>
  <si>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上三川町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</si>
  <si>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</si>
  <si>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</si>
  <si>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</si>
  <si>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</si>
  <si>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</si>
  <si>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</si>
  <si>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</si>
  <si>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</si>
  <si>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</si>
  <si>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</si>
  <si>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</si>
  <si>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</si>
  <si>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</si>
  <si>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</si>
  <si>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</si>
  <si>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</si>
  <si>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</si>
  <si>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</si>
  <si>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</si>
  <si>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</si>
  <si>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</si>
  <si>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</si>
  <si>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</si>
  <si>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</si>
  <si>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</si>
  <si>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</si>
  <si>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</si>
  <si>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</si>
  <si>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</si>
  <si>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</si>
  <si>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</si>
  <si>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</si>
  <si>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</si>
  <si>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</si>
  <si>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</si>
  <si>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</si>
  <si>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</si>
  <si>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</si>
  <si>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</si>
  <si>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</si>
  <si>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</si>
  <si>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</si>
  <si>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</si>
  <si>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</si>
  <si>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</si>
  <si>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</si>
  <si>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</si>
  <si>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</si>
  <si>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</si>
  <si>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</si>
  <si>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</si>
  <si>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4"/>
  </si>
  <si>
    <t>公共下水道事業特別会計</t>
    <phoneticPr fontId="5"/>
  </si>
  <si>
    <t>-</t>
    <phoneticPr fontId="5"/>
  </si>
  <si>
    <t>うち日本人(％)</t>
    <phoneticPr fontId="5"/>
  </si>
  <si>
    <t>-0.5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</si>
  <si>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</si>
  <si>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</si>
  <si>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</si>
  <si>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</si>
  <si>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</si>
  <si>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</si>
  <si>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</si>
  <si>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</si>
  <si>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</si>
  <si>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</si>
  <si>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</si>
  <si>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</si>
  <si>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</si>
  <si>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</si>
  <si>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</si>
  <si>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</si>
  <si>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</si>
  <si>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</si>
  <si>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</si>
  <si>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</si>
  <si>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</si>
  <si>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</si>
  <si>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</si>
  <si>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</si>
  <si>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</si>
  <si>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</si>
  <si>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</si>
  <si>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</si>
  <si>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</si>
  <si>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</si>
  <si>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</si>
  <si>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</si>
  <si>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</si>
  <si>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</si>
  <si>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</si>
  <si>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</si>
  <si>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</si>
  <si>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</si>
  <si>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</si>
  <si>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</si>
  <si>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</si>
  <si>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</si>
  <si>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</si>
  <si>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</si>
  <si>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</si>
  <si>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</si>
  <si>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</si>
  <si>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</si>
  <si>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</si>
  <si>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</si>
  <si>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</si>
  <si>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</si>
  <si>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</si>
  <si>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</si>
  <si>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</si>
  <si>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</si>
  <si>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</si>
  <si>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</si>
  <si>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</si>
  <si>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栃木県上三川町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</si>
  <si>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</si>
  <si>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</si>
  <si>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</si>
  <si>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</si>
  <si>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</si>
  <si>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</si>
  <si>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</si>
  <si>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</si>
  <si>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</si>
  <si>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</si>
  <si>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</si>
  <si>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</si>
  <si>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</si>
  <si>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</si>
  <si>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</si>
  <si>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</si>
  <si>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</si>
  <si>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</si>
  <si>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</si>
  <si>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</si>
  <si>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</si>
  <si>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</si>
  <si>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</si>
  <si>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</si>
  <si>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</si>
  <si>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</si>
  <si>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</si>
  <si>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</si>
  <si>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</si>
  <si>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</si>
  <si>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</si>
  <si>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</si>
  <si>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</si>
  <si>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</si>
  <si>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</si>
  <si>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</si>
  <si>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</si>
  <si>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</si>
  <si>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</si>
  <si>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</si>
  <si>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</si>
  <si>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</si>
  <si>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</si>
  <si>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</si>
  <si>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</si>
  <si>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</si>
  <si>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</si>
  <si>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</si>
  <si>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</si>
  <si>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</si>
  <si>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</si>
  <si>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</si>
  <si>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</si>
  <si>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</si>
  <si>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</si>
  <si>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</si>
  <si>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</si>
  <si>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</si>
  <si>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</si>
  <si>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</si>
  <si>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</si>
  <si>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</si>
  <si>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</si>
  <si>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</si>
  <si>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</si>
  <si>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</si>
  <si>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</si>
  <si>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</si>
  <si>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</si>
  <si>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</si>
  <si>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</si>
  <si>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</si>
  <si>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</si>
  <si>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</si>
  <si>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</si>
  <si>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</si>
  <si>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</si>
  <si>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</si>
  <si>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</si>
  <si>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</si>
  <si>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</si>
  <si>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</si>
  <si>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</si>
  <si>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</si>
  <si>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</si>
  <si>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</si>
  <si>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</si>
  <si>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</si>
  <si>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</si>
  <si>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</si>
  <si>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</si>
  <si>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</si>
  <si>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</si>
  <si>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</si>
  <si>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</si>
  <si>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</si>
  <si>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</si>
  <si>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</si>
  <si>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</si>
  <si>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</si>
  <si>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</si>
  <si>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</si>
  <si>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</si>
  <si>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</si>
  <si>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</si>
  <si>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</si>
  <si>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</si>
  <si>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</si>
  <si>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</si>
  <si>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</si>
  <si>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</si>
  <si>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</si>
  <si>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</si>
  <si>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</si>
  <si>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</si>
  <si>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</si>
  <si>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</si>
  <si>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</si>
  <si>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</si>
  <si>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</si>
  <si>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</si>
  <si>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</si>
  <si>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</si>
  <si>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</si>
  <si>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</si>
  <si>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</si>
  <si>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</si>
  <si>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</si>
  <si>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</si>
  <si>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</si>
  <si>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</si>
  <si>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</si>
  <si>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</si>
  <si>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</si>
  <si>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</si>
  <si>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</si>
  <si>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</si>
  <si>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</si>
  <si>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</si>
  <si>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</si>
  <si>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</si>
  <si>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</si>
  <si>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</si>
  <si>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</si>
  <si>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</si>
  <si>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</si>
  <si>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</si>
  <si>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</si>
  <si>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</si>
  <si>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栃木県上三川町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</si>
  <si>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</si>
  <si>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</si>
  <si>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</si>
  <si>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</si>
  <si>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</si>
  <si>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</si>
  <si>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</si>
  <si>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</si>
  <si>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</si>
  <si>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</si>
  <si>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</si>
  <si>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</si>
  <si>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</si>
  <si>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</si>
  <si>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</si>
  <si>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</si>
  <si>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</si>
  <si>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</si>
  <si>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</si>
  <si>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</si>
  <si>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</si>
  <si>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</si>
  <si>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</si>
  <si>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</si>
  <si>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</si>
  <si>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</si>
  <si>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</si>
  <si>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</si>
  <si>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</si>
  <si>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</si>
  <si>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</si>
  <si>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</si>
  <si>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</si>
  <si>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</si>
  <si>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</si>
  <si>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</si>
  <si>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</si>
  <si>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</si>
  <si>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</si>
  <si>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</si>
  <si>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</si>
  <si>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</si>
  <si>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</si>
  <si>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</si>
  <si>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</si>
  <si>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</si>
  <si>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</si>
  <si>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</si>
  <si>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</si>
  <si>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</si>
  <si>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</si>
  <si>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</si>
  <si>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</si>
  <si>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</si>
  <si>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</si>
  <si>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</si>
  <si>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</si>
  <si>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</si>
  <si>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</si>
  <si>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</si>
  <si>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</si>
  <si>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</si>
  <si>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</si>
  <si>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</si>
  <si>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</si>
  <si>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</si>
  <si>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</si>
  <si>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</si>
  <si>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</si>
  <si>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</si>
  <si>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</si>
  <si>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</si>
  <si>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</si>
  <si>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</si>
  <si>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</si>
  <si>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</si>
  <si>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</si>
  <si>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</si>
  <si>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</si>
  <si>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</si>
  <si>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</si>
  <si>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</si>
  <si>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</si>
  <si>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</si>
  <si>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</si>
  <si>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</si>
  <si>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</si>
  <si>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</si>
  <si>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</si>
  <si>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</si>
  <si>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</si>
  <si>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</si>
  <si>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</si>
  <si>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</si>
  <si>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</si>
  <si>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</si>
  <si>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</si>
  <si>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</si>
  <si>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</si>
  <si>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</si>
  <si>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</si>
  <si>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</si>
  <si>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</si>
  <si>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</si>
  <si>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</si>
  <si>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</si>
  <si>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</si>
  <si>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</si>
  <si>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</si>
  <si>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</si>
  <si>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</si>
  <si>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</si>
  <si>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</si>
  <si>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</si>
  <si>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</si>
  <si>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</si>
  <si>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</si>
  <si>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</si>
  <si>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</si>
  <si>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</si>
  <si>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</si>
  <si>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</si>
  <si>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</si>
  <si>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</si>
  <si>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</si>
  <si>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</si>
  <si>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</si>
  <si>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</si>
  <si>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</si>
  <si>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</si>
  <si>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</si>
  <si>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</si>
  <si>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</si>
  <si>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</si>
  <si>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</si>
  <si>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</si>
  <si>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</si>
  <si>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</si>
  <si>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</si>
  <si>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</si>
  <si>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</si>
  <si>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</si>
  <si>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</si>
  <si>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</si>
  <si>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</si>
  <si>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</si>
  <si>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</si>
  <si>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</si>
  <si>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</si>
  <si>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</si>
  <si>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</si>
  <si>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</si>
  <si>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</si>
  <si>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</si>
  <si>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</si>
  <si>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</si>
  <si>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</si>
  <si>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</si>
  <si>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</si>
  <si>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</si>
  <si>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</si>
  <si>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</si>
  <si>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</si>
  <si>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</si>
  <si>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</si>
  <si>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</si>
  <si>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</si>
  <si>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</si>
  <si>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</si>
  <si>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</si>
  <si>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</si>
  <si>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</si>
  <si>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</si>
  <si>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</si>
  <si>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</si>
  <si>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</si>
  <si>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</si>
  <si>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</si>
  <si>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</si>
  <si>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</si>
  <si>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</si>
  <si>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</si>
  <si>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</si>
  <si>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</si>
  <si>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</si>
  <si>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</si>
  <si>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15.02</t>
  </si>
  <si>
    <t>▲ 1.10</t>
  </si>
  <si>
    <t>公共下水道事業特別会計</t>
  </si>
  <si>
    <t>▲ 0.18</t>
  </si>
  <si>
    <t>水道事業会計</t>
  </si>
  <si>
    <t>一般会計</t>
  </si>
  <si>
    <t>国民健康保険事業特別会計</t>
  </si>
  <si>
    <t>介護保険事業特別会計</t>
  </si>
  <si>
    <t>後期高齢者医療特別会計</t>
  </si>
  <si>
    <t>農業集落排水事業特別会計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</si>
  <si>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</si>
  <si>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</si>
  <si>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</si>
  <si>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</si>
  <si>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</si>
  <si>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</si>
  <si>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</si>
  <si>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</si>
  <si>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石橋地区消防組合</t>
  </si>
  <si>
    <t>小山広域保健衛生組合</t>
  </si>
  <si>
    <t>栃木県市町村総合事務組合 一般会計</t>
    <rPh sb="13" eb="15">
      <t>イッパン</t>
    </rPh>
    <rPh sb="15" eb="17">
      <t>カイケイ</t>
    </rPh>
    <phoneticPr fontId="2"/>
  </si>
  <si>
    <t>栃木県市町村総合事務組合 特別会計</t>
    <rPh sb="13" eb="15">
      <t>トクベツ</t>
    </rPh>
    <rPh sb="15" eb="17">
      <t>カイケイ</t>
    </rPh>
    <phoneticPr fontId="2"/>
  </si>
  <si>
    <t>栃木県後期高齢者医療広域連合 一般会計</t>
  </si>
  <si>
    <t>栃木県後期高齢者医療広域連合 特別会計</t>
  </si>
  <si>
    <t>上三川町農業公社</t>
    <rPh sb="0" eb="4">
      <t>カミノカワマチ</t>
    </rPh>
    <rPh sb="4" eb="6">
      <t>ノウギョウ</t>
    </rPh>
    <rPh sb="6" eb="8">
      <t>コウシャ</t>
    </rPh>
    <phoneticPr fontId="2"/>
  </si>
  <si>
    <t>公共施設等総合管理基金</t>
    <phoneticPr fontId="2"/>
  </si>
  <si>
    <t>生涯学習センター整備基金</t>
    <phoneticPr fontId="2"/>
  </si>
  <si>
    <t>社会福祉基金</t>
    <rPh sb="0" eb="2">
      <t>シャカイ</t>
    </rPh>
    <rPh sb="2" eb="4">
      <t>フクシ</t>
    </rPh>
    <rPh sb="4" eb="6">
      <t>キキン</t>
    </rPh>
    <phoneticPr fontId="2"/>
  </si>
  <si>
    <t>町営住宅施設整備基金</t>
    <phoneticPr fontId="2"/>
  </si>
  <si>
    <t>義務教育施設整備基金</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</si>
  <si>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</si>
  <si>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</si>
  <si>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</si>
  <si>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</si>
  <si>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</si>
  <si>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</si>
  <si>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</si>
  <si>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</si>
  <si>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</si>
  <si>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</si>
  <si>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</si>
  <si>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将来負担比率、実質公債費比率ともに類似団体平均よりも低い水準となっており、特に将来負担比率については充当可能基金の残高等により４年連続で数値なしとなっている。
　財政運営に当たっては臨時財政対策債を含む起債の発行を計画的に実施していく必要があると考えており、今後は各指標の上昇が想定されるが、健全な財政を維持できるよう引き続き努めていく。</t>
    <rPh sb="82" eb="84">
      <t>ザイセイ</t>
    </rPh>
    <rPh sb="84" eb="86">
      <t>ウンエイ</t>
    </rPh>
    <rPh sb="87" eb="88">
      <t>ア</t>
    </rPh>
    <rPh sb="133" eb="134">
      <t>カク</t>
    </rPh>
    <rPh sb="147" eb="149">
      <t>ケンゼン</t>
    </rPh>
    <rPh sb="150" eb="152">
      <t>ザイセイ</t>
    </rPh>
    <rPh sb="153" eb="155">
      <t>イジ</t>
    </rPh>
    <rPh sb="160" eb="161">
      <t>ヒ</t>
    </rPh>
    <rPh sb="162" eb="163">
      <t>ツヅ</t>
    </rPh>
    <rPh sb="164" eb="165">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</si>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</sst>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59668</c:v>
                </c:pt>
                <c:pt idx="1">
                  <c:v>56894</c:v>
                </c:pt>
                <c:pt idx="2">
                  <c:v>57122</c:v>
                </c:pt>
                <c:pt idx="3">
                  <c:v>53655</c:v>
                </c:pt>
                <c:pt idx="4">
                  <c:v>53869</c:v>
                </c:pt>
              </c:numCache>
            </c:numRef>
          </c:val>
          <c:smooth val="0"/>
          <c:extLst>
            <c:ext xmlns:c16="http://schemas.microsoft.com/office/drawing/2014/chart" uri="{C3380CC4-5D6E-409C-BE32-E72D297353CC}">
              <c16:uniqueId val="{00000000-7AAC-4282-B43A-6FDAAC9161C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36521</c:v>
                </c:pt>
                <c:pt idx="1">
                  <c:v>17234</c:v>
                </c:pt>
                <c:pt idx="2">
                  <c:v>46755</c:v>
                </c:pt>
                <c:pt idx="3">
                  <c:v>57642</c:v>
                </c:pt>
                <c:pt idx="4">
                  <c:v>33225</c:v>
                </c:pt>
              </c:numCache>
            </c:numRef>
          </c:val>
          <c:smooth val="0"/>
          <c:extLst>
            <c:ext xmlns:c16="http://schemas.microsoft.com/office/drawing/2014/chart" uri="{C3380CC4-5D6E-409C-BE32-E72D297353CC}">
              <c16:uniqueId val="{00000001-7AAC-4282-B43A-6FDAAC9161C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7.45</c:v>
                </c:pt>
                <c:pt idx="1">
                  <c:v>8.2200000000000006</c:v>
                </c:pt>
                <c:pt idx="2">
                  <c:v>3.39</c:v>
                </c:pt>
                <c:pt idx="3">
                  <c:v>5.27</c:v>
                </c:pt>
                <c:pt idx="4">
                  <c:v>3.94</c:v>
                </c:pt>
              </c:numCache>
            </c:numRef>
          </c:val>
          <c:extLst>
            <c:ext xmlns:c16="http://schemas.microsoft.com/office/drawing/2014/chart" uri="{C3380CC4-5D6E-409C-BE32-E72D297353CC}">
              <c16:uniqueId val="{00000000-3AF4-4F04-BB8A-2C54BB639EE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11.25</c:v>
                </c:pt>
                <c:pt idx="1">
                  <c:v>35.01</c:v>
                </c:pt>
                <c:pt idx="2">
                  <c:v>17.61</c:v>
                </c:pt>
                <c:pt idx="3">
                  <c:v>44.83</c:v>
                </c:pt>
                <c:pt idx="4">
                  <c:v>31.8</c:v>
                </c:pt>
              </c:numCache>
            </c:numRef>
          </c:val>
          <c:extLst>
            <c:ext xmlns:c16="http://schemas.microsoft.com/office/drawing/2014/chart" uri="{C3380CC4-5D6E-409C-BE32-E72D297353CC}">
              <c16:uniqueId val="{00000001-3AF4-4F04-BB8A-2C54BB639EE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0.11</c:v>
                </c:pt>
                <c:pt idx="1">
                  <c:v>24.94</c:v>
                </c:pt>
                <c:pt idx="2">
                  <c:v>-15.02</c:v>
                </c:pt>
                <c:pt idx="3">
                  <c:v>24.64</c:v>
                </c:pt>
                <c:pt idx="4">
                  <c:v>-1.1000000000000001</c:v>
                </c:pt>
              </c:numCache>
            </c:numRef>
          </c:val>
          <c:smooth val="0"/>
          <c:extLst>
            <c:ext xmlns:c16="http://schemas.microsoft.com/office/drawing/2014/chart" uri="{C3380CC4-5D6E-409C-BE32-E72D297353CC}">
              <c16:uniqueId val="{00000002-3AF4-4F04-BB8A-2C54BB639EE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C62-42B5-881C-57FEFA5C8F1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C62-42B5-881C-57FEFA5C8F1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C62-42B5-881C-57FEFA5C8F11}"/>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0.11</c:v>
                </c:pt>
                <c:pt idx="2">
                  <c:v>#N/A</c:v>
                </c:pt>
                <c:pt idx="3">
                  <c:v>0.19</c:v>
                </c:pt>
                <c:pt idx="4">
                  <c:v>#N/A</c:v>
                </c:pt>
                <c:pt idx="5">
                  <c:v>0.12</c:v>
                </c:pt>
                <c:pt idx="6">
                  <c:v>#N/A</c:v>
                </c:pt>
                <c:pt idx="7">
                  <c:v>0.12</c:v>
                </c:pt>
                <c:pt idx="8">
                  <c:v>#N/A</c:v>
                </c:pt>
                <c:pt idx="9">
                  <c:v>0.05</c:v>
                </c:pt>
              </c:numCache>
            </c:numRef>
          </c:val>
          <c:extLst>
            <c:ext xmlns:c16="http://schemas.microsoft.com/office/drawing/2014/chart" uri="{C3380CC4-5D6E-409C-BE32-E72D297353CC}">
              <c16:uniqueId val="{00000003-6C62-42B5-881C-57FEFA5C8F11}"/>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0.08</c:v>
                </c:pt>
                <c:pt idx="2">
                  <c:v>#N/A</c:v>
                </c:pt>
                <c:pt idx="3">
                  <c:v>0.09</c:v>
                </c:pt>
                <c:pt idx="4">
                  <c:v>#N/A</c:v>
                </c:pt>
                <c:pt idx="5">
                  <c:v>7.0000000000000007E-2</c:v>
                </c:pt>
                <c:pt idx="6">
                  <c:v>#N/A</c:v>
                </c:pt>
                <c:pt idx="7">
                  <c:v>0.03</c:v>
                </c:pt>
                <c:pt idx="8">
                  <c:v>#N/A</c:v>
                </c:pt>
                <c:pt idx="9">
                  <c:v>0.05</c:v>
                </c:pt>
              </c:numCache>
            </c:numRef>
          </c:val>
          <c:extLst>
            <c:ext xmlns:c16="http://schemas.microsoft.com/office/drawing/2014/chart" uri="{C3380CC4-5D6E-409C-BE32-E72D297353CC}">
              <c16:uniqueId val="{00000004-6C62-42B5-881C-57FEFA5C8F11}"/>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1.17</c:v>
                </c:pt>
                <c:pt idx="2">
                  <c:v>#N/A</c:v>
                </c:pt>
                <c:pt idx="3">
                  <c:v>1.86</c:v>
                </c:pt>
                <c:pt idx="4">
                  <c:v>#N/A</c:v>
                </c:pt>
                <c:pt idx="5">
                  <c:v>1.67</c:v>
                </c:pt>
                <c:pt idx="6">
                  <c:v>#N/A</c:v>
                </c:pt>
                <c:pt idx="7">
                  <c:v>1.34</c:v>
                </c:pt>
                <c:pt idx="8">
                  <c:v>#N/A</c:v>
                </c:pt>
                <c:pt idx="9">
                  <c:v>1.06</c:v>
                </c:pt>
              </c:numCache>
            </c:numRef>
          </c:val>
          <c:extLst>
            <c:ext xmlns:c16="http://schemas.microsoft.com/office/drawing/2014/chart" uri="{C3380CC4-5D6E-409C-BE32-E72D297353CC}">
              <c16:uniqueId val="{00000005-6C62-42B5-881C-57FEFA5C8F11}"/>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2.7</c:v>
                </c:pt>
                <c:pt idx="2">
                  <c:v>#N/A</c:v>
                </c:pt>
                <c:pt idx="3">
                  <c:v>1.81</c:v>
                </c:pt>
                <c:pt idx="4">
                  <c:v>#N/A</c:v>
                </c:pt>
                <c:pt idx="5">
                  <c:v>1.69</c:v>
                </c:pt>
                <c:pt idx="6">
                  <c:v>#N/A</c:v>
                </c:pt>
                <c:pt idx="7">
                  <c:v>3.29</c:v>
                </c:pt>
                <c:pt idx="8">
                  <c:v>#N/A</c:v>
                </c:pt>
                <c:pt idx="9">
                  <c:v>1.76</c:v>
                </c:pt>
              </c:numCache>
            </c:numRef>
          </c:val>
          <c:extLst>
            <c:ext xmlns:c16="http://schemas.microsoft.com/office/drawing/2014/chart" uri="{C3380CC4-5D6E-409C-BE32-E72D297353CC}">
              <c16:uniqueId val="{00000006-6C62-42B5-881C-57FEFA5C8F11}"/>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7.45</c:v>
                </c:pt>
                <c:pt idx="2">
                  <c:v>#N/A</c:v>
                </c:pt>
                <c:pt idx="3">
                  <c:v>8.2100000000000009</c:v>
                </c:pt>
                <c:pt idx="4">
                  <c:v>#N/A</c:v>
                </c:pt>
                <c:pt idx="5">
                  <c:v>3.39</c:v>
                </c:pt>
                <c:pt idx="6">
                  <c:v>#N/A</c:v>
                </c:pt>
                <c:pt idx="7">
                  <c:v>5.26</c:v>
                </c:pt>
                <c:pt idx="8">
                  <c:v>#N/A</c:v>
                </c:pt>
                <c:pt idx="9">
                  <c:v>3.94</c:v>
                </c:pt>
              </c:numCache>
            </c:numRef>
          </c:val>
          <c:extLst>
            <c:ext xmlns:c16="http://schemas.microsoft.com/office/drawing/2014/chart" uri="{C3380CC4-5D6E-409C-BE32-E72D297353CC}">
              <c16:uniqueId val="{00000007-6C62-42B5-881C-57FEFA5C8F11}"/>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23.94</c:v>
                </c:pt>
                <c:pt idx="2">
                  <c:v>#N/A</c:v>
                </c:pt>
                <c:pt idx="3">
                  <c:v>25.53</c:v>
                </c:pt>
                <c:pt idx="4">
                  <c:v>#N/A</c:v>
                </c:pt>
                <c:pt idx="5">
                  <c:v>23.19</c:v>
                </c:pt>
                <c:pt idx="6">
                  <c:v>#N/A</c:v>
                </c:pt>
                <c:pt idx="7">
                  <c:v>30.03</c:v>
                </c:pt>
                <c:pt idx="8">
                  <c:v>#N/A</c:v>
                </c:pt>
                <c:pt idx="9">
                  <c:v>23.59</c:v>
                </c:pt>
              </c:numCache>
            </c:numRef>
          </c:val>
          <c:extLst>
            <c:ext xmlns:c16="http://schemas.microsoft.com/office/drawing/2014/chart" uri="{C3380CC4-5D6E-409C-BE32-E72D297353CC}">
              <c16:uniqueId val="{00000008-6C62-42B5-881C-57FEFA5C8F11}"/>
            </c:ext>
          </c:extLst>
        </c:ser>
        <c:ser>
          <c:idx val="9"/>
          <c:order val="9"/>
          <c:tx>
            <c:strRef>
              <c:f>データシート!$A$36</c:f>
              <c:strCache>
                <c:ptCount val="1"/>
                <c:pt idx="0">
                  <c:v>公共下水道事業特別会計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0.35</c:v>
                </c:pt>
                <c:pt idx="2">
                  <c:v>#N/A</c:v>
                </c:pt>
                <c:pt idx="3">
                  <c:v>0.45</c:v>
                </c:pt>
                <c:pt idx="4">
                  <c:v>#N/A</c:v>
                </c:pt>
                <c:pt idx="5">
                  <c:v>0.22</c:v>
                </c:pt>
                <c:pt idx="6">
                  <c:v>#N/A</c:v>
                </c:pt>
                <c:pt idx="7">
                  <c:v>0.22</c:v>
                </c:pt>
                <c:pt idx="8">
                  <c:v>0.18</c:v>
                </c:pt>
                <c:pt idx="9">
                  <c:v>#N/A</c:v>
                </c:pt>
              </c:numCache>
            </c:numRef>
          </c:val>
          <c:extLst>
            <c:ext xmlns:c16="http://schemas.microsoft.com/office/drawing/2014/chart" uri="{C3380CC4-5D6E-409C-BE32-E72D297353CC}">
              <c16:uniqueId val="{00000009-6C62-42B5-881C-57FEFA5C8F1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1157</c:v>
                </c:pt>
                <c:pt idx="5">
                  <c:v>1151</c:v>
                </c:pt>
                <c:pt idx="8">
                  <c:v>1171</c:v>
                </c:pt>
                <c:pt idx="11">
                  <c:v>1175</c:v>
                </c:pt>
                <c:pt idx="14">
                  <c:v>1159</c:v>
                </c:pt>
              </c:numCache>
            </c:numRef>
          </c:val>
          <c:extLst>
            <c:ext xmlns:c16="http://schemas.microsoft.com/office/drawing/2014/chart" uri="{C3380CC4-5D6E-409C-BE32-E72D297353CC}">
              <c16:uniqueId val="{00000000-EA09-4E4E-899A-B6EE4601D2D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A09-4E4E-899A-B6EE4601D2D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A09-4E4E-899A-B6EE4601D2D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28</c:v>
                </c:pt>
                <c:pt idx="3">
                  <c:v>35</c:v>
                </c:pt>
                <c:pt idx="6">
                  <c:v>56</c:v>
                </c:pt>
                <c:pt idx="9">
                  <c:v>56</c:v>
                </c:pt>
                <c:pt idx="12">
                  <c:v>56</c:v>
                </c:pt>
              </c:numCache>
            </c:numRef>
          </c:val>
          <c:extLst>
            <c:ext xmlns:c16="http://schemas.microsoft.com/office/drawing/2014/chart" uri="{C3380CC4-5D6E-409C-BE32-E72D297353CC}">
              <c16:uniqueId val="{00000003-EA09-4E4E-899A-B6EE4601D2D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621</c:v>
                </c:pt>
                <c:pt idx="3">
                  <c:v>649</c:v>
                </c:pt>
                <c:pt idx="6">
                  <c:v>613</c:v>
                </c:pt>
                <c:pt idx="9">
                  <c:v>627</c:v>
                </c:pt>
                <c:pt idx="12">
                  <c:v>622</c:v>
                </c:pt>
              </c:numCache>
            </c:numRef>
          </c:val>
          <c:extLst>
            <c:ext xmlns:c16="http://schemas.microsoft.com/office/drawing/2014/chart" uri="{C3380CC4-5D6E-409C-BE32-E72D297353CC}">
              <c16:uniqueId val="{00000004-EA09-4E4E-899A-B6EE4601D2D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A09-4E4E-899A-B6EE4601D2D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A09-4E4E-899A-B6EE4601D2D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881</c:v>
                </c:pt>
                <c:pt idx="3">
                  <c:v>809</c:v>
                </c:pt>
                <c:pt idx="6">
                  <c:v>785</c:v>
                </c:pt>
                <c:pt idx="9">
                  <c:v>810</c:v>
                </c:pt>
                <c:pt idx="12">
                  <c:v>827</c:v>
                </c:pt>
              </c:numCache>
            </c:numRef>
          </c:val>
          <c:extLst>
            <c:ext xmlns:c16="http://schemas.microsoft.com/office/drawing/2014/chart" uri="{C3380CC4-5D6E-409C-BE32-E72D297353CC}">
              <c16:uniqueId val="{00000007-EA09-4E4E-899A-B6EE4601D2D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373</c:v>
                </c:pt>
                <c:pt idx="2">
                  <c:v>#N/A</c:v>
                </c:pt>
                <c:pt idx="3">
                  <c:v>#N/A</c:v>
                </c:pt>
                <c:pt idx="4">
                  <c:v>342</c:v>
                </c:pt>
                <c:pt idx="5">
                  <c:v>#N/A</c:v>
                </c:pt>
                <c:pt idx="6">
                  <c:v>#N/A</c:v>
                </c:pt>
                <c:pt idx="7">
                  <c:v>283</c:v>
                </c:pt>
                <c:pt idx="8">
                  <c:v>#N/A</c:v>
                </c:pt>
                <c:pt idx="9">
                  <c:v>#N/A</c:v>
                </c:pt>
                <c:pt idx="10">
                  <c:v>318</c:v>
                </c:pt>
                <c:pt idx="11">
                  <c:v>#N/A</c:v>
                </c:pt>
                <c:pt idx="12">
                  <c:v>#N/A</c:v>
                </c:pt>
                <c:pt idx="13">
                  <c:v>346</c:v>
                </c:pt>
                <c:pt idx="14">
                  <c:v>#N/A</c:v>
                </c:pt>
              </c:numCache>
            </c:numRef>
          </c:val>
          <c:smooth val="0"/>
          <c:extLst>
            <c:ext xmlns:c16="http://schemas.microsoft.com/office/drawing/2014/chart" uri="{C3380CC4-5D6E-409C-BE32-E72D297353CC}">
              <c16:uniqueId val="{00000008-EA09-4E4E-899A-B6EE4601D2D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11789</c:v>
                </c:pt>
                <c:pt idx="5">
                  <c:v>11692</c:v>
                </c:pt>
                <c:pt idx="8">
                  <c:v>11376</c:v>
                </c:pt>
                <c:pt idx="11">
                  <c:v>11291</c:v>
                </c:pt>
                <c:pt idx="14">
                  <c:v>10479</c:v>
                </c:pt>
              </c:numCache>
            </c:numRef>
          </c:val>
          <c:extLst>
            <c:ext xmlns:c16="http://schemas.microsoft.com/office/drawing/2014/chart" uri="{C3380CC4-5D6E-409C-BE32-E72D297353CC}">
              <c16:uniqueId val="{00000000-9225-4F11-9B75-CC276853405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2110</c:v>
                </c:pt>
                <c:pt idx="5">
                  <c:v>1915</c:v>
                </c:pt>
                <c:pt idx="8">
                  <c:v>1760</c:v>
                </c:pt>
                <c:pt idx="11">
                  <c:v>1716</c:v>
                </c:pt>
                <c:pt idx="14">
                  <c:v>1672</c:v>
                </c:pt>
              </c:numCache>
            </c:numRef>
          </c:val>
          <c:extLst>
            <c:ext xmlns:c16="http://schemas.microsoft.com/office/drawing/2014/chart" uri="{C3380CC4-5D6E-409C-BE32-E72D297353CC}">
              <c16:uniqueId val="{00000001-9225-4F11-9B75-CC276853405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3502</c:v>
                </c:pt>
                <c:pt idx="5">
                  <c:v>5381</c:v>
                </c:pt>
                <c:pt idx="8">
                  <c:v>4348</c:v>
                </c:pt>
                <c:pt idx="11">
                  <c:v>6920</c:v>
                </c:pt>
                <c:pt idx="14">
                  <c:v>6629</c:v>
                </c:pt>
              </c:numCache>
            </c:numRef>
          </c:val>
          <c:extLst>
            <c:ext xmlns:c16="http://schemas.microsoft.com/office/drawing/2014/chart" uri="{C3380CC4-5D6E-409C-BE32-E72D297353CC}">
              <c16:uniqueId val="{00000002-9225-4F11-9B75-CC276853405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225-4F11-9B75-CC276853405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225-4F11-9B75-CC276853405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225-4F11-9B75-CC276853405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1147</c:v>
                </c:pt>
                <c:pt idx="3">
                  <c:v>1093</c:v>
                </c:pt>
                <c:pt idx="6">
                  <c:v>1084</c:v>
                </c:pt>
                <c:pt idx="9">
                  <c:v>1023</c:v>
                </c:pt>
                <c:pt idx="12">
                  <c:v>936</c:v>
                </c:pt>
              </c:numCache>
            </c:numRef>
          </c:val>
          <c:extLst>
            <c:ext xmlns:c16="http://schemas.microsoft.com/office/drawing/2014/chart" uri="{C3380CC4-5D6E-409C-BE32-E72D297353CC}">
              <c16:uniqueId val="{00000006-9225-4F11-9B75-CC276853405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243</c:v>
                </c:pt>
                <c:pt idx="3">
                  <c:v>451</c:v>
                </c:pt>
                <c:pt idx="6">
                  <c:v>418</c:v>
                </c:pt>
                <c:pt idx="9">
                  <c:v>370</c:v>
                </c:pt>
                <c:pt idx="12">
                  <c:v>407</c:v>
                </c:pt>
              </c:numCache>
            </c:numRef>
          </c:val>
          <c:extLst>
            <c:ext xmlns:c16="http://schemas.microsoft.com/office/drawing/2014/chart" uri="{C3380CC4-5D6E-409C-BE32-E72D297353CC}">
              <c16:uniqueId val="{00000007-9225-4F11-9B75-CC276853405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8502</c:v>
                </c:pt>
                <c:pt idx="3">
                  <c:v>8182</c:v>
                </c:pt>
                <c:pt idx="6">
                  <c:v>7725</c:v>
                </c:pt>
                <c:pt idx="9">
                  <c:v>7384</c:v>
                </c:pt>
                <c:pt idx="12">
                  <c:v>7077</c:v>
                </c:pt>
              </c:numCache>
            </c:numRef>
          </c:val>
          <c:extLst>
            <c:ext xmlns:c16="http://schemas.microsoft.com/office/drawing/2014/chart" uri="{C3380CC4-5D6E-409C-BE32-E72D297353CC}">
              <c16:uniqueId val="{00000008-9225-4F11-9B75-CC276853405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225-4F11-9B75-CC276853405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7826</c:v>
                </c:pt>
                <c:pt idx="3">
                  <c:v>7191</c:v>
                </c:pt>
                <c:pt idx="6">
                  <c:v>6998</c:v>
                </c:pt>
                <c:pt idx="9">
                  <c:v>6755</c:v>
                </c:pt>
                <c:pt idx="12">
                  <c:v>6183</c:v>
                </c:pt>
              </c:numCache>
            </c:numRef>
          </c:val>
          <c:extLst>
            <c:ext xmlns:c16="http://schemas.microsoft.com/office/drawing/2014/chart" uri="{C3380CC4-5D6E-409C-BE32-E72D297353CC}">
              <c16:uniqueId val="{0000000A-9225-4F11-9B75-CC276853405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317</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225-4F11-9B75-CC276853405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1461</c:v>
                </c:pt>
                <c:pt idx="1">
                  <c:v>3069</c:v>
                </c:pt>
                <c:pt idx="2">
                  <c:v>2960</c:v>
                </c:pt>
              </c:numCache>
            </c:numRef>
          </c:val>
          <c:extLst>
            <c:ext xmlns:c16="http://schemas.microsoft.com/office/drawing/2014/chart" uri="{C3380CC4-5D6E-409C-BE32-E72D297353CC}">
              <c16:uniqueId val="{00000000-61FA-409A-B351-2B0912DC494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1073</c:v>
                </c:pt>
                <c:pt idx="1">
                  <c:v>1773</c:v>
                </c:pt>
                <c:pt idx="2">
                  <c:v>1362</c:v>
                </c:pt>
              </c:numCache>
            </c:numRef>
          </c:val>
          <c:extLst>
            <c:ext xmlns:c16="http://schemas.microsoft.com/office/drawing/2014/chart" uri="{C3380CC4-5D6E-409C-BE32-E72D297353CC}">
              <c16:uniqueId val="{00000001-61FA-409A-B351-2B0912DC494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545</c:v>
                </c:pt>
                <c:pt idx="1">
                  <c:v>738</c:v>
                </c:pt>
                <c:pt idx="2">
                  <c:v>818</c:v>
                </c:pt>
              </c:numCache>
            </c:numRef>
          </c:val>
          <c:extLst>
            <c:ext xmlns:c16="http://schemas.microsoft.com/office/drawing/2014/chart" uri="{C3380CC4-5D6E-409C-BE32-E72D297353CC}">
              <c16:uniqueId val="{00000002-61FA-409A-B351-2B0912DC494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{DE301A4C-F5AE-4604-B2F1-765F42B449A6}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AC01-4301-8E8E-459F0974A5E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{E2DEF8B0-6CF6-4EB9-8860-8B28E9562C06}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C01-4301-8E8E-459F0974A5E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{0AAA55B5-5790-42EF-A164-84CFEDFF3C3B}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C01-4301-8E8E-459F0974A5E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{BCF2D75B-3048-4588-A599-7C73812D0BE9}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C01-4301-8E8E-459F0974A5E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{6A229FCD-40F8-4BF5-9516-7F28F56FCF2F}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C01-4301-8E8E-459F0974A5E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{45E586E6-84B0-40B1-84AC-BE622AAE0E4D}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AC01-4301-8E8E-459F0974A5E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{2961325B-E459-4F6D-97B3-9512F823AAD5}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AC01-4301-8E8E-459F0974A5E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{5488DFA4-658E-4F52-AE16-B986442B07E0}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AC01-4301-8E8E-459F0974A5E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{64375BD4-9920-4FFA-9FD3-6EA7B3FA5CFC}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AC01-4301-8E8E-459F0974A5E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AC01-4301-8E8E-459F0974A5E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{E1FA1A8A-54C5-4431-A6D7-F9BA2CCC4F76}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AC01-4301-8E8E-459F0974A5E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{8B2CF4DD-7FDE-40A2-904B-78F04C3AC1BC}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C01-4301-8E8E-459F0974A5E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{A1ECA6A2-1762-4DE6-B8BD-E89542B5C3B9}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C01-4301-8E8E-459F0974A5E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{5470EEBD-4055-4B9D-9135-E5B96DB1F029}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C01-4301-8E8E-459F0974A5E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{8B0F825E-24C5-4F13-8AB6-4472C8CD4A1C}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C01-4301-8E8E-459F0974A5E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{D25A1EFB-41FA-4FE3-A15C-F175382C32E0}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AC01-4301-8E8E-459F0974A5E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{CEC75183-2CF3-46EE-AC5D-48E87D97BDBB}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AC01-4301-8E8E-459F0974A5E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{709E70BF-8091-4639-8B60-6CC3F55AE078}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AC01-4301-8E8E-459F0974A5E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{FB80F99B-0DF6-420B-A27A-38E6B8187BF8}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AC01-4301-8E8E-459F0974A5E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AC01-4301-8E8E-459F0974A5E3}"/>
            </c:ext>
          </c:extLst>
        </c:ser>
        <c:dLbls>
          <c:showLegendKey val="0"/>
          <c:showVal val="1"/>
          <c:showCatName val="0"/>
          <c:showSerName val="0"/>
          <c:showPercent val="0"/>
          <c:showBubbleSize val="0"/>
        </c:dLbls>
        <c:axId val="46179840"/>
        <c:axId val="46181760"/>
      </c:scatterChart>
      <c:valAx>
        <c:axId val="461798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{77D9B4C6-97BE-46A7-9B6C-7630A1FE55F1}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BF57-4C2C-8FF1-28DD65B6216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{654EF72B-A71A-4F42-B221-8AE81C0C4D36}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F57-4C2C-8FF1-28DD65B6216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{5ECAFDBB-405A-49C4-B2FE-F21FDD485250}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F57-4C2C-8FF1-28DD65B6216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{3CF7D686-EEFC-4A55-ACD4-382E3CBBD245}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F57-4C2C-8FF1-28DD65B6216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{32DAD064-E3C6-45CD-A007-B97499243F36}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F57-4C2C-8FF1-28DD65B62169}"/>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{153435D3-A90D-4BDA-8A07-007E6BC1D29C}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BF57-4C2C-8FF1-28DD65B62169}"/>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{4B852D60-F2A1-40C4-BC29-5DC429048F8E}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BF57-4C2C-8FF1-28DD65B62169}"/>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{D056D943-7B57-47BE-98AD-03D96230DCE3}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BF57-4C2C-8FF1-28DD65B62169}"/>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{3601A1F7-96CB-41AA-8B79-C69C7967A9A0}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BF57-4C2C-8FF1-28DD65B6216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7.5</c:v>
                </c:pt>
                <c:pt idx="8">
                  <c:v>6.4</c:v>
                </c:pt>
                <c:pt idx="16">
                  <c:v>5.3</c:v>
                </c:pt>
                <c:pt idx="24">
                  <c:v>5</c:v>
                </c:pt>
                <c:pt idx="32">
                  <c:v>4.4000000000000004</c:v>
                </c:pt>
              </c:numCache>
            </c:numRef>
          </c:xVal>
          <c:yVal>
            <c:numRef>
              <c:f>公会計指標分析・財政指標組合せ分析表!$BP$73:$DC$73</c:f>
              <c:numCache>
                <c:formatCode>#,##0.0;"▲ "#,##0.0</c:formatCode>
                <c:ptCount val="40"/>
                <c:pt idx="0">
                  <c:v>5.4</c:v>
                </c:pt>
              </c:numCache>
            </c:numRef>
          </c:yVal>
          <c:smooth val="0"/>
          <c:extLst>
            <c:ext xmlns:c16="http://schemas.microsoft.com/office/drawing/2014/chart" uri="{C3380CC4-5D6E-409C-BE32-E72D297353CC}">
              <c16:uniqueId val="{00000009-BF57-4C2C-8FF1-28DD65B6216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{93F65956-023B-4026-B9C2-A6CB865BEB20}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BF57-4C2C-8FF1-28DD65B6216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{FE1D7987-BAC3-409B-BDD0-6FAA3A6309D1}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F57-4C2C-8FF1-28DD65B6216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{43FD346E-4834-4477-B329-F75FD379C871}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F57-4C2C-8FF1-28DD65B6216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{0F8F90F1-2E9D-4BEA-B8CC-2744E756C2C7}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F57-4C2C-8FF1-28DD65B6216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{B6592F50-A6BA-4669-B32F-7DDDBD76AA99}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F57-4C2C-8FF1-28DD65B62169}"/>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{9D8C1AE7-5012-4A19-A620-785A8A34B66D}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BF57-4C2C-8FF1-28DD65B62169}"/>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{F455259D-C535-486C-AD27-27B833A76F97}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BF57-4C2C-8FF1-28DD65B62169}"/>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{DFE3C322-3D65-4F52-A852-18D32642E5C2}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BF57-4C2C-8FF1-28DD65B62169}"/>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{997FFA4A-1EC3-476F-A273-11E0B88D16B3}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BF57-4C2C-8FF1-28DD65B6216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7.1</c:v>
                </c:pt>
                <c:pt idx="16">
                  <c:v>6.6</c:v>
                </c:pt>
                <c:pt idx="24">
                  <c:v>6.5</c:v>
                </c:pt>
                <c:pt idx="32">
                  <c:v>6.7</c:v>
                </c:pt>
              </c:numCache>
            </c:numRef>
          </c:xVal>
          <c:yVal>
            <c:numRef>
              <c:f>公会計指標分析・財政指標組合せ分析表!$BP$77:$DC$77</c:f>
              <c:numCache>
                <c:formatCode>#,##0.0;"▲ "#,##0.0</c:formatCode>
                <c:ptCount val="40"/>
                <c:pt idx="0">
                  <c:v>27.8</c:v>
                </c:pt>
                <c:pt idx="8">
                  <c:v>20.2</c:v>
                </c:pt>
                <c:pt idx="16">
                  <c:v>15.5</c:v>
                </c:pt>
                <c:pt idx="24">
                  <c:v>14</c:v>
                </c:pt>
                <c:pt idx="32">
                  <c:v>11.4</c:v>
                </c:pt>
              </c:numCache>
            </c:numRef>
          </c:yVal>
          <c:smooth val="0"/>
          <c:extLst>
            <c:ext xmlns:c16="http://schemas.microsoft.com/office/drawing/2014/chart" uri="{C3380CC4-5D6E-409C-BE32-E72D297353CC}">
              <c16:uniqueId val="{00000013-BF57-4C2C-8FF1-28DD65B62169}"/>
            </c:ext>
          </c:extLst>
        </c:ser>
        <c:dLbls>
          <c:showLegendKey val="0"/>
          <c:showVal val="1"/>
          <c:showCatName val="0"/>
          <c:showSerName val="0"/>
          <c:showPercent val="0"/>
          <c:showBubbleSize val="0"/>
        </c:dLbls>
        <c:axId val="84219776"/>
        <c:axId val="84234240"/>
      </c:scatterChart>
      <c:valAx>
        <c:axId val="84219776"/>
        <c:scaling>
          <c:orientation val="minMax"/>
          <c:max val="8.2999999999999989"/>
          <c:min val="6.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2"/>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栃木県上三川町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元利償還金等</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と</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算入公債費等</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について共に微増となっているが、引き続き低水準で推移している。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微増の原因は、小中学校における空調施設整備事業の借入れによるものである。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体育センター整備事業などの大型事業を控えていることや、臨時財政対策債の発行などにより、起債発行額の増加も想定されるところではあるが、財政適正化計画に基づき、毎年度の新規地方債の発行を元利償還額以下とすることを目標に取り組んでいくことにより、各指数の維持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満期一括償還地方債の利用はない。</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栃木県上三川町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平成２７年度以降は、将来負担額を充当可能財源等が上回ったため、将来負担比率の指数は計上されていない。これは、町税増収分を財政調整基金等へ積み立てることで</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充当可能基金</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が大幅に増えた影響が続いているものである。</a:t>
          </a:r>
        </a:p>
        <a:p>
          <a:r>
            <a:rPr kumimoji="1" lang="ja-JP" altLang="en-US" sz="1400">
              <a:latin typeface="ＭＳ ゴシック" pitchFamily="49" charset="-128"/>
              <a:ea typeface="ＭＳ ゴシック" pitchFamily="49" charset="-128"/>
            </a:rPr>
            <a:t>　これまで新規地方債の発行を元利償還額以下にと抑えてきたことで、</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一般会計地方債現在高</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は年々着実に減少してきた。今後もその方針は変わらないものの、体育センター整備等の大型事業の実施や、臨時財政対策債の発行により、将来負担比率が増加することも想定される。</a:t>
          </a:r>
        </a:p>
        <a:p>
          <a:r>
            <a:rPr kumimoji="1" lang="ja-JP" altLang="en-US" sz="1400">
              <a:latin typeface="ＭＳ ゴシック" pitchFamily="49" charset="-128"/>
              <a:ea typeface="ＭＳ ゴシック" pitchFamily="49" charset="-128"/>
            </a:rPr>
            <a:t>　健全な財政運営を継続するため、公共施設総合管理計画をふまえながら、施設の統廃合を見据えた各種整備計画にしていかなければならない。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栃木県上三川町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平成３０年度における減少は、普通交付税が不交付であったこと等による財源の不足に充てるため、財政調整基金及び町債管理基金から、合わせて５億２，０９０万円の取り崩しを行った。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なお、平成２９年度にこれらの基金の残高が大幅に増加したのは、法人町民税の増収分を、後年度負担に備えて各基金に積み増したことによるものである。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また、平成２９年度より新設した公共施設等総合管理基金については、公共施設等の老朽化等により今後増していく財政需要に対応するため、今後も計画的な積み立てを行っていく。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町の特徴として、年度間の税収の変動が大きく、これが財政構造の弾力性に影響を与えていることから、中長期的視点に立った財政運営を図っていく上で、十分な額の基金の確保が必要であると考え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公共施設等総合管理基金：公共施設等の計画的な整備、更新、改修、維持修繕、除却等に要する経費の財源に充てる。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生涯学習センター整備基金：生涯学習センター整備の財源に充てる。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社会福祉基金：高齢者の保健福祉の増進等社会福祉の向上に資する事業の財源に充てる。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町営住宅施設整備基金：町営住宅施設整備の財源に充てる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義務教育施設整備基金：義務教育施設整備の財源に充てる。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公共施設等総合管理基金：計画的な積み立てとして、１億円の積み立てを行ったことによる増。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社会福祉基金：町社会福祉協議会への補助金支出に充てるため、９０８万円の取り崩しを行ったことによる減。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町営住宅施設整備基金：町営住宅維持改修事業に充てるため、１，１００万円の取り崩しを行ったことによる減。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公共施設等総合管理基金：公共施設等の老朽化等により今後増していく財政需要に向けて毎年計画的に積み立てていく予定である。。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普通交付税が不交付であったこと等による財源の不足に充てるため、１億９００万円の取り崩しを行ったことにより減。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予期しない収入減少や不時の支出増加等に備え、町財政の健全性を維持するために必要な額を確保する。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起債の償還に充てるため、４億１，１９０万円の取り崩しを行ったことによる減。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将来にわたり健全な財政運営を維持するために、町債の償還及び町債の適正な管理に必要な財源を確保する。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72</xdr:row>
      <xdr:rowOff>0</xdr:rowOff>
    </xdr:from>
    <xdr:to>
      <xdr:col>83</xdr:col>
      <xdr:colOff>0</xdr:colOff>
      <xdr:row>74</xdr:row>
      <xdr:rowOff>0</xdr:rowOff>
    </xdr:to>
    <xdr:sp macro="" textlink="">
      <xdr:nvSpPr>
        <xdr:cNvPr id="4" name="正方形/長方形 3"/>
        <xdr:cNvSpPr/>
      </xdr:nvSpPr>
      <xdr:spPr>
        <a:xfrm>
          <a:off x="1283970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5" name="正方形/長方形 4"/>
        <xdr:cNvSpPr/>
      </xdr:nvSpPr>
      <xdr:spPr>
        <a:xfrm>
          <a:off x="1418082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xdr:cNvSpPr/>
      </xdr:nvSpPr>
      <xdr:spPr>
        <a:xfrm>
          <a:off x="1552194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xdr:cNvSpPr/>
      </xdr:nvSpPr>
      <xdr:spPr>
        <a:xfrm>
          <a:off x="1686306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栃木県上三川町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31,232
30,884
54.39
10,629,143
10,169,362
366,971
9,310,222
6,182,620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5" name="テキスト ボックス 34"/>
        <xdr:cNvSpPr txBox="1"/>
      </xdr:nvSpPr>
      <xdr:spPr>
        <a:xfrm>
          <a:off x="419100" y="27374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6" name="テキスト ボックス 35"/>
        <xdr:cNvSpPr txBox="1"/>
      </xdr:nvSpPr>
      <xdr:spPr>
        <a:xfrm>
          <a:off x="419100" y="30257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7" name="テキスト ボックス 36"/>
        <xdr:cNvSpPr txBox="1"/>
      </xdr:nvSpPr>
      <xdr:spPr>
        <a:xfrm>
          <a:off x="419100" y="33102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8" name="テキスト ボックス 37"/>
        <xdr:cNvSpPr txBox="1"/>
      </xdr:nvSpPr>
      <xdr:spPr>
        <a:xfrm>
          <a:off x="419100" y="359473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9" name="正方形/長方形 38"/>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0" name="正方形/長方形 39"/>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1" name="正方形/長方形 40"/>
        <xdr:cNvSpPr/>
      </xdr:nvSpPr>
      <xdr:spPr>
        <a:xfrm>
          <a:off x="3549147" y="4507006"/>
          <a:ext cx="41629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2" name="正方形/長方形 41"/>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3" name="正方形/長方形 42"/>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4" name="正方形/長方形 43"/>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5" name="正方形/長方形 44"/>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6" name="正方形/長方形 45"/>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7" name="正方形/長方形 46"/>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8" name="正方形/長方形 47"/>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9" name="正方形/長方形 48"/>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0" name="正方形/長方形 49"/>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1" name="テキスト ボックス 50"/>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52" name="正方形/長方形 51"/>
        <xdr:cNvSpPr/>
      </xdr:nvSpPr>
      <xdr:spPr>
        <a:xfrm>
          <a:off x="1127125" y="4844415"/>
          <a:ext cx="375158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3" name="正方形/長方形 52"/>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54" name="正方形/長方形 53"/>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55" name="正方形/長方形 54"/>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[ 268.2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6" name="正方形/長方形 55"/>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7" name="正方形/長方形 56"/>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8" name="正方形/長方形 57"/>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59" name="正方形/長方形 58"/>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60" name="正方形/長方形 59"/>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61" name="正方形/長方形 60"/>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62" name="正方形/長方形 61"/>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3" name="正方形/長方形 62"/>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4" name="正方形/長方形 63"/>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5" name="テキスト ボックス 64"/>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新規地方債の発行を元金償還額以下に抑制してきたこと、また、財政調整基金等の充当可能財源の残高により、類似団体平均よりも低い水準となっている。</a:t>
          </a:r>
        </a:p>
      </xdr:txBody>
    </xdr:sp>
    <xdr:clientData/>
  </xdr:twoCellAnchor>
  <xdr:oneCellAnchor>
    <xdr:from>
      <xdr:col>57</xdr:col>
      <xdr:colOff>111125</xdr:colOff>
      <xdr:row>23</xdr:row>
      <xdr:rowOff>47625</xdr:rowOff>
    </xdr:from>
    <xdr:ext cx="349839" cy="225703"/>
    <xdr:sp macro="" textlink="">
      <xdr:nvSpPr>
        <xdr:cNvPr id="66" name="テキスト ボックス 65"/>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7" name="直線コネクタ 66"/>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68" name="直線コネクタ 67"/>
        <xdr:cNvCxnSpPr/>
      </xdr:nvCxnSpPr>
      <xdr:spPr>
        <a:xfrm>
          <a:off x="9971405" y="665307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69" name="テキスト ボックス 68"/>
        <xdr:cNvSpPr txBox="1"/>
      </xdr:nvSpPr>
      <xdr:spPr>
        <a:xfrm>
          <a:off x="9645528" y="656308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70" name="直線コネクタ 69"/>
        <xdr:cNvCxnSpPr/>
      </xdr:nvCxnSpPr>
      <xdr:spPr>
        <a:xfrm>
          <a:off x="9971405" y="6352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71" name="テキスト ボックス 70"/>
        <xdr:cNvSpPr txBox="1"/>
      </xdr:nvSpPr>
      <xdr:spPr>
        <a:xfrm>
          <a:off x="9542936" y="626227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72" name="直線コネクタ 71"/>
        <xdr:cNvCxnSpPr/>
      </xdr:nvCxnSpPr>
      <xdr:spPr>
        <a:xfrm>
          <a:off x="9971405" y="605145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73" name="テキスト ボックス 72"/>
        <xdr:cNvSpPr txBox="1"/>
      </xdr:nvSpPr>
      <xdr:spPr>
        <a:xfrm>
          <a:off x="9542936" y="595765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74" name="直線コネクタ 73"/>
        <xdr:cNvCxnSpPr/>
      </xdr:nvCxnSpPr>
      <xdr:spPr>
        <a:xfrm>
          <a:off x="9971405" y="575065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75" name="テキスト ボックス 74"/>
        <xdr:cNvSpPr txBox="1"/>
      </xdr:nvSpPr>
      <xdr:spPr>
        <a:xfrm>
          <a:off x="9542936" y="565685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76" name="直線コネクタ 75"/>
        <xdr:cNvCxnSpPr/>
      </xdr:nvCxnSpPr>
      <xdr:spPr>
        <a:xfrm>
          <a:off x="9971405" y="5449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77" name="テキスト ボックス 76"/>
        <xdr:cNvSpPr txBox="1"/>
      </xdr:nvSpPr>
      <xdr:spPr>
        <a:xfrm>
          <a:off x="9542936" y="5356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78" name="直線コネクタ 77"/>
        <xdr:cNvCxnSpPr/>
      </xdr:nvCxnSpPr>
      <xdr:spPr>
        <a:xfrm>
          <a:off x="9971405" y="514522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79" name="テキスト ボックス 78"/>
        <xdr:cNvSpPr txBox="1"/>
      </xdr:nvSpPr>
      <xdr:spPr>
        <a:xfrm>
          <a:off x="9486041" y="50552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80" name="直線コネクタ 79"/>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81" name="テキスト ボックス 80"/>
        <xdr:cNvSpPr txBox="1"/>
      </xdr:nvSpPr>
      <xdr:spPr>
        <a:xfrm>
          <a:off x="9486041" y="47544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82" name="債務償還比率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74150</xdr:rowOff>
    </xdr:from>
    <xdr:to>
      <xdr:col>76</xdr:col>
      <xdr:colOff>21589</xdr:colOff>
      <xdr:row>35</xdr:row>
      <xdr:rowOff>31297</xdr:rowOff>
    </xdr:to>
    <xdr:cxnSp macro="">
      <xdr:nvCxnSpPr>
        <xdr:cNvPr id="83" name="直線コネクタ 82"/>
        <xdr:cNvCxnSpPr/>
      </xdr:nvCxnSpPr>
      <xdr:spPr>
        <a:xfrm flipV="1">
          <a:off x="13027660" y="5187170"/>
          <a:ext cx="1269" cy="1465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84" name="債務償還比率最小値テキスト"/>
        <xdr:cNvSpPr txBox="1"/>
      </xdr:nvSpPr>
      <xdr:spPr>
        <a:xfrm>
          <a:off x="13080365" y="66569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85" name="直線コネクタ 84"/>
        <xdr:cNvCxnSpPr/>
      </xdr:nvCxnSpPr>
      <xdr:spPr>
        <a:xfrm>
          <a:off x="12963525" y="66530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20827</xdr:rowOff>
    </xdr:from>
    <xdr:ext cx="469744" cy="259045"/>
    <xdr:sp macro="" textlink="">
      <xdr:nvSpPr>
        <xdr:cNvPr id="86" name="債務償還比率最大値テキスト"/>
        <xdr:cNvSpPr txBox="1"/>
      </xdr:nvSpPr>
      <xdr:spPr>
        <a:xfrm>
          <a:off x="13080365" y="496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74150</xdr:rowOff>
    </xdr:from>
    <xdr:to>
      <xdr:col>76</xdr:col>
      <xdr:colOff>111125</xdr:colOff>
      <xdr:row>26</xdr:row>
      <xdr:rowOff>74150</xdr:rowOff>
    </xdr:to>
    <xdr:cxnSp macro="">
      <xdr:nvCxnSpPr>
        <xdr:cNvPr id="87" name="直線コネクタ 86"/>
        <xdr:cNvCxnSpPr/>
      </xdr:nvCxnSpPr>
      <xdr:spPr>
        <a:xfrm>
          <a:off x="12963525" y="51871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93870</xdr:rowOff>
    </xdr:from>
    <xdr:ext cx="469744" cy="259045"/>
    <xdr:sp macro="" textlink="">
      <xdr:nvSpPr>
        <xdr:cNvPr id="88" name="債務償還比率平均値テキスト"/>
        <xdr:cNvSpPr txBox="1"/>
      </xdr:nvSpPr>
      <xdr:spPr>
        <a:xfrm>
          <a:off x="13080365" y="5709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70993</xdr:rowOff>
    </xdr:from>
    <xdr:to>
      <xdr:col>76</xdr:col>
      <xdr:colOff>73025</xdr:colOff>
      <xdr:row>31</xdr:row>
      <xdr:rowOff>1143</xdr:rowOff>
    </xdr:to>
    <xdr:sp macro="" textlink="">
      <xdr:nvSpPr>
        <xdr:cNvPr id="89" name="フローチャート: 判断 88"/>
        <xdr:cNvSpPr/>
      </xdr:nvSpPr>
      <xdr:spPr>
        <a:xfrm>
          <a:off x="13001625" y="58545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52487</xdr:rowOff>
    </xdr:from>
    <xdr:to>
      <xdr:col>72</xdr:col>
      <xdr:colOff>123825</xdr:colOff>
      <xdr:row>30</xdr:row>
      <xdr:rowOff>154087</xdr:rowOff>
    </xdr:to>
    <xdr:sp macro="" textlink="">
      <xdr:nvSpPr>
        <xdr:cNvPr id="90" name="フローチャート: 判断 89"/>
        <xdr:cNvSpPr/>
      </xdr:nvSpPr>
      <xdr:spPr>
        <a:xfrm>
          <a:off x="12359005" y="583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91" name="テキスト ボックス 90"/>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92" name="テキスト ボックス 91"/>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3" name="テキスト ボックス 92"/>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4" name="テキスト ボックス 93"/>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5" name="テキスト ボックス 94"/>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81244</xdr:rowOff>
    </xdr:from>
    <xdr:to>
      <xdr:col>76</xdr:col>
      <xdr:colOff>73025</xdr:colOff>
      <xdr:row>33</xdr:row>
      <xdr:rowOff>11394</xdr:rowOff>
    </xdr:to>
    <xdr:sp macro="" textlink="">
      <xdr:nvSpPr>
        <xdr:cNvPr id="96" name="楕円 95"/>
        <xdr:cNvSpPr/>
      </xdr:nvSpPr>
      <xdr:spPr>
        <a:xfrm>
          <a:off x="13001625" y="620010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59671</xdr:rowOff>
    </xdr:from>
    <xdr:ext cx="469744" cy="259045"/>
    <xdr:sp macro="" textlink="">
      <xdr:nvSpPr>
        <xdr:cNvPr id="97" name="債務償還比率該当値テキスト"/>
        <xdr:cNvSpPr txBox="1"/>
      </xdr:nvSpPr>
      <xdr:spPr>
        <a:xfrm>
          <a:off x="13080365" y="617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120142</xdr:rowOff>
    </xdr:from>
    <xdr:to>
      <xdr:col>72</xdr:col>
      <xdr:colOff>123825</xdr:colOff>
      <xdr:row>34</xdr:row>
      <xdr:rowOff>50292</xdr:rowOff>
    </xdr:to>
    <xdr:sp macro="" textlink="">
      <xdr:nvSpPr>
        <xdr:cNvPr id="98" name="楕円 97"/>
        <xdr:cNvSpPr/>
      </xdr:nvSpPr>
      <xdr:spPr>
        <a:xfrm>
          <a:off x="12359005" y="64066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132044</xdr:rowOff>
    </xdr:from>
    <xdr:to>
      <xdr:col>76</xdr:col>
      <xdr:colOff>22225</xdr:colOff>
      <xdr:row>33</xdr:row>
      <xdr:rowOff>170942</xdr:rowOff>
    </xdr:to>
    <xdr:cxnSp macro="">
      <xdr:nvCxnSpPr>
        <xdr:cNvPr id="99" name="直線コネクタ 98"/>
        <xdr:cNvCxnSpPr/>
      </xdr:nvCxnSpPr>
      <xdr:spPr>
        <a:xfrm flipV="1">
          <a:off x="12409805" y="6250904"/>
          <a:ext cx="619760" cy="20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170614</xdr:rowOff>
    </xdr:from>
    <xdr:ext cx="469744" cy="259045"/>
    <xdr:sp macro="" textlink="">
      <xdr:nvSpPr>
        <xdr:cNvPr id="100" name="n_1aveValue債務償還比率"/>
        <xdr:cNvSpPr txBox="1"/>
      </xdr:nvSpPr>
      <xdr:spPr>
        <a:xfrm>
          <a:off x="12185092" y="5618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41419</xdr:rowOff>
    </xdr:from>
    <xdr:ext cx="469744" cy="259045"/>
    <xdr:sp macro="" textlink="">
      <xdr:nvSpPr>
        <xdr:cNvPr id="101" name="n_1mainValue債務償還比率"/>
        <xdr:cNvSpPr txBox="1"/>
      </xdr:nvSpPr>
      <xdr:spPr>
        <a:xfrm>
          <a:off x="12185092" y="6495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02" name="正方形/長方形 101"/>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03" name="正方形/長方形 102"/>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104" name="正方形/長方形 103"/>
        <xdr:cNvSpPr/>
      </xdr:nvSpPr>
      <xdr:spPr>
        <a:xfrm>
          <a:off x="520065" y="8187690"/>
          <a:ext cx="5930900" cy="279654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105" name="正方形/長方形 104"/>
        <xdr:cNvSpPr/>
      </xdr:nvSpPr>
      <xdr:spPr>
        <a:xfrm>
          <a:off x="1127125" y="8314690"/>
          <a:ext cx="519684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06" name="テキスト ボックス 105"/>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07" name="テキスト ボックス 106"/>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栃木県上三川町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31,232
30,884
54.39
10,629,143
10,169,362
366,971
9,310,222
6,182,620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670560" y="4099560"/>
          <a:ext cx="19598640" cy="1428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栃木県上三川町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31,232
30,884
54.39
10,629,143
10,169,362
366,971
9,310,222
6,182,620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670560" y="4099560"/>
          <a:ext cx="19598640" cy="1428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栃木県上三川町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31,232
30,884
54.39
10,629,143
10,169,362
366,971
9,310,222
6,182,620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大型企業が立地していることにより、全国平均及び県平均を大きく上回る良好な指数で推移している。</a:t>
          </a:r>
        </a:p>
        <a:p>
          <a:r>
            <a:rPr kumimoji="1" lang="ja-JP" altLang="en-US" sz="1300">
              <a:latin typeface="ＭＳ Ｐゴシック" panose="020B0600070205080204" pitchFamily="50" charset="-128"/>
              <a:ea typeface="ＭＳ Ｐゴシック" panose="020B0600070205080204" pitchFamily="50" charset="-128"/>
            </a:rPr>
            <a:t>　特に平成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2016</a:t>
          </a:r>
          <a:r>
            <a:rPr kumimoji="1" lang="ja-JP" altLang="en-US" sz="1300">
              <a:latin typeface="ＭＳ Ｐゴシック" panose="020B0600070205080204" pitchFamily="50" charset="-128"/>
              <a:ea typeface="ＭＳ Ｐゴシック" panose="020B0600070205080204" pitchFamily="50" charset="-128"/>
            </a:rPr>
            <a:t>）年度以降は、法人町民税の増収に伴う基準財政収入額の伸びにより、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か年平均による財政力指数が</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１．０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を超えた状態を保っている。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法人税収は企業の業績で大きく変動するものであると共に、少子高齢化対策による社会保障関連の需要額は年々増加していることから、引き続き財政適正化計画に基づいた適正な財政運営を堅持し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51505</xdr:rowOff>
    </xdr:from>
    <xdr:to>
      <xdr:col>23</xdr:col>
      <xdr:colOff>133350</xdr:colOff>
      <xdr:row>45</xdr:row>
      <xdr:rowOff>141111</xdr:rowOff>
    </xdr:to>
    <xdr:cxnSp macro="">
      <xdr:nvCxnSpPr>
        <xdr:cNvPr id="64" name="直線コネクタ 63"/>
        <xdr:cNvCxnSpPr/>
      </xdr:nvCxnSpPr>
      <xdr:spPr>
        <a:xfrm flipV="1">
          <a:off x="4953000" y="6395155"/>
          <a:ext cx="0" cy="1461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137882</xdr:rowOff>
    </xdr:from>
    <xdr:ext cx="762000" cy="259045"/>
    <xdr:sp macro="" textlink="">
      <xdr:nvSpPr>
        <xdr:cNvPr id="67" name="財政力最大値テキスト"/>
        <xdr:cNvSpPr txBox="1"/>
      </xdr:nvSpPr>
      <xdr:spPr>
        <a:xfrm>
          <a:off x="5041900" y="613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51505</xdr:rowOff>
    </xdr:from>
    <xdr:to>
      <xdr:col>24</xdr:col>
      <xdr:colOff>12700</xdr:colOff>
      <xdr:row>37</xdr:row>
      <xdr:rowOff>51505</xdr:rowOff>
    </xdr:to>
    <xdr:cxnSp macro="">
      <xdr:nvCxnSpPr>
        <xdr:cNvPr id="68" name="直線コネクタ 67"/>
        <xdr:cNvCxnSpPr/>
      </xdr:nvCxnSpPr>
      <xdr:spPr>
        <a:xfrm>
          <a:off x="4864100" y="63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161572</xdr:rowOff>
    </xdr:from>
    <xdr:to>
      <xdr:col>23</xdr:col>
      <xdr:colOff>133350</xdr:colOff>
      <xdr:row>39</xdr:row>
      <xdr:rowOff>150989</xdr:rowOff>
    </xdr:to>
    <xdr:cxnSp macro="">
      <xdr:nvCxnSpPr>
        <xdr:cNvPr id="69" name="直線コネクタ 68"/>
        <xdr:cNvCxnSpPr/>
      </xdr:nvCxnSpPr>
      <xdr:spPr>
        <a:xfrm flipV="1">
          <a:off x="4114800" y="6676672"/>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144938</xdr:rowOff>
    </xdr:from>
    <xdr:ext cx="762000" cy="259045"/>
    <xdr:sp macro="" textlink="">
      <xdr:nvSpPr>
        <xdr:cNvPr id="70" name="財政力平均値テキスト"/>
        <xdr:cNvSpPr txBox="1"/>
      </xdr:nvSpPr>
      <xdr:spPr>
        <a:xfrm>
          <a:off x="5041900" y="7174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71" name="フローチャート: 判断 70"/>
        <xdr:cNvSpPr/>
      </xdr:nvSpPr>
      <xdr:spPr>
        <a:xfrm>
          <a:off x="4902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150989</xdr:rowOff>
    </xdr:from>
    <xdr:to>
      <xdr:col>19</xdr:col>
      <xdr:colOff>133350</xdr:colOff>
      <xdr:row>39</xdr:row>
      <xdr:rowOff>164395</xdr:rowOff>
    </xdr:to>
    <xdr:cxnSp macro="">
      <xdr:nvCxnSpPr>
        <xdr:cNvPr id="72" name="直線コネクタ 71"/>
        <xdr:cNvCxnSpPr/>
      </xdr:nvCxnSpPr>
      <xdr:spPr>
        <a:xfrm flipV="1">
          <a:off x="3225800" y="68375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101194</xdr:rowOff>
    </xdr:from>
    <xdr:ext cx="736600" cy="259045"/>
    <xdr:sp macro="" textlink="">
      <xdr:nvSpPr>
        <xdr:cNvPr id="74" name="テキスト ボックス 73"/>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164395</xdr:rowOff>
    </xdr:from>
    <xdr:to>
      <xdr:col>15</xdr:col>
      <xdr:colOff>82550</xdr:colOff>
      <xdr:row>40</xdr:row>
      <xdr:rowOff>113595</xdr:rowOff>
    </xdr:to>
    <xdr:cxnSp macro="">
      <xdr:nvCxnSpPr>
        <xdr:cNvPr id="75" name="直線コネクタ 74"/>
        <xdr:cNvCxnSpPr/>
      </xdr:nvCxnSpPr>
      <xdr:spPr>
        <a:xfrm flipV="1">
          <a:off x="2336800" y="685094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28222</xdr:rowOff>
    </xdr:from>
    <xdr:to>
      <xdr:col>15</xdr:col>
      <xdr:colOff>133350</xdr:colOff>
      <xdr:row>42</xdr:row>
      <xdr:rowOff>129822</xdr:rowOff>
    </xdr:to>
    <xdr:sp macro="" textlink="">
      <xdr:nvSpPr>
        <xdr:cNvPr id="76" name="フローチャート: 判断 75"/>
        <xdr:cNvSpPr/>
      </xdr:nvSpPr>
      <xdr:spPr>
        <a:xfrm>
          <a:off x="3175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114599</xdr:rowOff>
    </xdr:from>
    <xdr:ext cx="762000" cy="259045"/>
    <xdr:sp macro="" textlink="">
      <xdr:nvSpPr>
        <xdr:cNvPr id="77" name="テキスト ボックス 76"/>
        <xdr:cNvSpPr txBox="1"/>
      </xdr:nvSpPr>
      <xdr:spPr>
        <a:xfrm>
          <a:off x="2844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113595</xdr:rowOff>
    </xdr:from>
    <xdr:to>
      <xdr:col>11</xdr:col>
      <xdr:colOff>31750</xdr:colOff>
      <xdr:row>40</xdr:row>
      <xdr:rowOff>113595</xdr:rowOff>
    </xdr:to>
    <xdr:cxnSp macro="">
      <xdr:nvCxnSpPr>
        <xdr:cNvPr id="78" name="直線コネクタ 77"/>
        <xdr:cNvCxnSpPr/>
      </xdr:nvCxnSpPr>
      <xdr:spPr>
        <a:xfrm>
          <a:off x="1447800" y="69715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80" name="テキスト ボックス 79"/>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110772</xdr:rowOff>
    </xdr:from>
    <xdr:to>
      <xdr:col>23</xdr:col>
      <xdr:colOff>184150</xdr:colOff>
      <xdr:row>39</xdr:row>
      <xdr:rowOff>40922</xdr:rowOff>
    </xdr:to>
    <xdr:sp macro="" textlink="">
      <xdr:nvSpPr>
        <xdr:cNvPr id="88" name="楕円 87"/>
        <xdr:cNvSpPr/>
      </xdr:nvSpPr>
      <xdr:spPr>
        <a:xfrm>
          <a:off x="4902200" y="662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127299</xdr:rowOff>
    </xdr:from>
    <xdr:ext cx="762000" cy="259045"/>
    <xdr:sp macro="" textlink="">
      <xdr:nvSpPr>
        <xdr:cNvPr id="89" name="財政力該当値テキスト"/>
        <xdr:cNvSpPr txBox="1"/>
      </xdr:nvSpPr>
      <xdr:spPr>
        <a:xfrm>
          <a:off x="5041900" y="647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100189</xdr:rowOff>
    </xdr:from>
    <xdr:to>
      <xdr:col>19</xdr:col>
      <xdr:colOff>184150</xdr:colOff>
      <xdr:row>40</xdr:row>
      <xdr:rowOff>30339</xdr:rowOff>
    </xdr:to>
    <xdr:sp macro="" textlink="">
      <xdr:nvSpPr>
        <xdr:cNvPr id="90" name="楕円 89"/>
        <xdr:cNvSpPr/>
      </xdr:nvSpPr>
      <xdr:spPr>
        <a:xfrm>
          <a:off x="4064000" y="67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40516</xdr:rowOff>
    </xdr:from>
    <xdr:ext cx="736600" cy="259045"/>
    <xdr:sp macro="" textlink="">
      <xdr:nvSpPr>
        <xdr:cNvPr id="91" name="テキスト ボックス 90"/>
        <xdr:cNvSpPr txBox="1"/>
      </xdr:nvSpPr>
      <xdr:spPr>
        <a:xfrm>
          <a:off x="3733800" y="6555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113595</xdr:rowOff>
    </xdr:from>
    <xdr:to>
      <xdr:col>15</xdr:col>
      <xdr:colOff>133350</xdr:colOff>
      <xdr:row>40</xdr:row>
      <xdr:rowOff>43745</xdr:rowOff>
    </xdr:to>
    <xdr:sp macro="" textlink="">
      <xdr:nvSpPr>
        <xdr:cNvPr id="92" name="楕円 91"/>
        <xdr:cNvSpPr/>
      </xdr:nvSpPr>
      <xdr:spPr>
        <a:xfrm>
          <a:off x="31750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53922</xdr:rowOff>
    </xdr:from>
    <xdr:ext cx="762000" cy="259045"/>
    <xdr:sp macro="" textlink="">
      <xdr:nvSpPr>
        <xdr:cNvPr id="93" name="テキスト ボックス 92"/>
        <xdr:cNvSpPr txBox="1"/>
      </xdr:nvSpPr>
      <xdr:spPr>
        <a:xfrm>
          <a:off x="2844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62795</xdr:rowOff>
    </xdr:from>
    <xdr:to>
      <xdr:col>11</xdr:col>
      <xdr:colOff>82550</xdr:colOff>
      <xdr:row>40</xdr:row>
      <xdr:rowOff>164395</xdr:rowOff>
    </xdr:to>
    <xdr:sp macro="" textlink="">
      <xdr:nvSpPr>
        <xdr:cNvPr id="94" name="楕円 93"/>
        <xdr:cNvSpPr/>
      </xdr:nvSpPr>
      <xdr:spPr>
        <a:xfrm>
          <a:off x="2286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3122</xdr:rowOff>
    </xdr:from>
    <xdr:ext cx="762000" cy="259045"/>
    <xdr:sp macro="" textlink="">
      <xdr:nvSpPr>
        <xdr:cNvPr id="95" name="テキスト ボックス 94"/>
        <xdr:cNvSpPr txBox="1"/>
      </xdr:nvSpPr>
      <xdr:spPr>
        <a:xfrm>
          <a:off x="1955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62795</xdr:rowOff>
    </xdr:from>
    <xdr:to>
      <xdr:col>7</xdr:col>
      <xdr:colOff>31750</xdr:colOff>
      <xdr:row>40</xdr:row>
      <xdr:rowOff>164395</xdr:rowOff>
    </xdr:to>
    <xdr:sp macro="" textlink="">
      <xdr:nvSpPr>
        <xdr:cNvPr id="96" name="楕円 95"/>
        <xdr:cNvSpPr/>
      </xdr:nvSpPr>
      <xdr:spPr>
        <a:xfrm>
          <a:off x="1397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3122</xdr:rowOff>
    </xdr:from>
    <xdr:ext cx="762000" cy="259045"/>
    <xdr:sp macro="" textlink="">
      <xdr:nvSpPr>
        <xdr:cNvPr id="97" name="テキスト ボックス 96"/>
        <xdr:cNvSpPr txBox="1"/>
      </xdr:nvSpPr>
      <xdr:spPr>
        <a:xfrm>
          <a:off x="1066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直近５か年のうち、平成２７年度及び平成２９年度の数値が好転しているのは、各年度における法人町民税の大幅な増収（＝経常的収入の増額）によるものである。しかし、それ以外の年度においては、不足する財源を基金の取り崩し（＝臨時的収入）等により対応し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また、支出面を見ると義務的経費の支出はむしろ増加傾向にあり、平成３０年度においても前年度比増となっている。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当町の財政構造は硬直化が進行していると見ており、財政適正化計画に基づき、歳出の抑制等に努めていく必要がある。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61</xdr:row>
      <xdr:rowOff>83185</xdr:rowOff>
    </xdr:from>
    <xdr:to>
      <xdr:col>23</xdr:col>
      <xdr:colOff>133350</xdr:colOff>
      <xdr:row>67</xdr:row>
      <xdr:rowOff>59902</xdr:rowOff>
    </xdr:to>
    <xdr:cxnSp macro="">
      <xdr:nvCxnSpPr>
        <xdr:cNvPr id="127" name="直線コネクタ 126"/>
        <xdr:cNvCxnSpPr/>
      </xdr:nvCxnSpPr>
      <xdr:spPr>
        <a:xfrm flipV="1">
          <a:off x="4953000" y="10541635"/>
          <a:ext cx="0" cy="1005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31979</xdr:rowOff>
    </xdr:from>
    <xdr:ext cx="762000" cy="259045"/>
    <xdr:sp macro="" textlink="">
      <xdr:nvSpPr>
        <xdr:cNvPr id="128" name="財政構造の弾力性最小値テキスト"/>
        <xdr:cNvSpPr txBox="1"/>
      </xdr:nvSpPr>
      <xdr:spPr>
        <a:xfrm>
          <a:off x="5041900" y="11519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59902</xdr:rowOff>
    </xdr:from>
    <xdr:to>
      <xdr:col>24</xdr:col>
      <xdr:colOff>12700</xdr:colOff>
      <xdr:row>67</xdr:row>
      <xdr:rowOff>59902</xdr:rowOff>
    </xdr:to>
    <xdr:cxnSp macro="">
      <xdr:nvCxnSpPr>
        <xdr:cNvPr id="129" name="直線コネクタ 128"/>
        <xdr:cNvCxnSpPr/>
      </xdr:nvCxnSpPr>
      <xdr:spPr>
        <a:xfrm>
          <a:off x="4864100" y="11547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169562</xdr:rowOff>
    </xdr:from>
    <xdr:ext cx="762000" cy="259045"/>
    <xdr:sp macro="" textlink="">
      <xdr:nvSpPr>
        <xdr:cNvPr id="130" name="財政構造の弾力性最大値テキスト"/>
        <xdr:cNvSpPr txBox="1"/>
      </xdr:nvSpPr>
      <xdr:spPr>
        <a:xfrm>
          <a:off x="5041900" y="10285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61</xdr:row>
      <xdr:rowOff>83185</xdr:rowOff>
    </xdr:from>
    <xdr:to>
      <xdr:col>24</xdr:col>
      <xdr:colOff>12700</xdr:colOff>
      <xdr:row>61</xdr:row>
      <xdr:rowOff>83185</xdr:rowOff>
    </xdr:to>
    <xdr:cxnSp macro="">
      <xdr:nvCxnSpPr>
        <xdr:cNvPr id="131" name="直線コネクタ 130"/>
        <xdr:cNvCxnSpPr/>
      </xdr:nvCxnSpPr>
      <xdr:spPr>
        <a:xfrm>
          <a:off x="4864100" y="10541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72179</xdr:rowOff>
    </xdr:from>
    <xdr:to>
      <xdr:col>23</xdr:col>
      <xdr:colOff>133350</xdr:colOff>
      <xdr:row>64</xdr:row>
      <xdr:rowOff>111760</xdr:rowOff>
    </xdr:to>
    <xdr:cxnSp macro="">
      <xdr:nvCxnSpPr>
        <xdr:cNvPr id="132" name="直線コネクタ 131"/>
        <xdr:cNvCxnSpPr/>
      </xdr:nvCxnSpPr>
      <xdr:spPr>
        <a:xfrm>
          <a:off x="4114800" y="10187729"/>
          <a:ext cx="838200" cy="89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61189</xdr:rowOff>
    </xdr:from>
    <xdr:ext cx="762000" cy="259045"/>
    <xdr:sp macro="" textlink="">
      <xdr:nvSpPr>
        <xdr:cNvPr id="133" name="財政構造の弾力性平均値テキスト"/>
        <xdr:cNvSpPr txBox="1"/>
      </xdr:nvSpPr>
      <xdr:spPr>
        <a:xfrm>
          <a:off x="5041900" y="110339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89112</xdr:rowOff>
    </xdr:from>
    <xdr:to>
      <xdr:col>23</xdr:col>
      <xdr:colOff>184150</xdr:colOff>
      <xdr:row>65</xdr:row>
      <xdr:rowOff>19262</xdr:rowOff>
    </xdr:to>
    <xdr:sp macro="" textlink="">
      <xdr:nvSpPr>
        <xdr:cNvPr id="134" name="フローチャート: 判断 133"/>
        <xdr:cNvSpPr/>
      </xdr:nvSpPr>
      <xdr:spPr>
        <a:xfrm>
          <a:off x="4902200" y="110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72179</xdr:rowOff>
    </xdr:from>
    <xdr:to>
      <xdr:col>19</xdr:col>
      <xdr:colOff>133350</xdr:colOff>
      <xdr:row>66</xdr:row>
      <xdr:rowOff>134831</xdr:rowOff>
    </xdr:to>
    <xdr:cxnSp macro="">
      <xdr:nvCxnSpPr>
        <xdr:cNvPr id="135" name="直線コネクタ 134"/>
        <xdr:cNvCxnSpPr/>
      </xdr:nvCxnSpPr>
      <xdr:spPr>
        <a:xfrm flipV="1">
          <a:off x="3225800" y="10187729"/>
          <a:ext cx="889000" cy="126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89112</xdr:rowOff>
    </xdr:from>
    <xdr:to>
      <xdr:col>19</xdr:col>
      <xdr:colOff>184150</xdr:colOff>
      <xdr:row>65</xdr:row>
      <xdr:rowOff>19262</xdr:rowOff>
    </xdr:to>
    <xdr:sp macro="" textlink="">
      <xdr:nvSpPr>
        <xdr:cNvPr id="136" name="フローチャート: 判断 135"/>
        <xdr:cNvSpPr/>
      </xdr:nvSpPr>
      <xdr:spPr>
        <a:xfrm>
          <a:off x="4064000" y="110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4039</xdr:rowOff>
    </xdr:from>
    <xdr:ext cx="736600" cy="259045"/>
    <xdr:sp macro="" textlink="">
      <xdr:nvSpPr>
        <xdr:cNvPr id="137" name="テキスト ボックス 136"/>
        <xdr:cNvSpPr txBox="1"/>
      </xdr:nvSpPr>
      <xdr:spPr>
        <a:xfrm>
          <a:off x="3733800" y="11148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109855</xdr:rowOff>
    </xdr:from>
    <xdr:to>
      <xdr:col>15</xdr:col>
      <xdr:colOff>82550</xdr:colOff>
      <xdr:row>66</xdr:row>
      <xdr:rowOff>134831</xdr:rowOff>
    </xdr:to>
    <xdr:cxnSp macro="">
      <xdr:nvCxnSpPr>
        <xdr:cNvPr id="138" name="直線コネクタ 137"/>
        <xdr:cNvCxnSpPr/>
      </xdr:nvCxnSpPr>
      <xdr:spPr>
        <a:xfrm>
          <a:off x="2336800" y="10396855"/>
          <a:ext cx="889000" cy="105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24765</xdr:rowOff>
    </xdr:from>
    <xdr:to>
      <xdr:col>15</xdr:col>
      <xdr:colOff>133350</xdr:colOff>
      <xdr:row>64</xdr:row>
      <xdr:rowOff>126365</xdr:rowOff>
    </xdr:to>
    <xdr:sp macro="" textlink="">
      <xdr:nvSpPr>
        <xdr:cNvPr id="139" name="フローチャート: 判断 138"/>
        <xdr:cNvSpPr/>
      </xdr:nvSpPr>
      <xdr:spPr>
        <a:xfrm>
          <a:off x="3175000"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136542</xdr:rowOff>
    </xdr:from>
    <xdr:ext cx="762000" cy="259045"/>
    <xdr:sp macro="" textlink="">
      <xdr:nvSpPr>
        <xdr:cNvPr id="140" name="テキスト ボックス 139"/>
        <xdr:cNvSpPr txBox="1"/>
      </xdr:nvSpPr>
      <xdr:spPr>
        <a:xfrm>
          <a:off x="2844800" y="10766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109855</xdr:rowOff>
    </xdr:from>
    <xdr:to>
      <xdr:col>11</xdr:col>
      <xdr:colOff>31750</xdr:colOff>
      <xdr:row>65</xdr:row>
      <xdr:rowOff>97155</xdr:rowOff>
    </xdr:to>
    <xdr:cxnSp macro="">
      <xdr:nvCxnSpPr>
        <xdr:cNvPr id="141" name="直線コネクタ 140"/>
        <xdr:cNvCxnSpPr/>
      </xdr:nvCxnSpPr>
      <xdr:spPr>
        <a:xfrm flipV="1">
          <a:off x="1447800" y="10396855"/>
          <a:ext cx="889000" cy="84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131869</xdr:rowOff>
    </xdr:from>
    <xdr:to>
      <xdr:col>11</xdr:col>
      <xdr:colOff>82550</xdr:colOff>
      <xdr:row>64</xdr:row>
      <xdr:rowOff>62019</xdr:rowOff>
    </xdr:to>
    <xdr:sp macro="" textlink="">
      <xdr:nvSpPr>
        <xdr:cNvPr id="142" name="フローチャート: 判断 141"/>
        <xdr:cNvSpPr/>
      </xdr:nvSpPr>
      <xdr:spPr>
        <a:xfrm>
          <a:off x="2286000" y="1093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46796</xdr:rowOff>
    </xdr:from>
    <xdr:ext cx="762000" cy="259045"/>
    <xdr:sp macro="" textlink="">
      <xdr:nvSpPr>
        <xdr:cNvPr id="143" name="テキスト ボックス 142"/>
        <xdr:cNvSpPr txBox="1"/>
      </xdr:nvSpPr>
      <xdr:spPr>
        <a:xfrm>
          <a:off x="1955800" y="1101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143933</xdr:rowOff>
    </xdr:from>
    <xdr:to>
      <xdr:col>7</xdr:col>
      <xdr:colOff>31750</xdr:colOff>
      <xdr:row>64</xdr:row>
      <xdr:rowOff>74083</xdr:rowOff>
    </xdr:to>
    <xdr:sp macro="" textlink="">
      <xdr:nvSpPr>
        <xdr:cNvPr id="144" name="フローチャート: 判断 143"/>
        <xdr:cNvSpPr/>
      </xdr:nvSpPr>
      <xdr:spPr>
        <a:xfrm>
          <a:off x="1397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84260</xdr:rowOff>
    </xdr:from>
    <xdr:ext cx="762000" cy="259045"/>
    <xdr:sp macro="" textlink="">
      <xdr:nvSpPr>
        <xdr:cNvPr id="145" name="テキスト ボックス 144"/>
        <xdr:cNvSpPr txBox="1"/>
      </xdr:nvSpPr>
      <xdr:spPr>
        <a:xfrm>
          <a:off x="1066800" y="1071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60960</xdr:rowOff>
    </xdr:from>
    <xdr:to>
      <xdr:col>23</xdr:col>
      <xdr:colOff>184150</xdr:colOff>
      <xdr:row>64</xdr:row>
      <xdr:rowOff>162560</xdr:rowOff>
    </xdr:to>
    <xdr:sp macro="" textlink="">
      <xdr:nvSpPr>
        <xdr:cNvPr id="151" name="楕円 150"/>
        <xdr:cNvSpPr/>
      </xdr:nvSpPr>
      <xdr:spPr>
        <a:xfrm>
          <a:off x="49022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77487</xdr:rowOff>
    </xdr:from>
    <xdr:ext cx="762000" cy="259045"/>
    <xdr:sp macro="" textlink="">
      <xdr:nvSpPr>
        <xdr:cNvPr id="152" name="財政構造の弾力性該当値テキスト"/>
        <xdr:cNvSpPr txBox="1"/>
      </xdr:nvSpPr>
      <xdr:spPr>
        <a:xfrm>
          <a:off x="50419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21379</xdr:rowOff>
    </xdr:from>
    <xdr:to>
      <xdr:col>19</xdr:col>
      <xdr:colOff>184150</xdr:colOff>
      <xdr:row>59</xdr:row>
      <xdr:rowOff>122979</xdr:rowOff>
    </xdr:to>
    <xdr:sp macro="" textlink="">
      <xdr:nvSpPr>
        <xdr:cNvPr id="153" name="楕円 152"/>
        <xdr:cNvSpPr/>
      </xdr:nvSpPr>
      <xdr:spPr>
        <a:xfrm>
          <a:off x="4064000" y="1013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133156</xdr:rowOff>
    </xdr:from>
    <xdr:ext cx="736600" cy="259045"/>
    <xdr:sp macro="" textlink="">
      <xdr:nvSpPr>
        <xdr:cNvPr id="154" name="テキスト ボックス 153"/>
        <xdr:cNvSpPr txBox="1"/>
      </xdr:nvSpPr>
      <xdr:spPr>
        <a:xfrm>
          <a:off x="3733800" y="9905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84031</xdr:rowOff>
    </xdr:from>
    <xdr:to>
      <xdr:col>15</xdr:col>
      <xdr:colOff>133350</xdr:colOff>
      <xdr:row>67</xdr:row>
      <xdr:rowOff>14181</xdr:rowOff>
    </xdr:to>
    <xdr:sp macro="" textlink="">
      <xdr:nvSpPr>
        <xdr:cNvPr id="155" name="楕円 154"/>
        <xdr:cNvSpPr/>
      </xdr:nvSpPr>
      <xdr:spPr>
        <a:xfrm>
          <a:off x="3175000" y="1139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170408</xdr:rowOff>
    </xdr:from>
    <xdr:ext cx="762000" cy="259045"/>
    <xdr:sp macro="" textlink="">
      <xdr:nvSpPr>
        <xdr:cNvPr id="156" name="テキスト ボックス 155"/>
        <xdr:cNvSpPr txBox="1"/>
      </xdr:nvSpPr>
      <xdr:spPr>
        <a:xfrm>
          <a:off x="2844800" y="11486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59055</xdr:rowOff>
    </xdr:from>
    <xdr:to>
      <xdr:col>11</xdr:col>
      <xdr:colOff>82550</xdr:colOff>
      <xdr:row>60</xdr:row>
      <xdr:rowOff>160655</xdr:rowOff>
    </xdr:to>
    <xdr:sp macro="" textlink="">
      <xdr:nvSpPr>
        <xdr:cNvPr id="157" name="楕円 156"/>
        <xdr:cNvSpPr/>
      </xdr:nvSpPr>
      <xdr:spPr>
        <a:xfrm>
          <a:off x="22860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170832</xdr:rowOff>
    </xdr:from>
    <xdr:ext cx="762000" cy="259045"/>
    <xdr:sp macro="" textlink="">
      <xdr:nvSpPr>
        <xdr:cNvPr id="158" name="テキスト ボックス 157"/>
        <xdr:cNvSpPr txBox="1"/>
      </xdr:nvSpPr>
      <xdr:spPr>
        <a:xfrm>
          <a:off x="1955800" y="101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46355</xdr:rowOff>
    </xdr:from>
    <xdr:to>
      <xdr:col>7</xdr:col>
      <xdr:colOff>31750</xdr:colOff>
      <xdr:row>65</xdr:row>
      <xdr:rowOff>147955</xdr:rowOff>
    </xdr:to>
    <xdr:sp macro="" textlink="">
      <xdr:nvSpPr>
        <xdr:cNvPr id="159" name="楕円 158"/>
        <xdr:cNvSpPr/>
      </xdr:nvSpPr>
      <xdr:spPr>
        <a:xfrm>
          <a:off x="1397000" y="111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132732</xdr:rowOff>
    </xdr:from>
    <xdr:ext cx="762000" cy="259045"/>
    <xdr:sp macro="" textlink="">
      <xdr:nvSpPr>
        <xdr:cNvPr id="160" name="テキスト ボックス 159"/>
        <xdr:cNvSpPr txBox="1"/>
      </xdr:nvSpPr>
      <xdr:spPr>
        <a:xfrm>
          <a:off x="1066800" y="1127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この項目として前年度比減となっているが、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人件費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物件費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は前年度から若干の減ではあるもののほぼ同じ程度であり、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維持補修費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については、前年度に上三川いきいきプラザの施設・設備補修のための支出があったところから減となっている。</a:t>
          </a:r>
        </a:p>
        <a:p>
          <a:r>
            <a:rPr kumimoji="1" lang="ja-JP" altLang="en-US" sz="1300">
              <a:latin typeface="ＭＳ Ｐゴシック" panose="020B0600070205080204" pitchFamily="50" charset="-128"/>
              <a:ea typeface="ＭＳ Ｐゴシック" panose="020B0600070205080204" pitchFamily="50" charset="-128"/>
            </a:rPr>
            <a:t>　なお、全国平均及び県平均を大きく下回っているのは、当町がごみ処理や救急医療、消防等の業務を宇都宮市または近隣市町とともに運営する一部事務組合にて共同処理しているためであり、それらの経費について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補助費等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に計上されていることによる。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19424</xdr:rowOff>
    </xdr:from>
    <xdr:to>
      <xdr:col>23</xdr:col>
      <xdr:colOff>133350</xdr:colOff>
      <xdr:row>90</xdr:row>
      <xdr:rowOff>10685</xdr:rowOff>
    </xdr:to>
    <xdr:cxnSp macro="">
      <xdr:nvCxnSpPr>
        <xdr:cNvPr id="192" name="直線コネクタ 191"/>
        <xdr:cNvCxnSpPr/>
      </xdr:nvCxnSpPr>
      <xdr:spPr>
        <a:xfrm flipV="1">
          <a:off x="4953000" y="13906874"/>
          <a:ext cx="0" cy="1534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154212</xdr:rowOff>
    </xdr:from>
    <xdr:ext cx="762000" cy="259045"/>
    <xdr:sp macro="" textlink="">
      <xdr:nvSpPr>
        <xdr:cNvPr id="193" name="人件費・物件費等の状況最小値テキスト"/>
        <xdr:cNvSpPr txBox="1"/>
      </xdr:nvSpPr>
      <xdr:spPr>
        <a:xfrm>
          <a:off x="5041900" y="1541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10685</xdr:rowOff>
    </xdr:from>
    <xdr:to>
      <xdr:col>24</xdr:col>
      <xdr:colOff>12700</xdr:colOff>
      <xdr:row>90</xdr:row>
      <xdr:rowOff>10685</xdr:rowOff>
    </xdr:to>
    <xdr:cxnSp macro="">
      <xdr:nvCxnSpPr>
        <xdr:cNvPr id="194" name="直線コネクタ 193"/>
        <xdr:cNvCxnSpPr/>
      </xdr:nvCxnSpPr>
      <xdr:spPr>
        <a:xfrm>
          <a:off x="4864100" y="15441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105801</xdr:rowOff>
    </xdr:from>
    <xdr:ext cx="762000" cy="259045"/>
    <xdr:sp macro="" textlink="">
      <xdr:nvSpPr>
        <xdr:cNvPr id="195" name="人件費・物件費等の状況最大値テキスト"/>
        <xdr:cNvSpPr txBox="1"/>
      </xdr:nvSpPr>
      <xdr:spPr>
        <a:xfrm>
          <a:off x="5041900" y="13650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19424</xdr:rowOff>
    </xdr:from>
    <xdr:to>
      <xdr:col>24</xdr:col>
      <xdr:colOff>12700</xdr:colOff>
      <xdr:row>81</xdr:row>
      <xdr:rowOff>19424</xdr:rowOff>
    </xdr:to>
    <xdr:cxnSp macro="">
      <xdr:nvCxnSpPr>
        <xdr:cNvPr id="196" name="直線コネクタ 195"/>
        <xdr:cNvCxnSpPr/>
      </xdr:nvCxnSpPr>
      <xdr:spPr>
        <a:xfrm>
          <a:off x="4864100" y="13906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143255</xdr:rowOff>
    </xdr:from>
    <xdr:to>
      <xdr:col>23</xdr:col>
      <xdr:colOff>133350</xdr:colOff>
      <xdr:row>82</xdr:row>
      <xdr:rowOff>148518</xdr:rowOff>
    </xdr:to>
    <xdr:cxnSp macro="">
      <xdr:nvCxnSpPr>
        <xdr:cNvPr id="197" name="直線コネクタ 196"/>
        <xdr:cNvCxnSpPr/>
      </xdr:nvCxnSpPr>
      <xdr:spPr>
        <a:xfrm flipV="1">
          <a:off x="4114800" y="14202155"/>
          <a:ext cx="838200" cy="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81870</xdr:rowOff>
    </xdr:from>
    <xdr:ext cx="762000" cy="259045"/>
    <xdr:sp macro="" textlink="">
      <xdr:nvSpPr>
        <xdr:cNvPr id="198" name="人件費・物件費等の状況平均値テキスト"/>
        <xdr:cNvSpPr txBox="1"/>
      </xdr:nvSpPr>
      <xdr:spPr>
        <a:xfrm>
          <a:off x="5041900" y="14483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109793</xdr:rowOff>
    </xdr:from>
    <xdr:to>
      <xdr:col>23</xdr:col>
      <xdr:colOff>184150</xdr:colOff>
      <xdr:row>85</xdr:row>
      <xdr:rowOff>39943</xdr:rowOff>
    </xdr:to>
    <xdr:sp macro="" textlink="">
      <xdr:nvSpPr>
        <xdr:cNvPr id="199" name="フローチャート: 判断 198"/>
        <xdr:cNvSpPr/>
      </xdr:nvSpPr>
      <xdr:spPr>
        <a:xfrm>
          <a:off x="4902200" y="145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135178</xdr:rowOff>
    </xdr:from>
    <xdr:to>
      <xdr:col>19</xdr:col>
      <xdr:colOff>133350</xdr:colOff>
      <xdr:row>82</xdr:row>
      <xdr:rowOff>148518</xdr:rowOff>
    </xdr:to>
    <xdr:cxnSp macro="">
      <xdr:nvCxnSpPr>
        <xdr:cNvPr id="200" name="直線コネクタ 199"/>
        <xdr:cNvCxnSpPr/>
      </xdr:nvCxnSpPr>
      <xdr:spPr>
        <a:xfrm>
          <a:off x="3225800" y="14194078"/>
          <a:ext cx="889000" cy="1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132752</xdr:rowOff>
    </xdr:from>
    <xdr:to>
      <xdr:col>19</xdr:col>
      <xdr:colOff>184150</xdr:colOff>
      <xdr:row>85</xdr:row>
      <xdr:rowOff>62902</xdr:rowOff>
    </xdr:to>
    <xdr:sp macro="" textlink="">
      <xdr:nvSpPr>
        <xdr:cNvPr id="201" name="フローチャート: 判断 200"/>
        <xdr:cNvSpPr/>
      </xdr:nvSpPr>
      <xdr:spPr>
        <a:xfrm>
          <a:off x="4064000" y="1453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47679</xdr:rowOff>
    </xdr:from>
    <xdr:ext cx="736600" cy="259045"/>
    <xdr:sp macro="" textlink="">
      <xdr:nvSpPr>
        <xdr:cNvPr id="202" name="テキスト ボックス 201"/>
        <xdr:cNvSpPr txBox="1"/>
      </xdr:nvSpPr>
      <xdr:spPr>
        <a:xfrm>
          <a:off x="3733800" y="14620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135178</xdr:rowOff>
    </xdr:from>
    <xdr:to>
      <xdr:col>15</xdr:col>
      <xdr:colOff>82550</xdr:colOff>
      <xdr:row>82</xdr:row>
      <xdr:rowOff>170075</xdr:rowOff>
    </xdr:to>
    <xdr:cxnSp macro="">
      <xdr:nvCxnSpPr>
        <xdr:cNvPr id="203" name="直線コネクタ 202"/>
        <xdr:cNvCxnSpPr/>
      </xdr:nvCxnSpPr>
      <xdr:spPr>
        <a:xfrm flipV="1">
          <a:off x="2336800" y="14194078"/>
          <a:ext cx="889000" cy="3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85</xdr:row>
      <xdr:rowOff>76310</xdr:rowOff>
    </xdr:from>
    <xdr:to>
      <xdr:col>15</xdr:col>
      <xdr:colOff>133350</xdr:colOff>
      <xdr:row>86</xdr:row>
      <xdr:rowOff>6460</xdr:rowOff>
    </xdr:to>
    <xdr:sp macro="" textlink="">
      <xdr:nvSpPr>
        <xdr:cNvPr id="204" name="フローチャート: 判断 203"/>
        <xdr:cNvSpPr/>
      </xdr:nvSpPr>
      <xdr:spPr>
        <a:xfrm>
          <a:off x="3175000" y="146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162687</xdr:rowOff>
    </xdr:from>
    <xdr:ext cx="762000" cy="259045"/>
    <xdr:sp macro="" textlink="">
      <xdr:nvSpPr>
        <xdr:cNvPr id="205" name="テキスト ボックス 204"/>
        <xdr:cNvSpPr txBox="1"/>
      </xdr:nvSpPr>
      <xdr:spPr>
        <a:xfrm>
          <a:off x="2844800" y="1473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146093</xdr:rowOff>
    </xdr:from>
    <xdr:to>
      <xdr:col>11</xdr:col>
      <xdr:colOff>31750</xdr:colOff>
      <xdr:row>82</xdr:row>
      <xdr:rowOff>170075</xdr:rowOff>
    </xdr:to>
    <xdr:cxnSp macro="">
      <xdr:nvCxnSpPr>
        <xdr:cNvPr id="206" name="直線コネクタ 205"/>
        <xdr:cNvCxnSpPr/>
      </xdr:nvCxnSpPr>
      <xdr:spPr>
        <a:xfrm>
          <a:off x="1447800" y="14204993"/>
          <a:ext cx="889000" cy="2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123800</xdr:rowOff>
    </xdr:from>
    <xdr:to>
      <xdr:col>11</xdr:col>
      <xdr:colOff>82550</xdr:colOff>
      <xdr:row>85</xdr:row>
      <xdr:rowOff>53950</xdr:rowOff>
    </xdr:to>
    <xdr:sp macro="" textlink="">
      <xdr:nvSpPr>
        <xdr:cNvPr id="207" name="フローチャート: 判断 206"/>
        <xdr:cNvSpPr/>
      </xdr:nvSpPr>
      <xdr:spPr>
        <a:xfrm>
          <a:off x="2286000" y="1452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38727</xdr:rowOff>
    </xdr:from>
    <xdr:ext cx="762000" cy="259045"/>
    <xdr:sp macro="" textlink="">
      <xdr:nvSpPr>
        <xdr:cNvPr id="208" name="テキスト ボックス 207"/>
        <xdr:cNvSpPr txBox="1"/>
      </xdr:nvSpPr>
      <xdr:spPr>
        <a:xfrm>
          <a:off x="1955800" y="146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101177</xdr:rowOff>
    </xdr:from>
    <xdr:to>
      <xdr:col>7</xdr:col>
      <xdr:colOff>31750</xdr:colOff>
      <xdr:row>84</xdr:row>
      <xdr:rowOff>31327</xdr:rowOff>
    </xdr:to>
    <xdr:sp macro="" textlink="">
      <xdr:nvSpPr>
        <xdr:cNvPr id="209" name="フローチャート: 判断 208"/>
        <xdr:cNvSpPr/>
      </xdr:nvSpPr>
      <xdr:spPr>
        <a:xfrm>
          <a:off x="1397000" y="1433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16104</xdr:rowOff>
    </xdr:from>
    <xdr:ext cx="762000" cy="259045"/>
    <xdr:sp macro="" textlink="">
      <xdr:nvSpPr>
        <xdr:cNvPr id="210" name="テキスト ボックス 209"/>
        <xdr:cNvSpPr txBox="1"/>
      </xdr:nvSpPr>
      <xdr:spPr>
        <a:xfrm>
          <a:off x="1066800" y="1441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92455</xdr:rowOff>
    </xdr:from>
    <xdr:to>
      <xdr:col>23</xdr:col>
      <xdr:colOff>184150</xdr:colOff>
      <xdr:row>83</xdr:row>
      <xdr:rowOff>22605</xdr:rowOff>
    </xdr:to>
    <xdr:sp macro="" textlink="">
      <xdr:nvSpPr>
        <xdr:cNvPr id="216" name="楕円 215"/>
        <xdr:cNvSpPr/>
      </xdr:nvSpPr>
      <xdr:spPr>
        <a:xfrm>
          <a:off x="4902200" y="1415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108982</xdr:rowOff>
    </xdr:from>
    <xdr:ext cx="762000" cy="259045"/>
    <xdr:sp macro="" textlink="">
      <xdr:nvSpPr>
        <xdr:cNvPr id="217" name="人件費・物件費等の状況該当値テキスト"/>
        <xdr:cNvSpPr txBox="1"/>
      </xdr:nvSpPr>
      <xdr:spPr>
        <a:xfrm>
          <a:off x="5041900" y="13996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97718</xdr:rowOff>
    </xdr:from>
    <xdr:to>
      <xdr:col>19</xdr:col>
      <xdr:colOff>184150</xdr:colOff>
      <xdr:row>83</xdr:row>
      <xdr:rowOff>27868</xdr:rowOff>
    </xdr:to>
    <xdr:sp macro="" textlink="">
      <xdr:nvSpPr>
        <xdr:cNvPr id="218" name="楕円 217"/>
        <xdr:cNvSpPr/>
      </xdr:nvSpPr>
      <xdr:spPr>
        <a:xfrm>
          <a:off x="4064000" y="1415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38045</xdr:rowOff>
    </xdr:from>
    <xdr:ext cx="736600" cy="259045"/>
    <xdr:sp macro="" textlink="">
      <xdr:nvSpPr>
        <xdr:cNvPr id="219" name="テキスト ボックス 218"/>
        <xdr:cNvSpPr txBox="1"/>
      </xdr:nvSpPr>
      <xdr:spPr>
        <a:xfrm>
          <a:off x="3733800" y="13925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84378</xdr:rowOff>
    </xdr:from>
    <xdr:to>
      <xdr:col>15</xdr:col>
      <xdr:colOff>133350</xdr:colOff>
      <xdr:row>83</xdr:row>
      <xdr:rowOff>14528</xdr:rowOff>
    </xdr:to>
    <xdr:sp macro="" textlink="">
      <xdr:nvSpPr>
        <xdr:cNvPr id="220" name="楕円 219"/>
        <xdr:cNvSpPr/>
      </xdr:nvSpPr>
      <xdr:spPr>
        <a:xfrm>
          <a:off x="3175000" y="1414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24705</xdr:rowOff>
    </xdr:from>
    <xdr:ext cx="762000" cy="259045"/>
    <xdr:sp macro="" textlink="">
      <xdr:nvSpPr>
        <xdr:cNvPr id="221" name="テキスト ボックス 220"/>
        <xdr:cNvSpPr txBox="1"/>
      </xdr:nvSpPr>
      <xdr:spPr>
        <a:xfrm>
          <a:off x="2844800" y="13912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119275</xdr:rowOff>
    </xdr:from>
    <xdr:to>
      <xdr:col>11</xdr:col>
      <xdr:colOff>82550</xdr:colOff>
      <xdr:row>83</xdr:row>
      <xdr:rowOff>49425</xdr:rowOff>
    </xdr:to>
    <xdr:sp macro="" textlink="">
      <xdr:nvSpPr>
        <xdr:cNvPr id="222" name="楕円 221"/>
        <xdr:cNvSpPr/>
      </xdr:nvSpPr>
      <xdr:spPr>
        <a:xfrm>
          <a:off x="2286000" y="1417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59602</xdr:rowOff>
    </xdr:from>
    <xdr:ext cx="762000" cy="259045"/>
    <xdr:sp macro="" textlink="">
      <xdr:nvSpPr>
        <xdr:cNvPr id="223" name="テキスト ボックス 222"/>
        <xdr:cNvSpPr txBox="1"/>
      </xdr:nvSpPr>
      <xdr:spPr>
        <a:xfrm>
          <a:off x="1955800" y="13947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95293</xdr:rowOff>
    </xdr:from>
    <xdr:to>
      <xdr:col>7</xdr:col>
      <xdr:colOff>31750</xdr:colOff>
      <xdr:row>83</xdr:row>
      <xdr:rowOff>25443</xdr:rowOff>
    </xdr:to>
    <xdr:sp macro="" textlink="">
      <xdr:nvSpPr>
        <xdr:cNvPr id="224" name="楕円 223"/>
        <xdr:cNvSpPr/>
      </xdr:nvSpPr>
      <xdr:spPr>
        <a:xfrm>
          <a:off x="1397000" y="1415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35620</xdr:rowOff>
    </xdr:from>
    <xdr:ext cx="762000" cy="259045"/>
    <xdr:sp macro="" textlink="">
      <xdr:nvSpPr>
        <xdr:cNvPr id="225" name="テキスト ボックス 224"/>
        <xdr:cNvSpPr txBox="1"/>
      </xdr:nvSpPr>
      <xdr:spPr>
        <a:xfrm>
          <a:off x="1066800" y="1392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平成３０年度については、人事院勧告に基づき、国と同様の給料表の増額改定を行っている。</a:t>
          </a:r>
        </a:p>
        <a:p>
          <a:r>
            <a:rPr kumimoji="1" lang="ja-JP" altLang="en-US" sz="1300">
              <a:latin typeface="ＭＳ Ｐゴシック" panose="020B0600070205080204" pitchFamily="50" charset="-128"/>
              <a:ea typeface="ＭＳ Ｐゴシック" panose="020B0600070205080204" pitchFamily="50" charset="-128"/>
            </a:rPr>
            <a:t>　類似団体と比較すると、多少高い水準となっているが、国の水準よりは低い状況であるため、今後も人事院勧告に基づいた適正な組織改造改革を行なっていくとともに、給与水準の適正化に努めていく。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52614</xdr:rowOff>
    </xdr:to>
    <xdr:cxnSp macro="">
      <xdr:nvCxnSpPr>
        <xdr:cNvPr id="256" name="直線コネクタ 255"/>
        <xdr:cNvCxnSpPr/>
      </xdr:nvCxnSpPr>
      <xdr:spPr>
        <a:xfrm flipV="1">
          <a:off x="17018000" y="13760450"/>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7" name="給与水準   （国との比較）最小値テキスト"/>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8" name="直線コネクタ 257"/>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9"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60" name="直線コネクタ 259"/>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85</xdr:row>
      <xdr:rowOff>152400</xdr:rowOff>
    </xdr:to>
    <xdr:cxnSp macro="">
      <xdr:nvCxnSpPr>
        <xdr:cNvPr id="261" name="直線コネクタ 260"/>
        <xdr:cNvCxnSpPr/>
      </xdr:nvCxnSpPr>
      <xdr:spPr>
        <a:xfrm>
          <a:off x="16179800" y="1472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14713</xdr:rowOff>
    </xdr:from>
    <xdr:ext cx="762000" cy="259045"/>
    <xdr:sp macro="" textlink="">
      <xdr:nvSpPr>
        <xdr:cNvPr id="262" name="給与水準   （国との比較）平均値テキスト"/>
        <xdr:cNvSpPr txBox="1"/>
      </xdr:nvSpPr>
      <xdr:spPr>
        <a:xfrm>
          <a:off x="17106900" y="14416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63" name="フローチャート: 判断 262"/>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86</xdr:row>
      <xdr:rowOff>15421</xdr:rowOff>
    </xdr:to>
    <xdr:cxnSp macro="">
      <xdr:nvCxnSpPr>
        <xdr:cNvPr id="264" name="直線コネクタ 263"/>
        <xdr:cNvCxnSpPr/>
      </xdr:nvCxnSpPr>
      <xdr:spPr>
        <a:xfrm flipV="1">
          <a:off x="15290800" y="1472565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5" name="フローチャート: 判断 264"/>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6" name="テキスト ボックス 265"/>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15421</xdr:rowOff>
    </xdr:from>
    <xdr:to>
      <xdr:col>72</xdr:col>
      <xdr:colOff>203200</xdr:colOff>
      <xdr:row>87</xdr:row>
      <xdr:rowOff>33564</xdr:rowOff>
    </xdr:to>
    <xdr:cxnSp macro="">
      <xdr:nvCxnSpPr>
        <xdr:cNvPr id="267" name="直線コネクタ 266"/>
        <xdr:cNvCxnSpPr/>
      </xdr:nvCxnSpPr>
      <xdr:spPr>
        <a:xfrm flipV="1">
          <a:off x="14401800" y="14760121"/>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8" name="フローチャート: 判断 267"/>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9" name="テキスト ボックス 268"/>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49893</xdr:rowOff>
    </xdr:from>
    <xdr:to>
      <xdr:col>68</xdr:col>
      <xdr:colOff>152400</xdr:colOff>
      <xdr:row>87</xdr:row>
      <xdr:rowOff>33564</xdr:rowOff>
    </xdr:to>
    <xdr:cxnSp macro="">
      <xdr:nvCxnSpPr>
        <xdr:cNvPr id="270" name="直線コネクタ 269"/>
        <xdr:cNvCxnSpPr/>
      </xdr:nvCxnSpPr>
      <xdr:spPr>
        <a:xfrm>
          <a:off x="13512800" y="14794593"/>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71" name="フローチャート: 判断 270"/>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72" name="テキスト ボックス 271"/>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73" name="フローチャート: 判断 272"/>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74" name="テキスト ボックス 273"/>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80" name="楕円 279"/>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73677</xdr:rowOff>
    </xdr:from>
    <xdr:ext cx="762000" cy="259045"/>
    <xdr:sp macro="" textlink="">
      <xdr:nvSpPr>
        <xdr:cNvPr id="281" name="給与水準   （国との比較）該当値テキスト"/>
        <xdr:cNvSpPr txBox="1"/>
      </xdr:nvSpPr>
      <xdr:spPr>
        <a:xfrm>
          <a:off x="17106900" y="146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82" name="楕円 281"/>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83" name="テキスト ボックス 282"/>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136071</xdr:rowOff>
    </xdr:from>
    <xdr:to>
      <xdr:col>73</xdr:col>
      <xdr:colOff>44450</xdr:colOff>
      <xdr:row>86</xdr:row>
      <xdr:rowOff>66221</xdr:rowOff>
    </xdr:to>
    <xdr:sp macro="" textlink="">
      <xdr:nvSpPr>
        <xdr:cNvPr id="284" name="楕円 283"/>
        <xdr:cNvSpPr/>
      </xdr:nvSpPr>
      <xdr:spPr>
        <a:xfrm>
          <a:off x="15240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85" name="テキスト ボックス 284"/>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154214</xdr:rowOff>
    </xdr:from>
    <xdr:to>
      <xdr:col>68</xdr:col>
      <xdr:colOff>203200</xdr:colOff>
      <xdr:row>87</xdr:row>
      <xdr:rowOff>84364</xdr:rowOff>
    </xdr:to>
    <xdr:sp macro="" textlink="">
      <xdr:nvSpPr>
        <xdr:cNvPr id="286" name="楕円 285"/>
        <xdr:cNvSpPr/>
      </xdr:nvSpPr>
      <xdr:spPr>
        <a:xfrm>
          <a:off x="14351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69141</xdr:rowOff>
    </xdr:from>
    <xdr:ext cx="762000" cy="259045"/>
    <xdr:sp macro="" textlink="">
      <xdr:nvSpPr>
        <xdr:cNvPr id="287" name="テキスト ボックス 286"/>
        <xdr:cNvSpPr txBox="1"/>
      </xdr:nvSpPr>
      <xdr:spPr>
        <a:xfrm>
          <a:off x="14020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88" name="楕円 287"/>
        <xdr:cNvSpPr/>
      </xdr:nvSpPr>
      <xdr:spPr>
        <a:xfrm>
          <a:off x="13462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85470</xdr:rowOff>
    </xdr:from>
    <xdr:ext cx="762000" cy="259045"/>
    <xdr:sp macro="" textlink="">
      <xdr:nvSpPr>
        <xdr:cNvPr id="289" name="テキスト ボックス 288"/>
        <xdr:cNvSpPr txBox="1"/>
      </xdr:nvSpPr>
      <xdr:spPr>
        <a:xfrm>
          <a:off x="13131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平成３０年度の数値としては前年度より増加しているが、職員数は前年度から１名減となっているため、人口減によるものである。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比較すると職員数が少ない状況にあるのは、図書館業務ほか一部業務を民間委託していることが考えられるが、増加している事務量に対応できるよう、定員適正化計画に基づき、適正な定員管理に努めていく。</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123553</xdr:rowOff>
    </xdr:from>
    <xdr:to>
      <xdr:col>81</xdr:col>
      <xdr:colOff>44450</xdr:colOff>
      <xdr:row>67</xdr:row>
      <xdr:rowOff>124823</xdr:rowOff>
    </xdr:to>
    <xdr:cxnSp macro="">
      <xdr:nvCxnSpPr>
        <xdr:cNvPr id="321" name="直線コネクタ 320"/>
        <xdr:cNvCxnSpPr/>
      </xdr:nvCxnSpPr>
      <xdr:spPr>
        <a:xfrm flipV="1">
          <a:off x="17018000" y="10067653"/>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96900</xdr:rowOff>
    </xdr:from>
    <xdr:ext cx="762000" cy="259045"/>
    <xdr:sp macro="" textlink="">
      <xdr:nvSpPr>
        <xdr:cNvPr id="322" name="定員管理の状況最小値テキスト"/>
        <xdr:cNvSpPr txBox="1"/>
      </xdr:nvSpPr>
      <xdr:spPr>
        <a:xfrm>
          <a:off x="17106900" y="1158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124823</xdr:rowOff>
    </xdr:from>
    <xdr:to>
      <xdr:col>81</xdr:col>
      <xdr:colOff>133350</xdr:colOff>
      <xdr:row>67</xdr:row>
      <xdr:rowOff>124823</xdr:rowOff>
    </xdr:to>
    <xdr:cxnSp macro="">
      <xdr:nvCxnSpPr>
        <xdr:cNvPr id="323" name="直線コネクタ 322"/>
        <xdr:cNvCxnSpPr/>
      </xdr:nvCxnSpPr>
      <xdr:spPr>
        <a:xfrm>
          <a:off x="16929100" y="1161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38480</xdr:rowOff>
    </xdr:from>
    <xdr:ext cx="762000" cy="259045"/>
    <xdr:sp macro="" textlink="">
      <xdr:nvSpPr>
        <xdr:cNvPr id="324" name="定員管理の状況最大値テキスト"/>
        <xdr:cNvSpPr txBox="1"/>
      </xdr:nvSpPr>
      <xdr:spPr>
        <a:xfrm>
          <a:off x="17106900" y="9811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123553</xdr:rowOff>
    </xdr:from>
    <xdr:to>
      <xdr:col>81</xdr:col>
      <xdr:colOff>133350</xdr:colOff>
      <xdr:row>58</xdr:row>
      <xdr:rowOff>123553</xdr:rowOff>
    </xdr:to>
    <xdr:cxnSp macro="">
      <xdr:nvCxnSpPr>
        <xdr:cNvPr id="325" name="直線コネクタ 324"/>
        <xdr:cNvCxnSpPr/>
      </xdr:nvCxnSpPr>
      <xdr:spPr>
        <a:xfrm>
          <a:off x="16929100" y="1006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148590</xdr:rowOff>
    </xdr:from>
    <xdr:to>
      <xdr:col>81</xdr:col>
      <xdr:colOff>44450</xdr:colOff>
      <xdr:row>59</xdr:row>
      <xdr:rowOff>170997</xdr:rowOff>
    </xdr:to>
    <xdr:cxnSp macro="">
      <xdr:nvCxnSpPr>
        <xdr:cNvPr id="326" name="直線コネクタ 325"/>
        <xdr:cNvCxnSpPr/>
      </xdr:nvCxnSpPr>
      <xdr:spPr>
        <a:xfrm>
          <a:off x="16179800" y="10264140"/>
          <a:ext cx="8382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1015</xdr:rowOff>
    </xdr:from>
    <xdr:ext cx="762000" cy="259045"/>
    <xdr:sp macro="" textlink="">
      <xdr:nvSpPr>
        <xdr:cNvPr id="327" name="定員管理の状況平均値テキスト"/>
        <xdr:cNvSpPr txBox="1"/>
      </xdr:nvSpPr>
      <xdr:spPr>
        <a:xfrm>
          <a:off x="17106900" y="10459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28938</xdr:rowOff>
    </xdr:from>
    <xdr:to>
      <xdr:col>81</xdr:col>
      <xdr:colOff>95250</xdr:colOff>
      <xdr:row>61</xdr:row>
      <xdr:rowOff>130538</xdr:rowOff>
    </xdr:to>
    <xdr:sp macro="" textlink="">
      <xdr:nvSpPr>
        <xdr:cNvPr id="328" name="フローチャート: 判断 327"/>
        <xdr:cNvSpPr/>
      </xdr:nvSpPr>
      <xdr:spPr>
        <a:xfrm>
          <a:off x="169672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148590</xdr:rowOff>
    </xdr:from>
    <xdr:to>
      <xdr:col>77</xdr:col>
      <xdr:colOff>44450</xdr:colOff>
      <xdr:row>59</xdr:row>
      <xdr:rowOff>169273</xdr:rowOff>
    </xdr:to>
    <xdr:cxnSp macro="">
      <xdr:nvCxnSpPr>
        <xdr:cNvPr id="329" name="直線コネクタ 328"/>
        <xdr:cNvCxnSpPr/>
      </xdr:nvCxnSpPr>
      <xdr:spPr>
        <a:xfrm flipV="1">
          <a:off x="15290800" y="1026414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46174</xdr:rowOff>
    </xdr:from>
    <xdr:to>
      <xdr:col>77</xdr:col>
      <xdr:colOff>95250</xdr:colOff>
      <xdr:row>61</xdr:row>
      <xdr:rowOff>147774</xdr:rowOff>
    </xdr:to>
    <xdr:sp macro="" textlink="">
      <xdr:nvSpPr>
        <xdr:cNvPr id="330" name="フローチャート: 判断 329"/>
        <xdr:cNvSpPr/>
      </xdr:nvSpPr>
      <xdr:spPr>
        <a:xfrm>
          <a:off x="16129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132551</xdr:rowOff>
    </xdr:from>
    <xdr:ext cx="736600" cy="259045"/>
    <xdr:sp macro="" textlink="">
      <xdr:nvSpPr>
        <xdr:cNvPr id="331" name="テキスト ボックス 330"/>
        <xdr:cNvSpPr txBox="1"/>
      </xdr:nvSpPr>
      <xdr:spPr>
        <a:xfrm>
          <a:off x="15798800" y="10591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169273</xdr:rowOff>
    </xdr:from>
    <xdr:to>
      <xdr:col>72</xdr:col>
      <xdr:colOff>203200</xdr:colOff>
      <xdr:row>59</xdr:row>
      <xdr:rowOff>169273</xdr:rowOff>
    </xdr:to>
    <xdr:cxnSp macro="">
      <xdr:nvCxnSpPr>
        <xdr:cNvPr id="332" name="直線コネクタ 331"/>
        <xdr:cNvCxnSpPr/>
      </xdr:nvCxnSpPr>
      <xdr:spPr>
        <a:xfrm>
          <a:off x="14401800" y="102848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39279</xdr:rowOff>
    </xdr:from>
    <xdr:to>
      <xdr:col>73</xdr:col>
      <xdr:colOff>44450</xdr:colOff>
      <xdr:row>61</xdr:row>
      <xdr:rowOff>140879</xdr:rowOff>
    </xdr:to>
    <xdr:sp macro="" textlink="">
      <xdr:nvSpPr>
        <xdr:cNvPr id="333" name="フローチャート: 判断 332"/>
        <xdr:cNvSpPr/>
      </xdr:nvSpPr>
      <xdr:spPr>
        <a:xfrm>
          <a:off x="15240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125656</xdr:rowOff>
    </xdr:from>
    <xdr:ext cx="762000" cy="259045"/>
    <xdr:sp macro="" textlink="">
      <xdr:nvSpPr>
        <xdr:cNvPr id="334" name="テキスト ボックス 333"/>
        <xdr:cNvSpPr txBox="1"/>
      </xdr:nvSpPr>
      <xdr:spPr>
        <a:xfrm>
          <a:off x="14909800" y="1058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169273</xdr:rowOff>
    </xdr:from>
    <xdr:to>
      <xdr:col>68</xdr:col>
      <xdr:colOff>152400</xdr:colOff>
      <xdr:row>60</xdr:row>
      <xdr:rowOff>6441</xdr:rowOff>
    </xdr:to>
    <xdr:cxnSp macro="">
      <xdr:nvCxnSpPr>
        <xdr:cNvPr id="335" name="直線コネクタ 334"/>
        <xdr:cNvCxnSpPr/>
      </xdr:nvCxnSpPr>
      <xdr:spPr>
        <a:xfrm flipV="1">
          <a:off x="13512800" y="10284823"/>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25491</xdr:rowOff>
    </xdr:from>
    <xdr:to>
      <xdr:col>68</xdr:col>
      <xdr:colOff>203200</xdr:colOff>
      <xdr:row>61</xdr:row>
      <xdr:rowOff>127091</xdr:rowOff>
    </xdr:to>
    <xdr:sp macro="" textlink="">
      <xdr:nvSpPr>
        <xdr:cNvPr id="336" name="フローチャート: 判断 335"/>
        <xdr:cNvSpPr/>
      </xdr:nvSpPr>
      <xdr:spPr>
        <a:xfrm>
          <a:off x="14351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111868</xdr:rowOff>
    </xdr:from>
    <xdr:ext cx="762000" cy="259045"/>
    <xdr:sp macro="" textlink="">
      <xdr:nvSpPr>
        <xdr:cNvPr id="337" name="テキスト ボックス 336"/>
        <xdr:cNvSpPr txBox="1"/>
      </xdr:nvSpPr>
      <xdr:spPr>
        <a:xfrm>
          <a:off x="14020800" y="1057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4808</xdr:rowOff>
    </xdr:from>
    <xdr:to>
      <xdr:col>64</xdr:col>
      <xdr:colOff>152400</xdr:colOff>
      <xdr:row>61</xdr:row>
      <xdr:rowOff>106408</xdr:rowOff>
    </xdr:to>
    <xdr:sp macro="" textlink="">
      <xdr:nvSpPr>
        <xdr:cNvPr id="338" name="フローチャート: 判断 337"/>
        <xdr:cNvSpPr/>
      </xdr:nvSpPr>
      <xdr:spPr>
        <a:xfrm>
          <a:off x="13462000" y="1046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91185</xdr:rowOff>
    </xdr:from>
    <xdr:ext cx="762000" cy="259045"/>
    <xdr:sp macro="" textlink="">
      <xdr:nvSpPr>
        <xdr:cNvPr id="339" name="テキスト ボックス 338"/>
        <xdr:cNvSpPr txBox="1"/>
      </xdr:nvSpPr>
      <xdr:spPr>
        <a:xfrm>
          <a:off x="13131800" y="1054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120197</xdr:rowOff>
    </xdr:from>
    <xdr:to>
      <xdr:col>81</xdr:col>
      <xdr:colOff>95250</xdr:colOff>
      <xdr:row>60</xdr:row>
      <xdr:rowOff>50347</xdr:rowOff>
    </xdr:to>
    <xdr:sp macro="" textlink="">
      <xdr:nvSpPr>
        <xdr:cNvPr id="345" name="楕円 344"/>
        <xdr:cNvSpPr/>
      </xdr:nvSpPr>
      <xdr:spPr>
        <a:xfrm>
          <a:off x="16967200" y="1023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136724</xdr:rowOff>
    </xdr:from>
    <xdr:ext cx="762000" cy="259045"/>
    <xdr:sp macro="" textlink="">
      <xdr:nvSpPr>
        <xdr:cNvPr id="346" name="定員管理の状況該当値テキスト"/>
        <xdr:cNvSpPr txBox="1"/>
      </xdr:nvSpPr>
      <xdr:spPr>
        <a:xfrm>
          <a:off x="17106900" y="10080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97790</xdr:rowOff>
    </xdr:from>
    <xdr:to>
      <xdr:col>77</xdr:col>
      <xdr:colOff>95250</xdr:colOff>
      <xdr:row>60</xdr:row>
      <xdr:rowOff>27940</xdr:rowOff>
    </xdr:to>
    <xdr:sp macro="" textlink="">
      <xdr:nvSpPr>
        <xdr:cNvPr id="347" name="楕円 346"/>
        <xdr:cNvSpPr/>
      </xdr:nvSpPr>
      <xdr:spPr>
        <a:xfrm>
          <a:off x="16129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38117</xdr:rowOff>
    </xdr:from>
    <xdr:ext cx="736600" cy="259045"/>
    <xdr:sp macro="" textlink="">
      <xdr:nvSpPr>
        <xdr:cNvPr id="348" name="テキスト ボックス 347"/>
        <xdr:cNvSpPr txBox="1"/>
      </xdr:nvSpPr>
      <xdr:spPr>
        <a:xfrm>
          <a:off x="15798800" y="998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118473</xdr:rowOff>
    </xdr:from>
    <xdr:to>
      <xdr:col>73</xdr:col>
      <xdr:colOff>44450</xdr:colOff>
      <xdr:row>60</xdr:row>
      <xdr:rowOff>48623</xdr:rowOff>
    </xdr:to>
    <xdr:sp macro="" textlink="">
      <xdr:nvSpPr>
        <xdr:cNvPr id="349" name="楕円 348"/>
        <xdr:cNvSpPr/>
      </xdr:nvSpPr>
      <xdr:spPr>
        <a:xfrm>
          <a:off x="152400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58800</xdr:rowOff>
    </xdr:from>
    <xdr:ext cx="762000" cy="259045"/>
    <xdr:sp macro="" textlink="">
      <xdr:nvSpPr>
        <xdr:cNvPr id="350" name="テキスト ボックス 349"/>
        <xdr:cNvSpPr txBox="1"/>
      </xdr:nvSpPr>
      <xdr:spPr>
        <a:xfrm>
          <a:off x="14909800" y="1000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118473</xdr:rowOff>
    </xdr:from>
    <xdr:to>
      <xdr:col>68</xdr:col>
      <xdr:colOff>203200</xdr:colOff>
      <xdr:row>60</xdr:row>
      <xdr:rowOff>48623</xdr:rowOff>
    </xdr:to>
    <xdr:sp macro="" textlink="">
      <xdr:nvSpPr>
        <xdr:cNvPr id="351" name="楕円 350"/>
        <xdr:cNvSpPr/>
      </xdr:nvSpPr>
      <xdr:spPr>
        <a:xfrm>
          <a:off x="143510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58800</xdr:rowOff>
    </xdr:from>
    <xdr:ext cx="762000" cy="259045"/>
    <xdr:sp macro="" textlink="">
      <xdr:nvSpPr>
        <xdr:cNvPr id="352" name="テキスト ボックス 351"/>
        <xdr:cNvSpPr txBox="1"/>
      </xdr:nvSpPr>
      <xdr:spPr>
        <a:xfrm>
          <a:off x="14020800" y="1000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127091</xdr:rowOff>
    </xdr:from>
    <xdr:to>
      <xdr:col>64</xdr:col>
      <xdr:colOff>152400</xdr:colOff>
      <xdr:row>60</xdr:row>
      <xdr:rowOff>57241</xdr:rowOff>
    </xdr:to>
    <xdr:sp macro="" textlink="">
      <xdr:nvSpPr>
        <xdr:cNvPr id="353" name="楕円 352"/>
        <xdr:cNvSpPr/>
      </xdr:nvSpPr>
      <xdr:spPr>
        <a:xfrm>
          <a:off x="13462000" y="1024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67418</xdr:rowOff>
    </xdr:from>
    <xdr:ext cx="762000" cy="259045"/>
    <xdr:sp macro="" textlink="">
      <xdr:nvSpPr>
        <xdr:cNvPr id="354" name="テキスト ボックス 353"/>
        <xdr:cNvSpPr txBox="1"/>
      </xdr:nvSpPr>
      <xdr:spPr>
        <a:xfrm>
          <a:off x="13131800" y="10011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新規地方債を抑制していく方針であることから、地方債残高は毎年着実に減少し平成３０年度も指数改善の結果となった。</a:t>
          </a:r>
        </a:p>
        <a:p>
          <a:r>
            <a:rPr kumimoji="1" lang="ja-JP" altLang="en-US" sz="1300">
              <a:latin typeface="ＭＳ Ｐゴシック" panose="020B0600070205080204" pitchFamily="50" charset="-128"/>
              <a:ea typeface="ＭＳ Ｐゴシック" panose="020B0600070205080204" pitchFamily="50" charset="-128"/>
            </a:rPr>
            <a:t>　しかし今後は、臨時財政対策債の発行や、公共施設等の修繕・更新事業に多額の費用が発生することが見込まれているなど、新規地方債の発行による歳出の平準化を図る必要性が高まることから、更なる指数の改善は難しく、現状値を維持できるように各種事業を適時に執行していく。</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102689</xdr:rowOff>
    </xdr:from>
    <xdr:to>
      <xdr:col>81</xdr:col>
      <xdr:colOff>44450</xdr:colOff>
      <xdr:row>44</xdr:row>
      <xdr:rowOff>109946</xdr:rowOff>
    </xdr:to>
    <xdr:cxnSp macro="">
      <xdr:nvCxnSpPr>
        <xdr:cNvPr id="384" name="直線コネクタ 383"/>
        <xdr:cNvCxnSpPr/>
      </xdr:nvCxnSpPr>
      <xdr:spPr>
        <a:xfrm flipV="1">
          <a:off x="17018000" y="6274889"/>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85"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6" name="直線コネクタ 385"/>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17616</xdr:rowOff>
    </xdr:from>
    <xdr:ext cx="762000" cy="259045"/>
    <xdr:sp macro="" textlink="">
      <xdr:nvSpPr>
        <xdr:cNvPr id="387" name="公債費負担の状況最大値テキスト"/>
        <xdr:cNvSpPr txBox="1"/>
      </xdr:nvSpPr>
      <xdr:spPr>
        <a:xfrm>
          <a:off x="17106900" y="6018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102689</xdr:rowOff>
    </xdr:from>
    <xdr:to>
      <xdr:col>81</xdr:col>
      <xdr:colOff>133350</xdr:colOff>
      <xdr:row>36</xdr:row>
      <xdr:rowOff>102689</xdr:rowOff>
    </xdr:to>
    <xdr:cxnSp macro="">
      <xdr:nvCxnSpPr>
        <xdr:cNvPr id="388" name="直線コネクタ 387"/>
        <xdr:cNvCxnSpPr/>
      </xdr:nvCxnSpPr>
      <xdr:spPr>
        <a:xfrm>
          <a:off x="16929100" y="627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84727</xdr:rowOff>
    </xdr:from>
    <xdr:to>
      <xdr:col>81</xdr:col>
      <xdr:colOff>44450</xdr:colOff>
      <xdr:row>39</xdr:row>
      <xdr:rowOff>126093</xdr:rowOff>
    </xdr:to>
    <xdr:cxnSp macro="">
      <xdr:nvCxnSpPr>
        <xdr:cNvPr id="389" name="直線コネクタ 388"/>
        <xdr:cNvCxnSpPr/>
      </xdr:nvCxnSpPr>
      <xdr:spPr>
        <a:xfrm flipV="1">
          <a:off x="16179800" y="6771277"/>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164573</xdr:rowOff>
    </xdr:from>
    <xdr:ext cx="762000" cy="259045"/>
    <xdr:sp macro="" textlink="">
      <xdr:nvSpPr>
        <xdr:cNvPr id="390" name="公債費負担の状況平均値テキスト"/>
        <xdr:cNvSpPr txBox="1"/>
      </xdr:nvSpPr>
      <xdr:spPr>
        <a:xfrm>
          <a:off x="17106900" y="6851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21046</xdr:rowOff>
    </xdr:from>
    <xdr:to>
      <xdr:col>81</xdr:col>
      <xdr:colOff>95250</xdr:colOff>
      <xdr:row>40</xdr:row>
      <xdr:rowOff>122646</xdr:rowOff>
    </xdr:to>
    <xdr:sp macro="" textlink="">
      <xdr:nvSpPr>
        <xdr:cNvPr id="391" name="フローチャート: 判断 390"/>
        <xdr:cNvSpPr/>
      </xdr:nvSpPr>
      <xdr:spPr>
        <a:xfrm>
          <a:off x="169672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126093</xdr:rowOff>
    </xdr:from>
    <xdr:to>
      <xdr:col>77</xdr:col>
      <xdr:colOff>44450</xdr:colOff>
      <xdr:row>39</xdr:row>
      <xdr:rowOff>146776</xdr:rowOff>
    </xdr:to>
    <xdr:cxnSp macro="">
      <xdr:nvCxnSpPr>
        <xdr:cNvPr id="392" name="直線コネクタ 391"/>
        <xdr:cNvCxnSpPr/>
      </xdr:nvCxnSpPr>
      <xdr:spPr>
        <a:xfrm flipV="1">
          <a:off x="15290800" y="6812643"/>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7257</xdr:rowOff>
    </xdr:from>
    <xdr:to>
      <xdr:col>77</xdr:col>
      <xdr:colOff>95250</xdr:colOff>
      <xdr:row>40</xdr:row>
      <xdr:rowOff>108857</xdr:rowOff>
    </xdr:to>
    <xdr:sp macro="" textlink="">
      <xdr:nvSpPr>
        <xdr:cNvPr id="393" name="フローチャート: 判断 392"/>
        <xdr:cNvSpPr/>
      </xdr:nvSpPr>
      <xdr:spPr>
        <a:xfrm>
          <a:off x="16129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93634</xdr:rowOff>
    </xdr:from>
    <xdr:ext cx="736600" cy="259045"/>
    <xdr:sp macro="" textlink="">
      <xdr:nvSpPr>
        <xdr:cNvPr id="394" name="テキスト ボックス 393"/>
        <xdr:cNvSpPr txBox="1"/>
      </xdr:nvSpPr>
      <xdr:spPr>
        <a:xfrm>
          <a:off x="15798800" y="695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146776</xdr:rowOff>
    </xdr:from>
    <xdr:to>
      <xdr:col>72</xdr:col>
      <xdr:colOff>203200</xdr:colOff>
      <xdr:row>40</xdr:row>
      <xdr:rowOff>51163</xdr:rowOff>
    </xdr:to>
    <xdr:cxnSp macro="">
      <xdr:nvCxnSpPr>
        <xdr:cNvPr id="395" name="直線コネクタ 394"/>
        <xdr:cNvCxnSpPr/>
      </xdr:nvCxnSpPr>
      <xdr:spPr>
        <a:xfrm flipV="1">
          <a:off x="14401800" y="6833326"/>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6" name="フローチャート: 判断 395"/>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100528</xdr:rowOff>
    </xdr:from>
    <xdr:ext cx="762000" cy="259045"/>
    <xdr:sp macro="" textlink="">
      <xdr:nvSpPr>
        <xdr:cNvPr id="397" name="テキスト ボックス 396"/>
        <xdr:cNvSpPr txBox="1"/>
      </xdr:nvSpPr>
      <xdr:spPr>
        <a:xfrm>
          <a:off x="14909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51163</xdr:rowOff>
    </xdr:from>
    <xdr:to>
      <xdr:col>68</xdr:col>
      <xdr:colOff>152400</xdr:colOff>
      <xdr:row>40</xdr:row>
      <xdr:rowOff>127000</xdr:rowOff>
    </xdr:to>
    <xdr:cxnSp macro="">
      <xdr:nvCxnSpPr>
        <xdr:cNvPr id="398" name="直線コネクタ 397"/>
        <xdr:cNvCxnSpPr/>
      </xdr:nvCxnSpPr>
      <xdr:spPr>
        <a:xfrm flipV="1">
          <a:off x="13512800" y="6909163"/>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48623</xdr:rowOff>
    </xdr:from>
    <xdr:to>
      <xdr:col>68</xdr:col>
      <xdr:colOff>203200</xdr:colOff>
      <xdr:row>40</xdr:row>
      <xdr:rowOff>150223</xdr:rowOff>
    </xdr:to>
    <xdr:sp macro="" textlink="">
      <xdr:nvSpPr>
        <xdr:cNvPr id="399" name="フローチャート: 判断 398"/>
        <xdr:cNvSpPr/>
      </xdr:nvSpPr>
      <xdr:spPr>
        <a:xfrm>
          <a:off x="14351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135000</xdr:rowOff>
    </xdr:from>
    <xdr:ext cx="762000" cy="259045"/>
    <xdr:sp macro="" textlink="">
      <xdr:nvSpPr>
        <xdr:cNvPr id="400" name="テキスト ボックス 399"/>
        <xdr:cNvSpPr txBox="1"/>
      </xdr:nvSpPr>
      <xdr:spPr>
        <a:xfrm>
          <a:off x="140208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117566</xdr:rowOff>
    </xdr:from>
    <xdr:to>
      <xdr:col>64</xdr:col>
      <xdr:colOff>152400</xdr:colOff>
      <xdr:row>41</xdr:row>
      <xdr:rowOff>47716</xdr:rowOff>
    </xdr:to>
    <xdr:sp macro="" textlink="">
      <xdr:nvSpPr>
        <xdr:cNvPr id="401" name="フローチャート: 判断 400"/>
        <xdr:cNvSpPr/>
      </xdr:nvSpPr>
      <xdr:spPr>
        <a:xfrm>
          <a:off x="13462000" y="697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32493</xdr:rowOff>
    </xdr:from>
    <xdr:ext cx="762000" cy="259045"/>
    <xdr:sp macro="" textlink="">
      <xdr:nvSpPr>
        <xdr:cNvPr id="402" name="テキスト ボックス 401"/>
        <xdr:cNvSpPr txBox="1"/>
      </xdr:nvSpPr>
      <xdr:spPr>
        <a:xfrm>
          <a:off x="13131800" y="706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33927</xdr:rowOff>
    </xdr:from>
    <xdr:to>
      <xdr:col>81</xdr:col>
      <xdr:colOff>95250</xdr:colOff>
      <xdr:row>39</xdr:row>
      <xdr:rowOff>135527</xdr:rowOff>
    </xdr:to>
    <xdr:sp macro="" textlink="">
      <xdr:nvSpPr>
        <xdr:cNvPr id="408" name="楕円 407"/>
        <xdr:cNvSpPr/>
      </xdr:nvSpPr>
      <xdr:spPr>
        <a:xfrm>
          <a:off x="16967200" y="672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50454</xdr:rowOff>
    </xdr:from>
    <xdr:ext cx="762000" cy="259045"/>
    <xdr:sp macro="" textlink="">
      <xdr:nvSpPr>
        <xdr:cNvPr id="409" name="公債費負担の状況該当値テキスト"/>
        <xdr:cNvSpPr txBox="1"/>
      </xdr:nvSpPr>
      <xdr:spPr>
        <a:xfrm>
          <a:off x="17106900" y="6565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75293</xdr:rowOff>
    </xdr:from>
    <xdr:to>
      <xdr:col>77</xdr:col>
      <xdr:colOff>95250</xdr:colOff>
      <xdr:row>40</xdr:row>
      <xdr:rowOff>5443</xdr:rowOff>
    </xdr:to>
    <xdr:sp macro="" textlink="">
      <xdr:nvSpPr>
        <xdr:cNvPr id="410" name="楕円 409"/>
        <xdr:cNvSpPr/>
      </xdr:nvSpPr>
      <xdr:spPr>
        <a:xfrm>
          <a:off x="16129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15620</xdr:rowOff>
    </xdr:from>
    <xdr:ext cx="736600" cy="259045"/>
    <xdr:sp macro="" textlink="">
      <xdr:nvSpPr>
        <xdr:cNvPr id="411" name="テキスト ボックス 410"/>
        <xdr:cNvSpPr txBox="1"/>
      </xdr:nvSpPr>
      <xdr:spPr>
        <a:xfrm>
          <a:off x="15798800" y="653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95976</xdr:rowOff>
    </xdr:from>
    <xdr:to>
      <xdr:col>73</xdr:col>
      <xdr:colOff>44450</xdr:colOff>
      <xdr:row>40</xdr:row>
      <xdr:rowOff>26126</xdr:rowOff>
    </xdr:to>
    <xdr:sp macro="" textlink="">
      <xdr:nvSpPr>
        <xdr:cNvPr id="412" name="楕円 411"/>
        <xdr:cNvSpPr/>
      </xdr:nvSpPr>
      <xdr:spPr>
        <a:xfrm>
          <a:off x="15240000" y="678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36303</xdr:rowOff>
    </xdr:from>
    <xdr:ext cx="762000" cy="259045"/>
    <xdr:sp macro="" textlink="">
      <xdr:nvSpPr>
        <xdr:cNvPr id="413" name="テキスト ボックス 412"/>
        <xdr:cNvSpPr txBox="1"/>
      </xdr:nvSpPr>
      <xdr:spPr>
        <a:xfrm>
          <a:off x="14909800" y="655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363</xdr:rowOff>
    </xdr:from>
    <xdr:to>
      <xdr:col>68</xdr:col>
      <xdr:colOff>203200</xdr:colOff>
      <xdr:row>40</xdr:row>
      <xdr:rowOff>101963</xdr:rowOff>
    </xdr:to>
    <xdr:sp macro="" textlink="">
      <xdr:nvSpPr>
        <xdr:cNvPr id="414" name="楕円 413"/>
        <xdr:cNvSpPr/>
      </xdr:nvSpPr>
      <xdr:spPr>
        <a:xfrm>
          <a:off x="14351000" y="685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112140</xdr:rowOff>
    </xdr:from>
    <xdr:ext cx="762000" cy="259045"/>
    <xdr:sp macro="" textlink="">
      <xdr:nvSpPr>
        <xdr:cNvPr id="415" name="テキスト ボックス 414"/>
        <xdr:cNvSpPr txBox="1"/>
      </xdr:nvSpPr>
      <xdr:spPr>
        <a:xfrm>
          <a:off x="14020800" y="662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416" name="楕円 415"/>
        <xdr:cNvSpPr/>
      </xdr:nvSpPr>
      <xdr:spPr>
        <a:xfrm>
          <a:off x="1346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417" name="テキスト ボックス 416"/>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平成２７（２０１５）年度から指数が計上されていないのは、財政調整基金などの充当可能財源が、減少傾向にある地方債残高などの将来負担額を上回ったことによる。</a:t>
          </a:r>
        </a:p>
        <a:p>
          <a:r>
            <a:rPr kumimoji="1" lang="ja-JP" altLang="en-US" sz="1300">
              <a:latin typeface="ＭＳ Ｐゴシック" panose="020B0600070205080204" pitchFamily="50" charset="-128"/>
              <a:ea typeface="ＭＳ Ｐゴシック" panose="020B0600070205080204" pitchFamily="50" charset="-128"/>
            </a:rPr>
            <a:t>　しかし平成３０年度決算においては、普通交付税が不交付となったこと等による財源の不足に対応するため、基金の取り崩しを行っている。</a:t>
          </a:r>
        </a:p>
        <a:p>
          <a:r>
            <a:rPr kumimoji="1" lang="ja-JP" altLang="en-US" sz="1300">
              <a:latin typeface="ＭＳ Ｐゴシック" panose="020B0600070205080204" pitchFamily="50" charset="-128"/>
              <a:ea typeface="ＭＳ Ｐゴシック" panose="020B0600070205080204" pitchFamily="50" charset="-128"/>
            </a:rPr>
            <a:t>　今後も、必要な財源を確保するため、臨時財政対策債等の新規地方債の発行や、各種基金の取崩しが予定されていることから、再び指数が計上されてくると見込んでいる。</a:t>
          </a: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4" name="直線コネクタ 43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5" name="テキスト ボックス 43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6" name="直線コネクタ 43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7" name="テキスト ボックス 43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8" name="直線コネクタ 43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9" name="テキスト ボックス 43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0" name="直線コネクタ 43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1" name="テキスト ボックス 44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2" name="直線コネクタ 44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3" name="テキスト ボックス 44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4" name="直線コネクタ 44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5" name="テキスト ボックス 44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6" name="直線コネクタ 44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87932</xdr:rowOff>
    </xdr:to>
    <xdr:cxnSp macro="">
      <xdr:nvCxnSpPr>
        <xdr:cNvPr id="448" name="直線コネクタ 447"/>
        <xdr:cNvCxnSpPr/>
      </xdr:nvCxnSpPr>
      <xdr:spPr>
        <a:xfrm flipV="1">
          <a:off x="17018000" y="2313214"/>
          <a:ext cx="0" cy="15466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60009</xdr:rowOff>
    </xdr:from>
    <xdr:ext cx="762000" cy="259045"/>
    <xdr:sp macro="" textlink="">
      <xdr:nvSpPr>
        <xdr:cNvPr id="449" name="将来負担の状況最小値テキスト"/>
        <xdr:cNvSpPr txBox="1"/>
      </xdr:nvSpPr>
      <xdr:spPr>
        <a:xfrm>
          <a:off x="17106900" y="383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87932</xdr:rowOff>
    </xdr:from>
    <xdr:to>
      <xdr:col>81</xdr:col>
      <xdr:colOff>133350</xdr:colOff>
      <xdr:row>22</xdr:row>
      <xdr:rowOff>87932</xdr:rowOff>
    </xdr:to>
    <xdr:cxnSp macro="">
      <xdr:nvCxnSpPr>
        <xdr:cNvPr id="450" name="直線コネクタ 449"/>
        <xdr:cNvCxnSpPr/>
      </xdr:nvCxnSpPr>
      <xdr:spPr>
        <a:xfrm>
          <a:off x="16929100" y="385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2" name="直線コネクタ 45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136633</xdr:rowOff>
    </xdr:from>
    <xdr:ext cx="762000" cy="259045"/>
    <xdr:sp macro="" textlink="">
      <xdr:nvSpPr>
        <xdr:cNvPr id="453" name="将来負担の状況平均値テキスト"/>
        <xdr:cNvSpPr txBox="1"/>
      </xdr:nvSpPr>
      <xdr:spPr>
        <a:xfrm>
          <a:off x="17106900" y="2365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164556</xdr:rowOff>
    </xdr:from>
    <xdr:to>
      <xdr:col>81</xdr:col>
      <xdr:colOff>95250</xdr:colOff>
      <xdr:row>14</xdr:row>
      <xdr:rowOff>94706</xdr:rowOff>
    </xdr:to>
    <xdr:sp macro="" textlink="">
      <xdr:nvSpPr>
        <xdr:cNvPr id="454" name="フローチャート: 判断 453"/>
        <xdr:cNvSpPr/>
      </xdr:nvSpPr>
      <xdr:spPr>
        <a:xfrm>
          <a:off x="16967200" y="23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22981</xdr:rowOff>
    </xdr:from>
    <xdr:to>
      <xdr:col>77</xdr:col>
      <xdr:colOff>95250</xdr:colOff>
      <xdr:row>14</xdr:row>
      <xdr:rowOff>124581</xdr:rowOff>
    </xdr:to>
    <xdr:sp macro="" textlink="">
      <xdr:nvSpPr>
        <xdr:cNvPr id="455" name="フローチャート: 判断 454"/>
        <xdr:cNvSpPr/>
      </xdr:nvSpPr>
      <xdr:spPr>
        <a:xfrm>
          <a:off x="161290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134758</xdr:rowOff>
    </xdr:from>
    <xdr:ext cx="736600" cy="259045"/>
    <xdr:sp macro="" textlink="">
      <xdr:nvSpPr>
        <xdr:cNvPr id="456" name="テキスト ボックス 455"/>
        <xdr:cNvSpPr txBox="1"/>
      </xdr:nvSpPr>
      <xdr:spPr>
        <a:xfrm>
          <a:off x="15798800" y="2192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40217</xdr:rowOff>
    </xdr:from>
    <xdr:to>
      <xdr:col>73</xdr:col>
      <xdr:colOff>44450</xdr:colOff>
      <xdr:row>14</xdr:row>
      <xdr:rowOff>141817</xdr:rowOff>
    </xdr:to>
    <xdr:sp macro="" textlink="">
      <xdr:nvSpPr>
        <xdr:cNvPr id="457" name="フローチャート: 判断 456"/>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8" name="テキスト ボックス 457"/>
        <xdr:cNvSpPr txBox="1"/>
      </xdr:nvSpPr>
      <xdr:spPr>
        <a:xfrm>
          <a:off x="14909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94222</xdr:rowOff>
    </xdr:from>
    <xdr:to>
      <xdr:col>68</xdr:col>
      <xdr:colOff>203200</xdr:colOff>
      <xdr:row>15</xdr:row>
      <xdr:rowOff>24372</xdr:rowOff>
    </xdr:to>
    <xdr:sp macro="" textlink="">
      <xdr:nvSpPr>
        <xdr:cNvPr id="459" name="フローチャート: 判断 458"/>
        <xdr:cNvSpPr/>
      </xdr:nvSpPr>
      <xdr:spPr>
        <a:xfrm>
          <a:off x="14351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34549</xdr:rowOff>
    </xdr:from>
    <xdr:ext cx="762000" cy="259045"/>
    <xdr:sp macro="" textlink="">
      <xdr:nvSpPr>
        <xdr:cNvPr id="460" name="テキスト ボックス 459"/>
        <xdr:cNvSpPr txBox="1"/>
      </xdr:nvSpPr>
      <xdr:spPr>
        <a:xfrm>
          <a:off x="14020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10100</xdr:rowOff>
    </xdr:from>
    <xdr:to>
      <xdr:col>64</xdr:col>
      <xdr:colOff>152400</xdr:colOff>
      <xdr:row>15</xdr:row>
      <xdr:rowOff>111700</xdr:rowOff>
    </xdr:to>
    <xdr:sp macro="" textlink="">
      <xdr:nvSpPr>
        <xdr:cNvPr id="461" name="フローチャート: 判断 460"/>
        <xdr:cNvSpPr/>
      </xdr:nvSpPr>
      <xdr:spPr>
        <a:xfrm>
          <a:off x="13462000" y="258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96477</xdr:rowOff>
    </xdr:from>
    <xdr:ext cx="762000" cy="259045"/>
    <xdr:sp macro="" textlink="">
      <xdr:nvSpPr>
        <xdr:cNvPr id="462" name="テキスト ボックス 461"/>
        <xdr:cNvSpPr txBox="1"/>
      </xdr:nvSpPr>
      <xdr:spPr>
        <a:xfrm>
          <a:off x="13131800" y="26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95613</xdr:rowOff>
    </xdr:from>
    <xdr:to>
      <xdr:col>64</xdr:col>
      <xdr:colOff>152400</xdr:colOff>
      <xdr:row>14</xdr:row>
      <xdr:rowOff>25763</xdr:rowOff>
    </xdr:to>
    <xdr:sp macro="" textlink="">
      <xdr:nvSpPr>
        <xdr:cNvPr id="468" name="楕円 467"/>
        <xdr:cNvSpPr/>
      </xdr:nvSpPr>
      <xdr:spPr>
        <a:xfrm>
          <a:off x="13462000" y="232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35940</xdr:rowOff>
    </xdr:from>
    <xdr:ext cx="762000" cy="259045"/>
    <xdr:sp macro="" textlink="">
      <xdr:nvSpPr>
        <xdr:cNvPr id="469" name="テキスト ボックス 468"/>
        <xdr:cNvSpPr txBox="1"/>
      </xdr:nvSpPr>
      <xdr:spPr>
        <a:xfrm>
          <a:off x="13131800" y="209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栃木県上三川町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31,232
30,884
54.39
10,629,143
10,169,362
366,971
9,310,222
6,182,620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前年度は経常収入（＝町税等）の大幅な増による指数の好転があったが、そこからは５．５ポイント増と値を戻している。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支出額としては、職員数の減もあり、人事院勧告に基づく給料表の引き上げを行ったものの、若干の減となっている。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課題としては、国からの事務の権限移譲等による事務量の増加や、時間外勤務の恒常化が挙げられるが、今後も定員適正化計画に基づく職員数の中で効率よく業務を行えるよう努めていく。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154758</xdr:rowOff>
    </xdr:from>
    <xdr:to>
      <xdr:col>24</xdr:col>
      <xdr:colOff>25400</xdr:colOff>
      <xdr:row>41</xdr:row>
      <xdr:rowOff>37193</xdr:rowOff>
    </xdr:to>
    <xdr:cxnSp macro="">
      <xdr:nvCxnSpPr>
        <xdr:cNvPr id="63" name="直線コネクタ 62"/>
        <xdr:cNvCxnSpPr/>
      </xdr:nvCxnSpPr>
      <xdr:spPr>
        <a:xfrm flipV="1">
          <a:off x="4826000" y="5812608"/>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69685</xdr:rowOff>
    </xdr:from>
    <xdr:ext cx="762000" cy="259045"/>
    <xdr:sp macro="" textlink="">
      <xdr:nvSpPr>
        <xdr:cNvPr id="66" name="人件費最大値テキスト"/>
        <xdr:cNvSpPr txBox="1"/>
      </xdr:nvSpPr>
      <xdr:spPr>
        <a:xfrm>
          <a:off x="4914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154758</xdr:rowOff>
    </xdr:from>
    <xdr:to>
      <xdr:col>24</xdr:col>
      <xdr:colOff>114300</xdr:colOff>
      <xdr:row>33</xdr:row>
      <xdr:rowOff>154758</xdr:rowOff>
    </xdr:to>
    <xdr:cxnSp macro="">
      <xdr:nvCxnSpPr>
        <xdr:cNvPr id="67" name="直線コネクタ 66"/>
        <xdr:cNvCxnSpPr/>
      </xdr:nvCxnSpPr>
      <xdr:spPr>
        <a:xfrm>
          <a:off x="4737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81280</xdr:rowOff>
    </xdr:from>
    <xdr:to>
      <xdr:col>24</xdr:col>
      <xdr:colOff>25400</xdr:colOff>
      <xdr:row>36</xdr:row>
      <xdr:rowOff>97608</xdr:rowOff>
    </xdr:to>
    <xdr:cxnSp macro="">
      <xdr:nvCxnSpPr>
        <xdr:cNvPr id="68" name="直線コネクタ 67"/>
        <xdr:cNvCxnSpPr/>
      </xdr:nvCxnSpPr>
      <xdr:spPr>
        <a:xfrm>
          <a:off x="3987800" y="5910580"/>
          <a:ext cx="838200" cy="35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9"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81280</xdr:rowOff>
    </xdr:from>
    <xdr:to>
      <xdr:col>19</xdr:col>
      <xdr:colOff>187325</xdr:colOff>
      <xdr:row>37</xdr:row>
      <xdr:rowOff>56787</xdr:rowOff>
    </xdr:to>
    <xdr:cxnSp macro="">
      <xdr:nvCxnSpPr>
        <xdr:cNvPr id="71" name="直線コネクタ 70"/>
        <xdr:cNvCxnSpPr/>
      </xdr:nvCxnSpPr>
      <xdr:spPr>
        <a:xfrm flipV="1">
          <a:off x="3098800" y="5910580"/>
          <a:ext cx="889000" cy="48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12519</xdr:rowOff>
    </xdr:from>
    <xdr:to>
      <xdr:col>20</xdr:col>
      <xdr:colOff>38100</xdr:colOff>
      <xdr:row>37</xdr:row>
      <xdr:rowOff>114119</xdr:rowOff>
    </xdr:to>
    <xdr:sp macro="" textlink="">
      <xdr:nvSpPr>
        <xdr:cNvPr id="72" name="フローチャート: 判断 71"/>
        <xdr:cNvSpPr/>
      </xdr:nvSpPr>
      <xdr:spPr>
        <a:xfrm>
          <a:off x="3937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98896</xdr:rowOff>
    </xdr:from>
    <xdr:ext cx="736600" cy="259045"/>
    <xdr:sp macro="" textlink="">
      <xdr:nvSpPr>
        <xdr:cNvPr id="73" name="テキスト ボックス 72"/>
        <xdr:cNvSpPr txBox="1"/>
      </xdr:nvSpPr>
      <xdr:spPr>
        <a:xfrm>
          <a:off x="3606800" y="6442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46990</xdr:rowOff>
    </xdr:from>
    <xdr:to>
      <xdr:col>15</xdr:col>
      <xdr:colOff>98425</xdr:colOff>
      <xdr:row>37</xdr:row>
      <xdr:rowOff>56787</xdr:rowOff>
    </xdr:to>
    <xdr:cxnSp macro="">
      <xdr:nvCxnSpPr>
        <xdr:cNvPr id="74" name="直線コネクタ 73"/>
        <xdr:cNvCxnSpPr/>
      </xdr:nvCxnSpPr>
      <xdr:spPr>
        <a:xfrm>
          <a:off x="2209800" y="6047740"/>
          <a:ext cx="889000" cy="35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12519</xdr:rowOff>
    </xdr:from>
    <xdr:to>
      <xdr:col>15</xdr:col>
      <xdr:colOff>149225</xdr:colOff>
      <xdr:row>37</xdr:row>
      <xdr:rowOff>114119</xdr:rowOff>
    </xdr:to>
    <xdr:sp macro="" textlink="">
      <xdr:nvSpPr>
        <xdr:cNvPr id="75" name="フローチャート: 判断 74"/>
        <xdr:cNvSpPr/>
      </xdr:nvSpPr>
      <xdr:spPr>
        <a:xfrm>
          <a:off x="3048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98896</xdr:rowOff>
    </xdr:from>
    <xdr:ext cx="762000" cy="259045"/>
    <xdr:sp macro="" textlink="">
      <xdr:nvSpPr>
        <xdr:cNvPr id="76" name="テキスト ボックス 75"/>
        <xdr:cNvSpPr txBox="1"/>
      </xdr:nvSpPr>
      <xdr:spPr>
        <a:xfrm>
          <a:off x="2717800" y="6442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46990</xdr:rowOff>
    </xdr:from>
    <xdr:to>
      <xdr:col>11</xdr:col>
      <xdr:colOff>9525</xdr:colOff>
      <xdr:row>37</xdr:row>
      <xdr:rowOff>30661</xdr:rowOff>
    </xdr:to>
    <xdr:cxnSp macro="">
      <xdr:nvCxnSpPr>
        <xdr:cNvPr id="77" name="直線コネクタ 76"/>
        <xdr:cNvCxnSpPr/>
      </xdr:nvCxnSpPr>
      <xdr:spPr>
        <a:xfrm flipV="1">
          <a:off x="1320800" y="6047740"/>
          <a:ext cx="8890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25581</xdr:rowOff>
    </xdr:from>
    <xdr:to>
      <xdr:col>11</xdr:col>
      <xdr:colOff>60325</xdr:colOff>
      <xdr:row>37</xdr:row>
      <xdr:rowOff>127181</xdr:rowOff>
    </xdr:to>
    <xdr:sp macro="" textlink="">
      <xdr:nvSpPr>
        <xdr:cNvPr id="78" name="フローチャート: 判断 77"/>
        <xdr:cNvSpPr/>
      </xdr:nvSpPr>
      <xdr:spPr>
        <a:xfrm>
          <a:off x="2159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111958</xdr:rowOff>
    </xdr:from>
    <xdr:ext cx="762000" cy="259045"/>
    <xdr:sp macro="" textlink="">
      <xdr:nvSpPr>
        <xdr:cNvPr id="79" name="テキスト ボックス 78"/>
        <xdr:cNvSpPr txBox="1"/>
      </xdr:nvSpPr>
      <xdr:spPr>
        <a:xfrm>
          <a:off x="1828800" y="6455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5987</xdr:rowOff>
    </xdr:from>
    <xdr:to>
      <xdr:col>6</xdr:col>
      <xdr:colOff>171450</xdr:colOff>
      <xdr:row>37</xdr:row>
      <xdr:rowOff>107587</xdr:rowOff>
    </xdr:to>
    <xdr:sp macro="" textlink="">
      <xdr:nvSpPr>
        <xdr:cNvPr id="80" name="フローチャート: 判断 79"/>
        <xdr:cNvSpPr/>
      </xdr:nvSpPr>
      <xdr:spPr>
        <a:xfrm>
          <a:off x="1270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92364</xdr:rowOff>
    </xdr:from>
    <xdr:ext cx="762000" cy="259045"/>
    <xdr:sp macro="" textlink="">
      <xdr:nvSpPr>
        <xdr:cNvPr id="81" name="テキスト ボックス 80"/>
        <xdr:cNvSpPr txBox="1"/>
      </xdr:nvSpPr>
      <xdr:spPr>
        <a:xfrm>
          <a:off x="939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46808</xdr:rowOff>
    </xdr:from>
    <xdr:to>
      <xdr:col>24</xdr:col>
      <xdr:colOff>76200</xdr:colOff>
      <xdr:row>36</xdr:row>
      <xdr:rowOff>148408</xdr:rowOff>
    </xdr:to>
    <xdr:sp macro="" textlink="">
      <xdr:nvSpPr>
        <xdr:cNvPr id="87" name="楕円 86"/>
        <xdr:cNvSpPr/>
      </xdr:nvSpPr>
      <xdr:spPr>
        <a:xfrm>
          <a:off x="4775200" y="621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63335</xdr:rowOff>
    </xdr:from>
    <xdr:ext cx="762000" cy="259045"/>
    <xdr:sp macro="" textlink="">
      <xdr:nvSpPr>
        <xdr:cNvPr id="88" name="人件費該当値テキスト"/>
        <xdr:cNvSpPr txBox="1"/>
      </xdr:nvSpPr>
      <xdr:spPr>
        <a:xfrm>
          <a:off x="4914900" y="606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30480</xdr:rowOff>
    </xdr:from>
    <xdr:to>
      <xdr:col>20</xdr:col>
      <xdr:colOff>38100</xdr:colOff>
      <xdr:row>34</xdr:row>
      <xdr:rowOff>132080</xdr:rowOff>
    </xdr:to>
    <xdr:sp macro="" textlink="">
      <xdr:nvSpPr>
        <xdr:cNvPr id="89" name="楕円 88"/>
        <xdr:cNvSpPr/>
      </xdr:nvSpPr>
      <xdr:spPr>
        <a:xfrm>
          <a:off x="3937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142257</xdr:rowOff>
    </xdr:from>
    <xdr:ext cx="736600" cy="259045"/>
    <xdr:sp macro="" textlink="">
      <xdr:nvSpPr>
        <xdr:cNvPr id="90" name="テキスト ボックス 89"/>
        <xdr:cNvSpPr txBox="1"/>
      </xdr:nvSpPr>
      <xdr:spPr>
        <a:xfrm>
          <a:off x="3606800" y="562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5987</xdr:rowOff>
    </xdr:from>
    <xdr:to>
      <xdr:col>15</xdr:col>
      <xdr:colOff>149225</xdr:colOff>
      <xdr:row>37</xdr:row>
      <xdr:rowOff>107587</xdr:rowOff>
    </xdr:to>
    <xdr:sp macro="" textlink="">
      <xdr:nvSpPr>
        <xdr:cNvPr id="91" name="楕円 90"/>
        <xdr:cNvSpPr/>
      </xdr:nvSpPr>
      <xdr:spPr>
        <a:xfrm>
          <a:off x="3048000" y="63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117764</xdr:rowOff>
    </xdr:from>
    <xdr:ext cx="762000" cy="259045"/>
    <xdr:sp macro="" textlink="">
      <xdr:nvSpPr>
        <xdr:cNvPr id="92" name="テキスト ボックス 91"/>
        <xdr:cNvSpPr txBox="1"/>
      </xdr:nvSpPr>
      <xdr:spPr>
        <a:xfrm>
          <a:off x="2717800" y="61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167640</xdr:rowOff>
    </xdr:from>
    <xdr:to>
      <xdr:col>11</xdr:col>
      <xdr:colOff>60325</xdr:colOff>
      <xdr:row>35</xdr:row>
      <xdr:rowOff>97790</xdr:rowOff>
    </xdr:to>
    <xdr:sp macro="" textlink="">
      <xdr:nvSpPr>
        <xdr:cNvPr id="93" name="楕円 92"/>
        <xdr:cNvSpPr/>
      </xdr:nvSpPr>
      <xdr:spPr>
        <a:xfrm>
          <a:off x="2159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107967</xdr:rowOff>
    </xdr:from>
    <xdr:ext cx="762000" cy="259045"/>
    <xdr:sp macro="" textlink="">
      <xdr:nvSpPr>
        <xdr:cNvPr id="94" name="テキスト ボックス 93"/>
        <xdr:cNvSpPr txBox="1"/>
      </xdr:nvSpPr>
      <xdr:spPr>
        <a:xfrm>
          <a:off x="1828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151311</xdr:rowOff>
    </xdr:from>
    <xdr:to>
      <xdr:col>6</xdr:col>
      <xdr:colOff>171450</xdr:colOff>
      <xdr:row>37</xdr:row>
      <xdr:rowOff>81461</xdr:rowOff>
    </xdr:to>
    <xdr:sp macro="" textlink="">
      <xdr:nvSpPr>
        <xdr:cNvPr id="95" name="楕円 94"/>
        <xdr:cNvSpPr/>
      </xdr:nvSpPr>
      <xdr:spPr>
        <a:xfrm>
          <a:off x="1270000" y="632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91638</xdr:rowOff>
    </xdr:from>
    <xdr:ext cx="762000" cy="259045"/>
    <xdr:sp macro="" textlink="">
      <xdr:nvSpPr>
        <xdr:cNvPr id="96" name="テキスト ボックス 95"/>
        <xdr:cNvSpPr txBox="1"/>
      </xdr:nvSpPr>
      <xdr:spPr>
        <a:xfrm>
          <a:off x="939800" y="6092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前年度は経常収入（＝町税等）の大幅な増による指数の好転があったが、そこからは５．１ポイント増と値を戻している。</a:t>
          </a:r>
        </a:p>
        <a:p>
          <a:r>
            <a:rPr kumimoji="1" lang="ja-JP" altLang="en-US" sz="1300">
              <a:latin typeface="ＭＳ Ｐゴシック" panose="020B0600070205080204" pitchFamily="50" charset="-128"/>
              <a:ea typeface="ＭＳ Ｐゴシック" panose="020B0600070205080204" pitchFamily="50" charset="-128"/>
            </a:rPr>
            <a:t>　他団体との比較で高い指数となっているのは、上三川いきいきプラザの運営管理経費が物件費に計上されるからである。その他、行政改革の一環として保育所の民営化や図書館等の管理業務について民間委託を進めてきたことにより、人件費から物件費へと支出科目がシフトしたことにもよ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8890</xdr:rowOff>
    </xdr:from>
    <xdr:to>
      <xdr:col>82</xdr:col>
      <xdr:colOff>107950</xdr:colOff>
      <xdr:row>20</xdr:row>
      <xdr:rowOff>35560</xdr:rowOff>
    </xdr:to>
    <xdr:cxnSp macro="">
      <xdr:nvCxnSpPr>
        <xdr:cNvPr id="124" name="直線コネクタ 123"/>
        <xdr:cNvCxnSpPr/>
      </xdr:nvCxnSpPr>
      <xdr:spPr>
        <a:xfrm flipV="1">
          <a:off x="16510000" y="223774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7637</xdr:rowOff>
    </xdr:from>
    <xdr:ext cx="762000" cy="259045"/>
    <xdr:sp macro="" textlink="">
      <xdr:nvSpPr>
        <xdr:cNvPr id="125" name="物件費最小値テキスト"/>
        <xdr:cNvSpPr txBox="1"/>
      </xdr:nvSpPr>
      <xdr:spPr>
        <a:xfrm>
          <a:off x="16598900" y="343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35560</xdr:rowOff>
    </xdr:from>
    <xdr:to>
      <xdr:col>82</xdr:col>
      <xdr:colOff>196850</xdr:colOff>
      <xdr:row>20</xdr:row>
      <xdr:rowOff>35560</xdr:rowOff>
    </xdr:to>
    <xdr:cxnSp macro="">
      <xdr:nvCxnSpPr>
        <xdr:cNvPr id="126" name="直線コネクタ 125"/>
        <xdr:cNvCxnSpPr/>
      </xdr:nvCxnSpPr>
      <xdr:spPr>
        <a:xfrm>
          <a:off x="16421100" y="34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95267</xdr:rowOff>
    </xdr:from>
    <xdr:ext cx="762000" cy="259045"/>
    <xdr:sp macro="" textlink="">
      <xdr:nvSpPr>
        <xdr:cNvPr id="127" name="物件費最大値テキスト"/>
        <xdr:cNvSpPr txBox="1"/>
      </xdr:nvSpPr>
      <xdr:spPr>
        <a:xfrm>
          <a:off x="16598900" y="198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8890</xdr:rowOff>
    </xdr:from>
    <xdr:to>
      <xdr:col>82</xdr:col>
      <xdr:colOff>196850</xdr:colOff>
      <xdr:row>13</xdr:row>
      <xdr:rowOff>8890</xdr:rowOff>
    </xdr:to>
    <xdr:cxnSp macro="">
      <xdr:nvCxnSpPr>
        <xdr:cNvPr id="128" name="直線コネクタ 127"/>
        <xdr:cNvCxnSpPr/>
      </xdr:nvCxnSpPr>
      <xdr:spPr>
        <a:xfrm>
          <a:off x="16421100" y="2237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50800</xdr:rowOff>
    </xdr:from>
    <xdr:to>
      <xdr:col>82</xdr:col>
      <xdr:colOff>107950</xdr:colOff>
      <xdr:row>16</xdr:row>
      <xdr:rowOff>96520</xdr:rowOff>
    </xdr:to>
    <xdr:cxnSp macro="">
      <xdr:nvCxnSpPr>
        <xdr:cNvPr id="129" name="直線コネクタ 128"/>
        <xdr:cNvCxnSpPr/>
      </xdr:nvCxnSpPr>
      <xdr:spPr>
        <a:xfrm>
          <a:off x="15671800" y="2451100"/>
          <a:ext cx="8382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127017</xdr:rowOff>
    </xdr:from>
    <xdr:ext cx="762000" cy="259045"/>
    <xdr:sp macro="" textlink="">
      <xdr:nvSpPr>
        <xdr:cNvPr id="130" name="物件費平均値テキスト"/>
        <xdr:cNvSpPr txBox="1"/>
      </xdr:nvSpPr>
      <xdr:spPr>
        <a:xfrm>
          <a:off x="16598900" y="2527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110490</xdr:rowOff>
    </xdr:from>
    <xdr:to>
      <xdr:col>82</xdr:col>
      <xdr:colOff>158750</xdr:colOff>
      <xdr:row>16</xdr:row>
      <xdr:rowOff>40640</xdr:rowOff>
    </xdr:to>
    <xdr:sp macro="" textlink="">
      <xdr:nvSpPr>
        <xdr:cNvPr id="131" name="フローチャート: 判断 130"/>
        <xdr:cNvSpPr/>
      </xdr:nvSpPr>
      <xdr:spPr>
        <a:xfrm>
          <a:off x="164592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50800</xdr:rowOff>
    </xdr:from>
    <xdr:to>
      <xdr:col>78</xdr:col>
      <xdr:colOff>69850</xdr:colOff>
      <xdr:row>17</xdr:row>
      <xdr:rowOff>16510</xdr:rowOff>
    </xdr:to>
    <xdr:cxnSp macro="">
      <xdr:nvCxnSpPr>
        <xdr:cNvPr id="132" name="直線コネクタ 131"/>
        <xdr:cNvCxnSpPr/>
      </xdr:nvCxnSpPr>
      <xdr:spPr>
        <a:xfrm flipV="1">
          <a:off x="14782800" y="2451100"/>
          <a:ext cx="889000" cy="48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72390</xdr:rowOff>
    </xdr:from>
    <xdr:to>
      <xdr:col>78</xdr:col>
      <xdr:colOff>120650</xdr:colOff>
      <xdr:row>16</xdr:row>
      <xdr:rowOff>2540</xdr:rowOff>
    </xdr:to>
    <xdr:sp macro="" textlink="">
      <xdr:nvSpPr>
        <xdr:cNvPr id="133" name="フローチャート: 判断 132"/>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158767</xdr:rowOff>
    </xdr:from>
    <xdr:ext cx="736600" cy="259045"/>
    <xdr:sp macro="" textlink="">
      <xdr:nvSpPr>
        <xdr:cNvPr id="134" name="テキスト ボックス 133"/>
        <xdr:cNvSpPr txBox="1"/>
      </xdr:nvSpPr>
      <xdr:spPr>
        <a:xfrm>
          <a:off x="15290800" y="273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50800</xdr:rowOff>
    </xdr:from>
    <xdr:to>
      <xdr:col>73</xdr:col>
      <xdr:colOff>180975</xdr:colOff>
      <xdr:row>17</xdr:row>
      <xdr:rowOff>16510</xdr:rowOff>
    </xdr:to>
    <xdr:cxnSp macro="">
      <xdr:nvCxnSpPr>
        <xdr:cNvPr id="135" name="直線コネクタ 134"/>
        <xdr:cNvCxnSpPr/>
      </xdr:nvCxnSpPr>
      <xdr:spPr>
        <a:xfrm>
          <a:off x="13893800" y="2451100"/>
          <a:ext cx="889000" cy="48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49530</xdr:rowOff>
    </xdr:from>
    <xdr:to>
      <xdr:col>74</xdr:col>
      <xdr:colOff>31750</xdr:colOff>
      <xdr:row>15</xdr:row>
      <xdr:rowOff>151130</xdr:rowOff>
    </xdr:to>
    <xdr:sp macro="" textlink="">
      <xdr:nvSpPr>
        <xdr:cNvPr id="136" name="フローチャート: 判断 135"/>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161307</xdr:rowOff>
    </xdr:from>
    <xdr:ext cx="762000" cy="259045"/>
    <xdr:sp macro="" textlink="">
      <xdr:nvSpPr>
        <xdr:cNvPr id="137" name="テキスト ボックス 136"/>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50800</xdr:rowOff>
    </xdr:from>
    <xdr:to>
      <xdr:col>69</xdr:col>
      <xdr:colOff>92075</xdr:colOff>
      <xdr:row>16</xdr:row>
      <xdr:rowOff>35560</xdr:rowOff>
    </xdr:to>
    <xdr:cxnSp macro="">
      <xdr:nvCxnSpPr>
        <xdr:cNvPr id="138" name="直線コネクタ 137"/>
        <xdr:cNvCxnSpPr/>
      </xdr:nvCxnSpPr>
      <xdr:spPr>
        <a:xfrm flipV="1">
          <a:off x="13004800" y="2451100"/>
          <a:ext cx="8890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160020</xdr:rowOff>
    </xdr:from>
    <xdr:to>
      <xdr:col>69</xdr:col>
      <xdr:colOff>142875</xdr:colOff>
      <xdr:row>15</xdr:row>
      <xdr:rowOff>90170</xdr:rowOff>
    </xdr:to>
    <xdr:sp macro="" textlink="">
      <xdr:nvSpPr>
        <xdr:cNvPr id="139" name="フローチャート: 判断 138"/>
        <xdr:cNvSpPr/>
      </xdr:nvSpPr>
      <xdr:spPr>
        <a:xfrm>
          <a:off x="13843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74947</xdr:rowOff>
    </xdr:from>
    <xdr:ext cx="762000" cy="259045"/>
    <xdr:sp macro="" textlink="">
      <xdr:nvSpPr>
        <xdr:cNvPr id="140" name="テキスト ボックス 139"/>
        <xdr:cNvSpPr txBox="1"/>
      </xdr:nvSpPr>
      <xdr:spPr>
        <a:xfrm>
          <a:off x="13512800" y="264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106680</xdr:rowOff>
    </xdr:from>
    <xdr:to>
      <xdr:col>65</xdr:col>
      <xdr:colOff>53975</xdr:colOff>
      <xdr:row>15</xdr:row>
      <xdr:rowOff>36830</xdr:rowOff>
    </xdr:to>
    <xdr:sp macro="" textlink="">
      <xdr:nvSpPr>
        <xdr:cNvPr id="141" name="フローチャート: 判断 140"/>
        <xdr:cNvSpPr/>
      </xdr:nvSpPr>
      <xdr:spPr>
        <a:xfrm>
          <a:off x="12954000" y="250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47007</xdr:rowOff>
    </xdr:from>
    <xdr:ext cx="762000" cy="259045"/>
    <xdr:sp macro="" textlink="">
      <xdr:nvSpPr>
        <xdr:cNvPr id="142" name="テキスト ボックス 141"/>
        <xdr:cNvSpPr txBox="1"/>
      </xdr:nvSpPr>
      <xdr:spPr>
        <a:xfrm>
          <a:off x="12623800" y="22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48" name="楕円 147"/>
        <xdr:cNvSpPr/>
      </xdr:nvSpPr>
      <xdr:spPr>
        <a:xfrm>
          <a:off x="164592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17797</xdr:rowOff>
    </xdr:from>
    <xdr:ext cx="762000" cy="259045"/>
    <xdr:sp macro="" textlink="">
      <xdr:nvSpPr>
        <xdr:cNvPr id="149" name="物件費該当値テキスト"/>
        <xdr:cNvSpPr txBox="1"/>
      </xdr:nvSpPr>
      <xdr:spPr>
        <a:xfrm>
          <a:off x="16598900" y="27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0</xdr:rowOff>
    </xdr:from>
    <xdr:to>
      <xdr:col>78</xdr:col>
      <xdr:colOff>120650</xdr:colOff>
      <xdr:row>14</xdr:row>
      <xdr:rowOff>101600</xdr:rowOff>
    </xdr:to>
    <xdr:sp macro="" textlink="">
      <xdr:nvSpPr>
        <xdr:cNvPr id="150" name="楕円 149"/>
        <xdr:cNvSpPr/>
      </xdr:nvSpPr>
      <xdr:spPr>
        <a:xfrm>
          <a:off x="15621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111777</xdr:rowOff>
    </xdr:from>
    <xdr:ext cx="736600" cy="259045"/>
    <xdr:sp macro="" textlink="">
      <xdr:nvSpPr>
        <xdr:cNvPr id="151" name="テキスト ボックス 150"/>
        <xdr:cNvSpPr txBox="1"/>
      </xdr:nvSpPr>
      <xdr:spPr>
        <a:xfrm>
          <a:off x="15290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137160</xdr:rowOff>
    </xdr:from>
    <xdr:to>
      <xdr:col>74</xdr:col>
      <xdr:colOff>31750</xdr:colOff>
      <xdr:row>17</xdr:row>
      <xdr:rowOff>67310</xdr:rowOff>
    </xdr:to>
    <xdr:sp macro="" textlink="">
      <xdr:nvSpPr>
        <xdr:cNvPr id="152" name="楕円 151"/>
        <xdr:cNvSpPr/>
      </xdr:nvSpPr>
      <xdr:spPr>
        <a:xfrm>
          <a:off x="14732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52087</xdr:rowOff>
    </xdr:from>
    <xdr:ext cx="762000" cy="259045"/>
    <xdr:sp macro="" textlink="">
      <xdr:nvSpPr>
        <xdr:cNvPr id="153" name="テキスト ボックス 152"/>
        <xdr:cNvSpPr txBox="1"/>
      </xdr:nvSpPr>
      <xdr:spPr>
        <a:xfrm>
          <a:off x="14401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0</xdr:rowOff>
    </xdr:from>
    <xdr:to>
      <xdr:col>69</xdr:col>
      <xdr:colOff>142875</xdr:colOff>
      <xdr:row>14</xdr:row>
      <xdr:rowOff>101600</xdr:rowOff>
    </xdr:to>
    <xdr:sp macro="" textlink="">
      <xdr:nvSpPr>
        <xdr:cNvPr id="154" name="楕円 153"/>
        <xdr:cNvSpPr/>
      </xdr:nvSpPr>
      <xdr:spPr>
        <a:xfrm>
          <a:off x="13843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111777</xdr:rowOff>
    </xdr:from>
    <xdr:ext cx="762000" cy="259045"/>
    <xdr:sp macro="" textlink="">
      <xdr:nvSpPr>
        <xdr:cNvPr id="155" name="テキスト ボックス 154"/>
        <xdr:cNvSpPr txBox="1"/>
      </xdr:nvSpPr>
      <xdr:spPr>
        <a:xfrm>
          <a:off x="13512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156210</xdr:rowOff>
    </xdr:from>
    <xdr:to>
      <xdr:col>65</xdr:col>
      <xdr:colOff>53975</xdr:colOff>
      <xdr:row>16</xdr:row>
      <xdr:rowOff>86360</xdr:rowOff>
    </xdr:to>
    <xdr:sp macro="" textlink="">
      <xdr:nvSpPr>
        <xdr:cNvPr id="156" name="楕円 155"/>
        <xdr:cNvSpPr/>
      </xdr:nvSpPr>
      <xdr:spPr>
        <a:xfrm>
          <a:off x="12954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71137</xdr:rowOff>
    </xdr:from>
    <xdr:ext cx="762000" cy="259045"/>
    <xdr:sp macro="" textlink="">
      <xdr:nvSpPr>
        <xdr:cNvPr id="157" name="テキスト ボックス 156"/>
        <xdr:cNvSpPr txBox="1"/>
      </xdr:nvSpPr>
      <xdr:spPr>
        <a:xfrm>
          <a:off x="12623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前年度は経常収入（＝町税等）の大幅な増による指数の好転があったが、そこからは３．２ポイント増と値を戻している。また、支出の面から見ても前年度から増加している状況である。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大きな要因としては、平成３０年度から大山保育所が民営化したことにより、運営のための給付費等が増したことが挙げられる。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保育所等の子育て支援や障がい福祉サービス等の需要は今後も増していく見込みであり、扶助費の支出額は増加することが想定される。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61</xdr:row>
      <xdr:rowOff>53522</xdr:rowOff>
    </xdr:to>
    <xdr:cxnSp macro="">
      <xdr:nvCxnSpPr>
        <xdr:cNvPr id="187" name="直線コネクタ 186"/>
        <xdr:cNvCxnSpPr/>
      </xdr:nvCxnSpPr>
      <xdr:spPr>
        <a:xfrm flipV="1">
          <a:off x="4826000" y="9124043"/>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25599</xdr:rowOff>
    </xdr:from>
    <xdr:ext cx="762000" cy="259045"/>
    <xdr:sp macro="" textlink="">
      <xdr:nvSpPr>
        <xdr:cNvPr id="188" name="扶助費最小値テキスト"/>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53522</xdr:rowOff>
    </xdr:from>
    <xdr:to>
      <xdr:col>24</xdr:col>
      <xdr:colOff>114300</xdr:colOff>
      <xdr:row>61</xdr:row>
      <xdr:rowOff>53522</xdr:rowOff>
    </xdr:to>
    <xdr:cxnSp macro="">
      <xdr:nvCxnSpPr>
        <xdr:cNvPr id="189" name="直線コネクタ 188"/>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90"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91" name="直線コネクタ 190"/>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58</xdr:row>
      <xdr:rowOff>78015</xdr:rowOff>
    </xdr:to>
    <xdr:cxnSp macro="">
      <xdr:nvCxnSpPr>
        <xdr:cNvPr id="192" name="直線コネクタ 191"/>
        <xdr:cNvCxnSpPr/>
      </xdr:nvCxnSpPr>
      <xdr:spPr>
        <a:xfrm>
          <a:off x="3987800" y="9499600"/>
          <a:ext cx="838200" cy="52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60070</xdr:rowOff>
    </xdr:from>
    <xdr:ext cx="762000" cy="259045"/>
    <xdr:sp macro="" textlink="">
      <xdr:nvSpPr>
        <xdr:cNvPr id="193" name="扶助費平均値テキスト"/>
        <xdr:cNvSpPr txBox="1"/>
      </xdr:nvSpPr>
      <xdr:spPr>
        <a:xfrm>
          <a:off x="4914900" y="9489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194" name="フローチャート: 判断 193"/>
        <xdr:cNvSpPr/>
      </xdr:nvSpPr>
      <xdr:spPr>
        <a:xfrm>
          <a:off x="47752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58</xdr:row>
      <xdr:rowOff>127000</xdr:rowOff>
    </xdr:to>
    <xdr:cxnSp macro="">
      <xdr:nvCxnSpPr>
        <xdr:cNvPr id="195" name="直線コネクタ 194"/>
        <xdr:cNvCxnSpPr/>
      </xdr:nvCxnSpPr>
      <xdr:spPr>
        <a:xfrm flipV="1">
          <a:off x="3098800" y="9499600"/>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6" name="フローチャート: 判断 195"/>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197" name="テキスト ボックス 196"/>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118835</xdr:rowOff>
    </xdr:from>
    <xdr:to>
      <xdr:col>15</xdr:col>
      <xdr:colOff>98425</xdr:colOff>
      <xdr:row>58</xdr:row>
      <xdr:rowOff>127000</xdr:rowOff>
    </xdr:to>
    <xdr:cxnSp macro="">
      <xdr:nvCxnSpPr>
        <xdr:cNvPr id="198" name="直線コネクタ 197"/>
        <xdr:cNvCxnSpPr/>
      </xdr:nvCxnSpPr>
      <xdr:spPr>
        <a:xfrm>
          <a:off x="2209800" y="9548585"/>
          <a:ext cx="889000" cy="52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9" name="フローチャート: 判断 198"/>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00" name="テキスト ボックス 199"/>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118835</xdr:rowOff>
    </xdr:from>
    <xdr:to>
      <xdr:col>11</xdr:col>
      <xdr:colOff>9525</xdr:colOff>
      <xdr:row>56</xdr:row>
      <xdr:rowOff>159657</xdr:rowOff>
    </xdr:to>
    <xdr:cxnSp macro="">
      <xdr:nvCxnSpPr>
        <xdr:cNvPr id="201" name="直線コネクタ 200"/>
        <xdr:cNvCxnSpPr/>
      </xdr:nvCxnSpPr>
      <xdr:spPr>
        <a:xfrm flipV="1">
          <a:off x="1320800" y="9548585"/>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202" name="フローチャート: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203" name="テキスト ボックス 202"/>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4" name="フローチャート: 判断 203"/>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24692</xdr:rowOff>
    </xdr:from>
    <xdr:ext cx="762000" cy="259045"/>
    <xdr:sp macro="" textlink="">
      <xdr:nvSpPr>
        <xdr:cNvPr id="205" name="テキスト ボックス 204"/>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27215</xdr:rowOff>
    </xdr:from>
    <xdr:to>
      <xdr:col>24</xdr:col>
      <xdr:colOff>76200</xdr:colOff>
      <xdr:row>58</xdr:row>
      <xdr:rowOff>128815</xdr:rowOff>
    </xdr:to>
    <xdr:sp macro="" textlink="">
      <xdr:nvSpPr>
        <xdr:cNvPr id="211" name="楕円 210"/>
        <xdr:cNvSpPr/>
      </xdr:nvSpPr>
      <xdr:spPr>
        <a:xfrm>
          <a:off x="47752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170742</xdr:rowOff>
    </xdr:from>
    <xdr:ext cx="762000" cy="259045"/>
    <xdr:sp macro="" textlink="">
      <xdr:nvSpPr>
        <xdr:cNvPr id="212" name="扶助費該当値テキスト"/>
        <xdr:cNvSpPr txBox="1"/>
      </xdr:nvSpPr>
      <xdr:spPr>
        <a:xfrm>
          <a:off x="49149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13" name="楕円 212"/>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14" name="テキスト ボックス 213"/>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76200</xdr:rowOff>
    </xdr:from>
    <xdr:to>
      <xdr:col>15</xdr:col>
      <xdr:colOff>149225</xdr:colOff>
      <xdr:row>59</xdr:row>
      <xdr:rowOff>6350</xdr:rowOff>
    </xdr:to>
    <xdr:sp macro="" textlink="">
      <xdr:nvSpPr>
        <xdr:cNvPr id="215" name="楕円 214"/>
        <xdr:cNvSpPr/>
      </xdr:nvSpPr>
      <xdr:spPr>
        <a:xfrm>
          <a:off x="3048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162577</xdr:rowOff>
    </xdr:from>
    <xdr:ext cx="762000" cy="259045"/>
    <xdr:sp macro="" textlink="">
      <xdr:nvSpPr>
        <xdr:cNvPr id="216" name="テキスト ボックス 215"/>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68035</xdr:rowOff>
    </xdr:from>
    <xdr:to>
      <xdr:col>11</xdr:col>
      <xdr:colOff>60325</xdr:colOff>
      <xdr:row>55</xdr:row>
      <xdr:rowOff>169635</xdr:rowOff>
    </xdr:to>
    <xdr:sp macro="" textlink="">
      <xdr:nvSpPr>
        <xdr:cNvPr id="217" name="楕円 216"/>
        <xdr:cNvSpPr/>
      </xdr:nvSpPr>
      <xdr:spPr>
        <a:xfrm>
          <a:off x="2159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218" name="テキスト ボックス 217"/>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108857</xdr:rowOff>
    </xdr:from>
    <xdr:to>
      <xdr:col>6</xdr:col>
      <xdr:colOff>171450</xdr:colOff>
      <xdr:row>57</xdr:row>
      <xdr:rowOff>39007</xdr:rowOff>
    </xdr:to>
    <xdr:sp macro="" textlink="">
      <xdr:nvSpPr>
        <xdr:cNvPr id="219" name="楕円 218"/>
        <xdr:cNvSpPr/>
      </xdr:nvSpPr>
      <xdr:spPr>
        <a:xfrm>
          <a:off x="1270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23784</xdr:rowOff>
    </xdr:from>
    <xdr:ext cx="762000" cy="259045"/>
    <xdr:sp macro="" textlink="">
      <xdr:nvSpPr>
        <xdr:cNvPr id="220" name="テキスト ボックス 219"/>
        <xdr:cNvSpPr txBox="1"/>
      </xdr:nvSpPr>
      <xdr:spPr>
        <a:xfrm>
          <a:off x="939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前年度は経常収入（＝町税等）の大幅な増による指数の好転があったが、そこからは２．１ポイント増と値を戻している。</a:t>
          </a:r>
        </a:p>
        <a:p>
          <a:r>
            <a:rPr kumimoji="1" lang="ja-JP" altLang="en-US" sz="1300">
              <a:latin typeface="ＭＳ Ｐゴシック" panose="020B0600070205080204" pitchFamily="50" charset="-128"/>
              <a:ea typeface="ＭＳ Ｐゴシック" panose="020B0600070205080204" pitchFamily="50" charset="-128"/>
            </a:rPr>
            <a:t>　各特別会計への繰出金が、この費目の主たる支出である。支出額としては前年度より減となっているものの、扶助費と同様に高齢者福祉にかかる費用は増加傾向にあり、介護保険事業特別会計等への繰出額は増加傾向にあ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60</xdr:row>
      <xdr:rowOff>134620</xdr:rowOff>
    </xdr:to>
    <xdr:cxnSp macro="">
      <xdr:nvCxnSpPr>
        <xdr:cNvPr id="248" name="直線コネクタ 247"/>
        <xdr:cNvCxnSpPr/>
      </xdr:nvCxnSpPr>
      <xdr:spPr>
        <a:xfrm flipV="1">
          <a:off x="16510000" y="91948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106697</xdr:rowOff>
    </xdr:from>
    <xdr:ext cx="762000" cy="259045"/>
    <xdr:sp macro="" textlink="">
      <xdr:nvSpPr>
        <xdr:cNvPr id="249"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134620</xdr:rowOff>
    </xdr:from>
    <xdr:to>
      <xdr:col>82</xdr:col>
      <xdr:colOff>196850</xdr:colOff>
      <xdr:row>60</xdr:row>
      <xdr:rowOff>134620</xdr:rowOff>
    </xdr:to>
    <xdr:cxnSp macro="">
      <xdr:nvCxnSpPr>
        <xdr:cNvPr id="250" name="直線コネクタ 249"/>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51" name="その他最大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2" name="直線コネクタ 251"/>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81280</xdr:rowOff>
    </xdr:from>
    <xdr:to>
      <xdr:col>82</xdr:col>
      <xdr:colOff>107950</xdr:colOff>
      <xdr:row>57</xdr:row>
      <xdr:rowOff>69850</xdr:rowOff>
    </xdr:to>
    <xdr:cxnSp macro="">
      <xdr:nvCxnSpPr>
        <xdr:cNvPr id="253" name="直線コネクタ 252"/>
        <xdr:cNvCxnSpPr/>
      </xdr:nvCxnSpPr>
      <xdr:spPr>
        <a:xfrm>
          <a:off x="15671800" y="968248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12717</xdr:rowOff>
    </xdr:from>
    <xdr:ext cx="762000" cy="259045"/>
    <xdr:sp macro="" textlink="">
      <xdr:nvSpPr>
        <xdr:cNvPr id="254"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55" name="フローチャート: 判断 254"/>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81280</xdr:rowOff>
    </xdr:from>
    <xdr:to>
      <xdr:col>78</xdr:col>
      <xdr:colOff>69850</xdr:colOff>
      <xdr:row>59</xdr:row>
      <xdr:rowOff>8890</xdr:rowOff>
    </xdr:to>
    <xdr:cxnSp macro="">
      <xdr:nvCxnSpPr>
        <xdr:cNvPr id="256" name="直線コネクタ 255"/>
        <xdr:cNvCxnSpPr/>
      </xdr:nvCxnSpPr>
      <xdr:spPr>
        <a:xfrm flipV="1">
          <a:off x="14782800" y="9682480"/>
          <a:ext cx="889000" cy="44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7" name="フローチャート: 判断 256"/>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58" name="テキスト ボックス 257"/>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31750</xdr:rowOff>
    </xdr:from>
    <xdr:to>
      <xdr:col>73</xdr:col>
      <xdr:colOff>180975</xdr:colOff>
      <xdr:row>59</xdr:row>
      <xdr:rowOff>8890</xdr:rowOff>
    </xdr:to>
    <xdr:cxnSp macro="">
      <xdr:nvCxnSpPr>
        <xdr:cNvPr id="259" name="直線コネクタ 258"/>
        <xdr:cNvCxnSpPr/>
      </xdr:nvCxnSpPr>
      <xdr:spPr>
        <a:xfrm>
          <a:off x="13893800" y="980440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60" name="フローチャート: 判断 259"/>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61" name="テキスト ボックス 260"/>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31750</xdr:rowOff>
    </xdr:from>
    <xdr:to>
      <xdr:col>69</xdr:col>
      <xdr:colOff>92075</xdr:colOff>
      <xdr:row>58</xdr:row>
      <xdr:rowOff>96520</xdr:rowOff>
    </xdr:to>
    <xdr:cxnSp macro="">
      <xdr:nvCxnSpPr>
        <xdr:cNvPr id="262" name="直線コネクタ 261"/>
        <xdr:cNvCxnSpPr/>
      </xdr:nvCxnSpPr>
      <xdr:spPr>
        <a:xfrm flipV="1">
          <a:off x="13004800" y="980440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91440</xdr:rowOff>
    </xdr:from>
    <xdr:to>
      <xdr:col>69</xdr:col>
      <xdr:colOff>142875</xdr:colOff>
      <xdr:row>57</xdr:row>
      <xdr:rowOff>21590</xdr:rowOff>
    </xdr:to>
    <xdr:sp macro="" textlink="">
      <xdr:nvSpPr>
        <xdr:cNvPr id="263" name="フローチャート: 判断 262"/>
        <xdr:cNvSpPr/>
      </xdr:nvSpPr>
      <xdr:spPr>
        <a:xfrm>
          <a:off x="13843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31767</xdr:rowOff>
    </xdr:from>
    <xdr:ext cx="762000" cy="259045"/>
    <xdr:sp macro="" textlink="">
      <xdr:nvSpPr>
        <xdr:cNvPr id="264" name="テキスト ボックス 263"/>
        <xdr:cNvSpPr txBox="1"/>
      </xdr:nvSpPr>
      <xdr:spPr>
        <a:xfrm>
          <a:off x="13512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68580</xdr:rowOff>
    </xdr:from>
    <xdr:to>
      <xdr:col>65</xdr:col>
      <xdr:colOff>53975</xdr:colOff>
      <xdr:row>56</xdr:row>
      <xdr:rowOff>170180</xdr:rowOff>
    </xdr:to>
    <xdr:sp macro="" textlink="">
      <xdr:nvSpPr>
        <xdr:cNvPr id="265" name="フローチャート: 判断 264"/>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8907</xdr:rowOff>
    </xdr:from>
    <xdr:ext cx="762000" cy="259045"/>
    <xdr:sp macro="" textlink="">
      <xdr:nvSpPr>
        <xdr:cNvPr id="266" name="テキスト ボックス 265"/>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72" name="楕円 271"/>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162577</xdr:rowOff>
    </xdr:from>
    <xdr:ext cx="762000" cy="259045"/>
    <xdr:sp macro="" textlink="">
      <xdr:nvSpPr>
        <xdr:cNvPr id="273" name="その他該当値テキスト"/>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30480</xdr:rowOff>
    </xdr:from>
    <xdr:to>
      <xdr:col>78</xdr:col>
      <xdr:colOff>120650</xdr:colOff>
      <xdr:row>56</xdr:row>
      <xdr:rowOff>132080</xdr:rowOff>
    </xdr:to>
    <xdr:sp macro="" textlink="">
      <xdr:nvSpPr>
        <xdr:cNvPr id="274" name="楕円 273"/>
        <xdr:cNvSpPr/>
      </xdr:nvSpPr>
      <xdr:spPr>
        <a:xfrm>
          <a:off x="15621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75" name="テキスト ボックス 274"/>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129540</xdr:rowOff>
    </xdr:from>
    <xdr:to>
      <xdr:col>74</xdr:col>
      <xdr:colOff>31750</xdr:colOff>
      <xdr:row>59</xdr:row>
      <xdr:rowOff>59690</xdr:rowOff>
    </xdr:to>
    <xdr:sp macro="" textlink="">
      <xdr:nvSpPr>
        <xdr:cNvPr id="276" name="楕円 275"/>
        <xdr:cNvSpPr/>
      </xdr:nvSpPr>
      <xdr:spPr>
        <a:xfrm>
          <a:off x="147320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44467</xdr:rowOff>
    </xdr:from>
    <xdr:ext cx="762000" cy="259045"/>
    <xdr:sp macro="" textlink="">
      <xdr:nvSpPr>
        <xdr:cNvPr id="277" name="テキスト ボックス 276"/>
        <xdr:cNvSpPr txBox="1"/>
      </xdr:nvSpPr>
      <xdr:spPr>
        <a:xfrm>
          <a:off x="14401800" y="1016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152400</xdr:rowOff>
    </xdr:from>
    <xdr:to>
      <xdr:col>69</xdr:col>
      <xdr:colOff>142875</xdr:colOff>
      <xdr:row>57</xdr:row>
      <xdr:rowOff>82550</xdr:rowOff>
    </xdr:to>
    <xdr:sp macro="" textlink="">
      <xdr:nvSpPr>
        <xdr:cNvPr id="278" name="楕円 277"/>
        <xdr:cNvSpPr/>
      </xdr:nvSpPr>
      <xdr:spPr>
        <a:xfrm>
          <a:off x="13843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79" name="テキスト ボックス 278"/>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45720</xdr:rowOff>
    </xdr:from>
    <xdr:to>
      <xdr:col>65</xdr:col>
      <xdr:colOff>53975</xdr:colOff>
      <xdr:row>58</xdr:row>
      <xdr:rowOff>147320</xdr:rowOff>
    </xdr:to>
    <xdr:sp macro="" textlink="">
      <xdr:nvSpPr>
        <xdr:cNvPr id="280" name="楕円 279"/>
        <xdr:cNvSpPr/>
      </xdr:nvSpPr>
      <xdr:spPr>
        <a:xfrm>
          <a:off x="12954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132097</xdr:rowOff>
    </xdr:from>
    <xdr:ext cx="762000" cy="259045"/>
    <xdr:sp macro="" textlink="">
      <xdr:nvSpPr>
        <xdr:cNvPr id="281" name="テキスト ボックス 280"/>
        <xdr:cNvSpPr txBox="1"/>
      </xdr:nvSpPr>
      <xdr:spPr>
        <a:xfrm>
          <a:off x="12623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前年度は経常収入（＝町税等）の大幅な増による指数の好転があったが、そこからは３．２ポイント増と値を戻している。</a:t>
          </a:r>
        </a:p>
        <a:p>
          <a:r>
            <a:rPr kumimoji="1" lang="ja-JP" altLang="en-US" sz="1300">
              <a:latin typeface="ＭＳ Ｐゴシック" panose="020B0600070205080204" pitchFamily="50" charset="-128"/>
              <a:ea typeface="ＭＳ Ｐゴシック" panose="020B0600070205080204" pitchFamily="50" charset="-128"/>
            </a:rPr>
            <a:t>　当町は、ごみ処理や救急医療、消防等の業務を、宇都宮市や、近隣市町とともに運営する一部事務組合にて共同処理しており、各業務への負担金もここに分類されている。補助費等支出の中で、この負担金の占める割合が高くなっているため、各団体の事業展開により指数は毎年上下動することとな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40</xdr:row>
      <xdr:rowOff>142240</xdr:rowOff>
    </xdr:to>
    <xdr:cxnSp macro="">
      <xdr:nvCxnSpPr>
        <xdr:cNvPr id="309" name="直線コネクタ 308"/>
        <xdr:cNvCxnSpPr/>
      </xdr:nvCxnSpPr>
      <xdr:spPr>
        <a:xfrm flipV="1">
          <a:off x="16510000" y="56515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114317</xdr:rowOff>
    </xdr:from>
    <xdr:ext cx="762000" cy="259045"/>
    <xdr:sp macro="" textlink="">
      <xdr:nvSpPr>
        <xdr:cNvPr id="310" name="補助費等最小値テキスト"/>
        <xdr:cNvSpPr txBox="1"/>
      </xdr:nvSpPr>
      <xdr:spPr>
        <a:xfrm>
          <a:off x="16598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142240</xdr:rowOff>
    </xdr:from>
    <xdr:to>
      <xdr:col>82</xdr:col>
      <xdr:colOff>196850</xdr:colOff>
      <xdr:row>40</xdr:row>
      <xdr:rowOff>142240</xdr:rowOff>
    </xdr:to>
    <xdr:cxnSp macro="">
      <xdr:nvCxnSpPr>
        <xdr:cNvPr id="311" name="直線コネクタ 310"/>
        <xdr:cNvCxnSpPr/>
      </xdr:nvCxnSpPr>
      <xdr:spPr>
        <a:xfrm>
          <a:off x="16421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312" name="補助費等最大値テキスト"/>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313" name="直線コネクタ 312"/>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111760</xdr:rowOff>
    </xdr:from>
    <xdr:to>
      <xdr:col>82</xdr:col>
      <xdr:colOff>107950</xdr:colOff>
      <xdr:row>36</xdr:row>
      <xdr:rowOff>12700</xdr:rowOff>
    </xdr:to>
    <xdr:cxnSp macro="">
      <xdr:nvCxnSpPr>
        <xdr:cNvPr id="314" name="直線コネクタ 313"/>
        <xdr:cNvCxnSpPr/>
      </xdr:nvCxnSpPr>
      <xdr:spPr>
        <a:xfrm>
          <a:off x="15671800" y="5941060"/>
          <a:ext cx="8382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48277</xdr:rowOff>
    </xdr:from>
    <xdr:ext cx="762000" cy="259045"/>
    <xdr:sp macro="" textlink="">
      <xdr:nvSpPr>
        <xdr:cNvPr id="315"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6" name="フローチャート: 判断 315"/>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111760</xdr:rowOff>
    </xdr:from>
    <xdr:to>
      <xdr:col>78</xdr:col>
      <xdr:colOff>69850</xdr:colOff>
      <xdr:row>36</xdr:row>
      <xdr:rowOff>119380</xdr:rowOff>
    </xdr:to>
    <xdr:cxnSp macro="">
      <xdr:nvCxnSpPr>
        <xdr:cNvPr id="317" name="直線コネクタ 316"/>
        <xdr:cNvCxnSpPr/>
      </xdr:nvCxnSpPr>
      <xdr:spPr>
        <a:xfrm flipV="1">
          <a:off x="14782800" y="5941060"/>
          <a:ext cx="889000" cy="3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68580</xdr:rowOff>
    </xdr:from>
    <xdr:to>
      <xdr:col>78</xdr:col>
      <xdr:colOff>120650</xdr:colOff>
      <xdr:row>36</xdr:row>
      <xdr:rowOff>170180</xdr:rowOff>
    </xdr:to>
    <xdr:sp macro="" textlink="">
      <xdr:nvSpPr>
        <xdr:cNvPr id="318" name="フローチャート: 判断 317"/>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154957</xdr:rowOff>
    </xdr:from>
    <xdr:ext cx="736600" cy="259045"/>
    <xdr:sp macro="" textlink="">
      <xdr:nvSpPr>
        <xdr:cNvPr id="319" name="テキスト ボックス 318"/>
        <xdr:cNvSpPr txBox="1"/>
      </xdr:nvSpPr>
      <xdr:spPr>
        <a:xfrm>
          <a:off x="15290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157480</xdr:rowOff>
    </xdr:from>
    <xdr:to>
      <xdr:col>73</xdr:col>
      <xdr:colOff>180975</xdr:colOff>
      <xdr:row>36</xdr:row>
      <xdr:rowOff>119380</xdr:rowOff>
    </xdr:to>
    <xdr:cxnSp macro="">
      <xdr:nvCxnSpPr>
        <xdr:cNvPr id="320" name="直線コネクタ 319"/>
        <xdr:cNvCxnSpPr/>
      </xdr:nvCxnSpPr>
      <xdr:spPr>
        <a:xfrm>
          <a:off x="13893800" y="598678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21" name="フローチャート: 判断 320"/>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22" name="テキスト ボックス 321"/>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157480</xdr:rowOff>
    </xdr:from>
    <xdr:to>
      <xdr:col>69</xdr:col>
      <xdr:colOff>92075</xdr:colOff>
      <xdr:row>36</xdr:row>
      <xdr:rowOff>66040</xdr:rowOff>
    </xdr:to>
    <xdr:cxnSp macro="">
      <xdr:nvCxnSpPr>
        <xdr:cNvPr id="323" name="直線コネクタ 322"/>
        <xdr:cNvCxnSpPr/>
      </xdr:nvCxnSpPr>
      <xdr:spPr>
        <a:xfrm flipV="1">
          <a:off x="13004800" y="598678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4" name="フローチャート: 判断 323"/>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25" name="テキスト ボックス 324"/>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26" name="フローチャート: 判断 325"/>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29227</xdr:rowOff>
    </xdr:from>
    <xdr:ext cx="762000" cy="259045"/>
    <xdr:sp macro="" textlink="">
      <xdr:nvSpPr>
        <xdr:cNvPr id="327" name="テキスト ボックス 326"/>
        <xdr:cNvSpPr txBox="1"/>
      </xdr:nvSpPr>
      <xdr:spPr>
        <a:xfrm>
          <a:off x="12623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133350</xdr:rowOff>
    </xdr:from>
    <xdr:to>
      <xdr:col>82</xdr:col>
      <xdr:colOff>158750</xdr:colOff>
      <xdr:row>36</xdr:row>
      <xdr:rowOff>63500</xdr:rowOff>
    </xdr:to>
    <xdr:sp macro="" textlink="">
      <xdr:nvSpPr>
        <xdr:cNvPr id="333" name="楕円 332"/>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149877</xdr:rowOff>
    </xdr:from>
    <xdr:ext cx="762000" cy="259045"/>
    <xdr:sp macro="" textlink="">
      <xdr:nvSpPr>
        <xdr:cNvPr id="334" name="補助費等該当値テキスト"/>
        <xdr:cNvSpPr txBox="1"/>
      </xdr:nvSpPr>
      <xdr:spPr>
        <a:xfrm>
          <a:off x="16598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60960</xdr:rowOff>
    </xdr:from>
    <xdr:to>
      <xdr:col>78</xdr:col>
      <xdr:colOff>120650</xdr:colOff>
      <xdr:row>34</xdr:row>
      <xdr:rowOff>162560</xdr:rowOff>
    </xdr:to>
    <xdr:sp macro="" textlink="">
      <xdr:nvSpPr>
        <xdr:cNvPr id="335" name="楕円 334"/>
        <xdr:cNvSpPr/>
      </xdr:nvSpPr>
      <xdr:spPr>
        <a:xfrm>
          <a:off x="15621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1287</xdr:rowOff>
    </xdr:from>
    <xdr:ext cx="736600" cy="259045"/>
    <xdr:sp macro="" textlink="">
      <xdr:nvSpPr>
        <xdr:cNvPr id="336" name="テキスト ボックス 335"/>
        <xdr:cNvSpPr txBox="1"/>
      </xdr:nvSpPr>
      <xdr:spPr>
        <a:xfrm>
          <a:off x="15290800" y="565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68580</xdr:rowOff>
    </xdr:from>
    <xdr:to>
      <xdr:col>74</xdr:col>
      <xdr:colOff>31750</xdr:colOff>
      <xdr:row>36</xdr:row>
      <xdr:rowOff>170180</xdr:rowOff>
    </xdr:to>
    <xdr:sp macro="" textlink="">
      <xdr:nvSpPr>
        <xdr:cNvPr id="337" name="楕円 336"/>
        <xdr:cNvSpPr/>
      </xdr:nvSpPr>
      <xdr:spPr>
        <a:xfrm>
          <a:off x="14732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154957</xdr:rowOff>
    </xdr:from>
    <xdr:ext cx="762000" cy="259045"/>
    <xdr:sp macro="" textlink="">
      <xdr:nvSpPr>
        <xdr:cNvPr id="338" name="テキスト ボックス 337"/>
        <xdr:cNvSpPr txBox="1"/>
      </xdr:nvSpPr>
      <xdr:spPr>
        <a:xfrm>
          <a:off x="14401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106680</xdr:rowOff>
    </xdr:from>
    <xdr:to>
      <xdr:col>69</xdr:col>
      <xdr:colOff>142875</xdr:colOff>
      <xdr:row>35</xdr:row>
      <xdr:rowOff>36830</xdr:rowOff>
    </xdr:to>
    <xdr:sp macro="" textlink="">
      <xdr:nvSpPr>
        <xdr:cNvPr id="339" name="楕円 338"/>
        <xdr:cNvSpPr/>
      </xdr:nvSpPr>
      <xdr:spPr>
        <a:xfrm>
          <a:off x="13843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47007</xdr:rowOff>
    </xdr:from>
    <xdr:ext cx="762000" cy="259045"/>
    <xdr:sp macro="" textlink="">
      <xdr:nvSpPr>
        <xdr:cNvPr id="340" name="テキスト ボックス 339"/>
        <xdr:cNvSpPr txBox="1"/>
      </xdr:nvSpPr>
      <xdr:spPr>
        <a:xfrm>
          <a:off x="13512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15240</xdr:rowOff>
    </xdr:from>
    <xdr:to>
      <xdr:col>65</xdr:col>
      <xdr:colOff>53975</xdr:colOff>
      <xdr:row>36</xdr:row>
      <xdr:rowOff>116840</xdr:rowOff>
    </xdr:to>
    <xdr:sp macro="" textlink="">
      <xdr:nvSpPr>
        <xdr:cNvPr id="341" name="楕円 340"/>
        <xdr:cNvSpPr/>
      </xdr:nvSpPr>
      <xdr:spPr>
        <a:xfrm>
          <a:off x="12954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127017</xdr:rowOff>
    </xdr:from>
    <xdr:ext cx="762000" cy="259045"/>
    <xdr:sp macro="" textlink="">
      <xdr:nvSpPr>
        <xdr:cNvPr id="342" name="テキスト ボックス 341"/>
        <xdr:cNvSpPr txBox="1"/>
      </xdr:nvSpPr>
      <xdr:spPr>
        <a:xfrm>
          <a:off x="12623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前年度は経常収入（＝町税等）の大幅な増による指数の好転があったが、そこからは３．２ポイント増と値を戻している。</a:t>
          </a:r>
        </a:p>
        <a:p>
          <a:r>
            <a:rPr kumimoji="1" lang="ja-JP" altLang="en-US" sz="1300">
              <a:latin typeface="ＭＳ Ｐゴシック" panose="020B0600070205080204" pitchFamily="50" charset="-128"/>
              <a:ea typeface="ＭＳ Ｐゴシック" panose="020B0600070205080204" pitchFamily="50" charset="-128"/>
            </a:rPr>
            <a:t>　小・中学校空調整備事業に充てた起債の償還が開始したこと等により、支出額としても前年度より増額となっている。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控えている各種施設（インフラ含む）の整備や更新事業の平準化を図っていく中で、起債発行額の増加も想定されるところではあるが、財政適正化計画に基づき、地方債の新規発行額は元利償還額以下とすることを目標に取り組んでいく。</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37193</xdr:rowOff>
    </xdr:to>
    <xdr:cxnSp macro="">
      <xdr:nvCxnSpPr>
        <xdr:cNvPr id="371" name="直線コネクタ 370"/>
        <xdr:cNvCxnSpPr/>
      </xdr:nvCxnSpPr>
      <xdr:spPr>
        <a:xfrm flipV="1">
          <a:off x="4826000" y="12651015"/>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9270</xdr:rowOff>
    </xdr:from>
    <xdr:ext cx="762000" cy="259045"/>
    <xdr:sp macro="" textlink="">
      <xdr:nvSpPr>
        <xdr:cNvPr id="372" name="公債費最小値テキスト"/>
        <xdr:cNvSpPr txBox="1"/>
      </xdr:nvSpPr>
      <xdr:spPr>
        <a:xfrm>
          <a:off x="4914900" y="1389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37193</xdr:rowOff>
    </xdr:from>
    <xdr:to>
      <xdr:col>24</xdr:col>
      <xdr:colOff>114300</xdr:colOff>
      <xdr:row>81</xdr:row>
      <xdr:rowOff>37193</xdr:rowOff>
    </xdr:to>
    <xdr:cxnSp macro="">
      <xdr:nvCxnSpPr>
        <xdr:cNvPr id="373" name="直線コネクタ 372"/>
        <xdr:cNvCxnSpPr/>
      </xdr:nvCxnSpPr>
      <xdr:spPr>
        <a:xfrm>
          <a:off x="4737100" y="1392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74" name="公債費最大値テキスト"/>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75" name="直線コネクタ 374"/>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151493</xdr:rowOff>
    </xdr:from>
    <xdr:to>
      <xdr:col>24</xdr:col>
      <xdr:colOff>25400</xdr:colOff>
      <xdr:row>77</xdr:row>
      <xdr:rowOff>17599</xdr:rowOff>
    </xdr:to>
    <xdr:cxnSp macro="">
      <xdr:nvCxnSpPr>
        <xdr:cNvPr id="376" name="直線コネクタ 375"/>
        <xdr:cNvCxnSpPr/>
      </xdr:nvCxnSpPr>
      <xdr:spPr>
        <a:xfrm>
          <a:off x="3987800" y="13010243"/>
          <a:ext cx="838200" cy="20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30315</xdr:rowOff>
    </xdr:from>
    <xdr:ext cx="762000" cy="259045"/>
    <xdr:sp macro="" textlink="">
      <xdr:nvSpPr>
        <xdr:cNvPr id="377" name="公債費平均値テキスト"/>
        <xdr:cNvSpPr txBox="1"/>
      </xdr:nvSpPr>
      <xdr:spPr>
        <a:xfrm>
          <a:off x="4914900" y="132319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58238</xdr:rowOff>
    </xdr:from>
    <xdr:to>
      <xdr:col>24</xdr:col>
      <xdr:colOff>76200</xdr:colOff>
      <xdr:row>77</xdr:row>
      <xdr:rowOff>159838</xdr:rowOff>
    </xdr:to>
    <xdr:sp macro="" textlink="">
      <xdr:nvSpPr>
        <xdr:cNvPr id="378" name="フローチャート: 判断 377"/>
        <xdr:cNvSpPr/>
      </xdr:nvSpPr>
      <xdr:spPr>
        <a:xfrm>
          <a:off x="47752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151493</xdr:rowOff>
    </xdr:from>
    <xdr:to>
      <xdr:col>19</xdr:col>
      <xdr:colOff>187325</xdr:colOff>
      <xdr:row>77</xdr:row>
      <xdr:rowOff>50256</xdr:rowOff>
    </xdr:to>
    <xdr:cxnSp macro="">
      <xdr:nvCxnSpPr>
        <xdr:cNvPr id="379" name="直線コネクタ 378"/>
        <xdr:cNvCxnSpPr/>
      </xdr:nvCxnSpPr>
      <xdr:spPr>
        <a:xfrm flipV="1">
          <a:off x="3098800" y="13010243"/>
          <a:ext cx="889000" cy="24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77832</xdr:rowOff>
    </xdr:from>
    <xdr:to>
      <xdr:col>20</xdr:col>
      <xdr:colOff>38100</xdr:colOff>
      <xdr:row>78</xdr:row>
      <xdr:rowOff>7982</xdr:rowOff>
    </xdr:to>
    <xdr:sp macro="" textlink="">
      <xdr:nvSpPr>
        <xdr:cNvPr id="380" name="フローチャート: 判断 379"/>
        <xdr:cNvSpPr/>
      </xdr:nvSpPr>
      <xdr:spPr>
        <a:xfrm>
          <a:off x="3937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164209</xdr:rowOff>
    </xdr:from>
    <xdr:ext cx="736600" cy="259045"/>
    <xdr:sp macro="" textlink="">
      <xdr:nvSpPr>
        <xdr:cNvPr id="381" name="テキスト ボックス 380"/>
        <xdr:cNvSpPr txBox="1"/>
      </xdr:nvSpPr>
      <xdr:spPr>
        <a:xfrm>
          <a:off x="3606800" y="1336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19231</xdr:rowOff>
    </xdr:from>
    <xdr:to>
      <xdr:col>15</xdr:col>
      <xdr:colOff>98425</xdr:colOff>
      <xdr:row>77</xdr:row>
      <xdr:rowOff>50256</xdr:rowOff>
    </xdr:to>
    <xdr:cxnSp macro="">
      <xdr:nvCxnSpPr>
        <xdr:cNvPr id="382" name="直線コネクタ 381"/>
        <xdr:cNvCxnSpPr/>
      </xdr:nvCxnSpPr>
      <xdr:spPr>
        <a:xfrm>
          <a:off x="2209800" y="13049431"/>
          <a:ext cx="889000" cy="20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83" name="フローチャート: 判断 382"/>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164209</xdr:rowOff>
    </xdr:from>
    <xdr:ext cx="762000" cy="259045"/>
    <xdr:sp macro="" textlink="">
      <xdr:nvSpPr>
        <xdr:cNvPr id="384" name="テキスト ボックス 383"/>
        <xdr:cNvSpPr txBox="1"/>
      </xdr:nvSpPr>
      <xdr:spPr>
        <a:xfrm>
          <a:off x="2717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19231</xdr:rowOff>
    </xdr:from>
    <xdr:to>
      <xdr:col>11</xdr:col>
      <xdr:colOff>9525</xdr:colOff>
      <xdr:row>77</xdr:row>
      <xdr:rowOff>109038</xdr:rowOff>
    </xdr:to>
    <xdr:cxnSp macro="">
      <xdr:nvCxnSpPr>
        <xdr:cNvPr id="385" name="直線コネクタ 384"/>
        <xdr:cNvCxnSpPr/>
      </xdr:nvCxnSpPr>
      <xdr:spPr>
        <a:xfrm flipV="1">
          <a:off x="1320800" y="13049431"/>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86" name="フローチャート: 判断 385"/>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87" name="テキスト ボックス 386"/>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90895</xdr:rowOff>
    </xdr:from>
    <xdr:to>
      <xdr:col>6</xdr:col>
      <xdr:colOff>171450</xdr:colOff>
      <xdr:row>78</xdr:row>
      <xdr:rowOff>21045</xdr:rowOff>
    </xdr:to>
    <xdr:sp macro="" textlink="">
      <xdr:nvSpPr>
        <xdr:cNvPr id="388" name="フローチャート: 判断 387"/>
        <xdr:cNvSpPr/>
      </xdr:nvSpPr>
      <xdr:spPr>
        <a:xfrm>
          <a:off x="1270000" y="13292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5822</xdr:rowOff>
    </xdr:from>
    <xdr:ext cx="762000" cy="259045"/>
    <xdr:sp macro="" textlink="">
      <xdr:nvSpPr>
        <xdr:cNvPr id="389" name="テキスト ボックス 388"/>
        <xdr:cNvSpPr txBox="1"/>
      </xdr:nvSpPr>
      <xdr:spPr>
        <a:xfrm>
          <a:off x="939800" y="13378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138249</xdr:rowOff>
    </xdr:from>
    <xdr:to>
      <xdr:col>24</xdr:col>
      <xdr:colOff>76200</xdr:colOff>
      <xdr:row>77</xdr:row>
      <xdr:rowOff>68399</xdr:rowOff>
    </xdr:to>
    <xdr:sp macro="" textlink="">
      <xdr:nvSpPr>
        <xdr:cNvPr id="395" name="楕円 394"/>
        <xdr:cNvSpPr/>
      </xdr:nvSpPr>
      <xdr:spPr>
        <a:xfrm>
          <a:off x="4775200" y="1316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154776</xdr:rowOff>
    </xdr:from>
    <xdr:ext cx="762000" cy="259045"/>
    <xdr:sp macro="" textlink="">
      <xdr:nvSpPr>
        <xdr:cNvPr id="396" name="公債費該当値テキスト"/>
        <xdr:cNvSpPr txBox="1"/>
      </xdr:nvSpPr>
      <xdr:spPr>
        <a:xfrm>
          <a:off x="4914900" y="13013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100693</xdr:rowOff>
    </xdr:from>
    <xdr:to>
      <xdr:col>20</xdr:col>
      <xdr:colOff>38100</xdr:colOff>
      <xdr:row>76</xdr:row>
      <xdr:rowOff>30843</xdr:rowOff>
    </xdr:to>
    <xdr:sp macro="" textlink="">
      <xdr:nvSpPr>
        <xdr:cNvPr id="397" name="楕円 396"/>
        <xdr:cNvSpPr/>
      </xdr:nvSpPr>
      <xdr:spPr>
        <a:xfrm>
          <a:off x="3937000" y="12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41020</xdr:rowOff>
    </xdr:from>
    <xdr:ext cx="736600" cy="259045"/>
    <xdr:sp macro="" textlink="">
      <xdr:nvSpPr>
        <xdr:cNvPr id="398" name="テキスト ボックス 397"/>
        <xdr:cNvSpPr txBox="1"/>
      </xdr:nvSpPr>
      <xdr:spPr>
        <a:xfrm>
          <a:off x="3606800" y="1272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170906</xdr:rowOff>
    </xdr:from>
    <xdr:to>
      <xdr:col>15</xdr:col>
      <xdr:colOff>149225</xdr:colOff>
      <xdr:row>77</xdr:row>
      <xdr:rowOff>101056</xdr:rowOff>
    </xdr:to>
    <xdr:sp macro="" textlink="">
      <xdr:nvSpPr>
        <xdr:cNvPr id="399" name="楕円 398"/>
        <xdr:cNvSpPr/>
      </xdr:nvSpPr>
      <xdr:spPr>
        <a:xfrm>
          <a:off x="3048000" y="1320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111233</xdr:rowOff>
    </xdr:from>
    <xdr:ext cx="762000" cy="259045"/>
    <xdr:sp macro="" textlink="">
      <xdr:nvSpPr>
        <xdr:cNvPr id="400" name="テキスト ボックス 399"/>
        <xdr:cNvSpPr txBox="1"/>
      </xdr:nvSpPr>
      <xdr:spPr>
        <a:xfrm>
          <a:off x="2717800" y="12969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139881</xdr:rowOff>
    </xdr:from>
    <xdr:to>
      <xdr:col>11</xdr:col>
      <xdr:colOff>60325</xdr:colOff>
      <xdr:row>76</xdr:row>
      <xdr:rowOff>70031</xdr:rowOff>
    </xdr:to>
    <xdr:sp macro="" textlink="">
      <xdr:nvSpPr>
        <xdr:cNvPr id="401" name="楕円 400"/>
        <xdr:cNvSpPr/>
      </xdr:nvSpPr>
      <xdr:spPr>
        <a:xfrm>
          <a:off x="2159000" y="1299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80208</xdr:rowOff>
    </xdr:from>
    <xdr:ext cx="762000" cy="259045"/>
    <xdr:sp macro="" textlink="">
      <xdr:nvSpPr>
        <xdr:cNvPr id="402" name="テキスト ボックス 401"/>
        <xdr:cNvSpPr txBox="1"/>
      </xdr:nvSpPr>
      <xdr:spPr>
        <a:xfrm>
          <a:off x="1828800" y="1276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58238</xdr:rowOff>
    </xdr:from>
    <xdr:to>
      <xdr:col>6</xdr:col>
      <xdr:colOff>171450</xdr:colOff>
      <xdr:row>77</xdr:row>
      <xdr:rowOff>159838</xdr:rowOff>
    </xdr:to>
    <xdr:sp macro="" textlink="">
      <xdr:nvSpPr>
        <xdr:cNvPr id="403" name="楕円 402"/>
        <xdr:cNvSpPr/>
      </xdr:nvSpPr>
      <xdr:spPr>
        <a:xfrm>
          <a:off x="1270000" y="1325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170015</xdr:rowOff>
    </xdr:from>
    <xdr:ext cx="762000" cy="259045"/>
    <xdr:sp macro="" textlink="">
      <xdr:nvSpPr>
        <xdr:cNvPr id="404" name="テキスト ボックス 403"/>
        <xdr:cNvSpPr txBox="1"/>
      </xdr:nvSpPr>
      <xdr:spPr>
        <a:xfrm>
          <a:off x="939800" y="1302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いずれの費目においても、昨年度の改善傾向から一転し、指数を大きく落とす形になっているのは、法人税収の大幅な増収があった平成２９年度から、平成３０年度は普通交付税が不交付となるなど、経常収入が大きく減少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増加傾向にある義務的経費など、町の財政構造の硬直化が進行している中で、優先度の低い事業の廃止を念頭に各種計画を見直していくことにより、財政需要に柔軟に対応できる財政運営を目指していく。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9" name="直線コネクタ 41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0" name="テキスト ボックス 41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1" name="直線コネクタ 42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2" name="テキスト ボックス 42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3" name="直線コネクタ 42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4" name="テキスト ボックス 42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5" name="直線コネクタ 42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6" name="テキスト ボックス 42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7" name="直線コネクタ 42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8" name="テキスト ボックス 42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76</xdr:row>
      <xdr:rowOff>111761</xdr:rowOff>
    </xdr:from>
    <xdr:to>
      <xdr:col>82</xdr:col>
      <xdr:colOff>107950</xdr:colOff>
      <xdr:row>80</xdr:row>
      <xdr:rowOff>66039</xdr:rowOff>
    </xdr:to>
    <xdr:cxnSp macro="">
      <xdr:nvCxnSpPr>
        <xdr:cNvPr id="432" name="直線コネクタ 431"/>
        <xdr:cNvCxnSpPr/>
      </xdr:nvCxnSpPr>
      <xdr:spPr>
        <a:xfrm flipV="1">
          <a:off x="16510000" y="13141961"/>
          <a:ext cx="0" cy="640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38116</xdr:rowOff>
    </xdr:from>
    <xdr:ext cx="762000" cy="259045"/>
    <xdr:sp macro="" textlink="">
      <xdr:nvSpPr>
        <xdr:cNvPr id="433" name="公債費以外最小値テキスト"/>
        <xdr:cNvSpPr txBox="1"/>
      </xdr:nvSpPr>
      <xdr:spPr>
        <a:xfrm>
          <a:off x="16598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66039</xdr:rowOff>
    </xdr:from>
    <xdr:to>
      <xdr:col>82</xdr:col>
      <xdr:colOff>196850</xdr:colOff>
      <xdr:row>80</xdr:row>
      <xdr:rowOff>66039</xdr:rowOff>
    </xdr:to>
    <xdr:cxnSp macro="">
      <xdr:nvCxnSpPr>
        <xdr:cNvPr id="434" name="直線コネクタ 433"/>
        <xdr:cNvCxnSpPr/>
      </xdr:nvCxnSpPr>
      <xdr:spPr>
        <a:xfrm>
          <a:off x="16421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26687</xdr:rowOff>
    </xdr:from>
    <xdr:ext cx="762000" cy="259045"/>
    <xdr:sp macro="" textlink="">
      <xdr:nvSpPr>
        <xdr:cNvPr id="435" name="公債費以外最大値テキスト"/>
        <xdr:cNvSpPr txBox="1"/>
      </xdr:nvSpPr>
      <xdr:spPr>
        <a:xfrm>
          <a:off x="16598900" y="1288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76</xdr:row>
      <xdr:rowOff>111761</xdr:rowOff>
    </xdr:from>
    <xdr:to>
      <xdr:col>82</xdr:col>
      <xdr:colOff>196850</xdr:colOff>
      <xdr:row>76</xdr:row>
      <xdr:rowOff>111761</xdr:rowOff>
    </xdr:to>
    <xdr:cxnSp macro="">
      <xdr:nvCxnSpPr>
        <xdr:cNvPr id="436" name="直線コネクタ 435"/>
        <xdr:cNvCxnSpPr/>
      </xdr:nvCxnSpPr>
      <xdr:spPr>
        <a:xfrm>
          <a:off x="16421100" y="13141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66040</xdr:rowOff>
    </xdr:from>
    <xdr:to>
      <xdr:col>82</xdr:col>
      <xdr:colOff>107950</xdr:colOff>
      <xdr:row>78</xdr:row>
      <xdr:rowOff>107950</xdr:rowOff>
    </xdr:to>
    <xdr:cxnSp macro="">
      <xdr:nvCxnSpPr>
        <xdr:cNvPr id="437" name="直線コネクタ 436"/>
        <xdr:cNvCxnSpPr/>
      </xdr:nvCxnSpPr>
      <xdr:spPr>
        <a:xfrm>
          <a:off x="15671800" y="12753340"/>
          <a:ext cx="838200" cy="727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47007</xdr:rowOff>
    </xdr:from>
    <xdr:ext cx="762000" cy="259045"/>
    <xdr:sp macro="" textlink="">
      <xdr:nvSpPr>
        <xdr:cNvPr id="438" name="公債費以外平均値テキスト"/>
        <xdr:cNvSpPr txBox="1"/>
      </xdr:nvSpPr>
      <xdr:spPr>
        <a:xfrm>
          <a:off x="16598900" y="1324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30480</xdr:rowOff>
    </xdr:from>
    <xdr:to>
      <xdr:col>82</xdr:col>
      <xdr:colOff>158750</xdr:colOff>
      <xdr:row>78</xdr:row>
      <xdr:rowOff>132080</xdr:rowOff>
    </xdr:to>
    <xdr:sp macro="" textlink="">
      <xdr:nvSpPr>
        <xdr:cNvPr id="439" name="フローチャート: 判断 438"/>
        <xdr:cNvSpPr/>
      </xdr:nvSpPr>
      <xdr:spPr>
        <a:xfrm>
          <a:off x="164592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66040</xdr:rowOff>
    </xdr:from>
    <xdr:to>
      <xdr:col>78</xdr:col>
      <xdr:colOff>69850</xdr:colOff>
      <xdr:row>80</xdr:row>
      <xdr:rowOff>92711</xdr:rowOff>
    </xdr:to>
    <xdr:cxnSp macro="">
      <xdr:nvCxnSpPr>
        <xdr:cNvPr id="440" name="直線コネクタ 439"/>
        <xdr:cNvCxnSpPr/>
      </xdr:nvCxnSpPr>
      <xdr:spPr>
        <a:xfrm flipV="1">
          <a:off x="14782800" y="12753340"/>
          <a:ext cx="889000" cy="105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19050</xdr:rowOff>
    </xdr:from>
    <xdr:to>
      <xdr:col>78</xdr:col>
      <xdr:colOff>120650</xdr:colOff>
      <xdr:row>78</xdr:row>
      <xdr:rowOff>120650</xdr:rowOff>
    </xdr:to>
    <xdr:sp macro="" textlink="">
      <xdr:nvSpPr>
        <xdr:cNvPr id="441" name="フローチャート: 判断 440"/>
        <xdr:cNvSpPr/>
      </xdr:nvSpPr>
      <xdr:spPr>
        <a:xfrm>
          <a:off x="156210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105427</xdr:rowOff>
    </xdr:from>
    <xdr:ext cx="736600" cy="259045"/>
    <xdr:sp macro="" textlink="">
      <xdr:nvSpPr>
        <xdr:cNvPr id="442" name="テキスト ボックス 441"/>
        <xdr:cNvSpPr txBox="1"/>
      </xdr:nvSpPr>
      <xdr:spPr>
        <a:xfrm>
          <a:off x="15290800" y="1347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69850</xdr:rowOff>
    </xdr:from>
    <xdr:to>
      <xdr:col>73</xdr:col>
      <xdr:colOff>180975</xdr:colOff>
      <xdr:row>80</xdr:row>
      <xdr:rowOff>92711</xdr:rowOff>
    </xdr:to>
    <xdr:cxnSp macro="">
      <xdr:nvCxnSpPr>
        <xdr:cNvPr id="443" name="直線コネクタ 442"/>
        <xdr:cNvCxnSpPr/>
      </xdr:nvCxnSpPr>
      <xdr:spPr>
        <a:xfrm>
          <a:off x="13893800" y="12928600"/>
          <a:ext cx="889000" cy="88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129539</xdr:rowOff>
    </xdr:from>
    <xdr:to>
      <xdr:col>74</xdr:col>
      <xdr:colOff>31750</xdr:colOff>
      <xdr:row>78</xdr:row>
      <xdr:rowOff>59689</xdr:rowOff>
    </xdr:to>
    <xdr:sp macro="" textlink="">
      <xdr:nvSpPr>
        <xdr:cNvPr id="444" name="フローチャート: 判断 443"/>
        <xdr:cNvSpPr/>
      </xdr:nvSpPr>
      <xdr:spPr>
        <a:xfrm>
          <a:off x="14732000" y="1333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69866</xdr:rowOff>
    </xdr:from>
    <xdr:ext cx="762000" cy="259045"/>
    <xdr:sp macro="" textlink="">
      <xdr:nvSpPr>
        <xdr:cNvPr id="445" name="テキスト ボックス 444"/>
        <xdr:cNvSpPr txBox="1"/>
      </xdr:nvSpPr>
      <xdr:spPr>
        <a:xfrm>
          <a:off x="14401800" y="13100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69850</xdr:rowOff>
    </xdr:from>
    <xdr:to>
      <xdr:col>69</xdr:col>
      <xdr:colOff>92075</xdr:colOff>
      <xdr:row>79</xdr:row>
      <xdr:rowOff>31750</xdr:rowOff>
    </xdr:to>
    <xdr:cxnSp macro="">
      <xdr:nvCxnSpPr>
        <xdr:cNvPr id="446" name="直線コネクタ 445"/>
        <xdr:cNvCxnSpPr/>
      </xdr:nvCxnSpPr>
      <xdr:spPr>
        <a:xfrm flipV="1">
          <a:off x="13004800" y="12928600"/>
          <a:ext cx="889000" cy="64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76200</xdr:rowOff>
    </xdr:from>
    <xdr:to>
      <xdr:col>69</xdr:col>
      <xdr:colOff>142875</xdr:colOff>
      <xdr:row>78</xdr:row>
      <xdr:rowOff>6350</xdr:rowOff>
    </xdr:to>
    <xdr:sp macro="" textlink="">
      <xdr:nvSpPr>
        <xdr:cNvPr id="447" name="フローチャート: 判断 446"/>
        <xdr:cNvSpPr/>
      </xdr:nvSpPr>
      <xdr:spPr>
        <a:xfrm>
          <a:off x="13843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162577</xdr:rowOff>
    </xdr:from>
    <xdr:ext cx="762000" cy="259045"/>
    <xdr:sp macro="" textlink="">
      <xdr:nvSpPr>
        <xdr:cNvPr id="448" name="テキスト ボックス 447"/>
        <xdr:cNvSpPr txBox="1"/>
      </xdr:nvSpPr>
      <xdr:spPr>
        <a:xfrm>
          <a:off x="13512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72389</xdr:rowOff>
    </xdr:from>
    <xdr:to>
      <xdr:col>65</xdr:col>
      <xdr:colOff>53975</xdr:colOff>
      <xdr:row>78</xdr:row>
      <xdr:rowOff>2539</xdr:rowOff>
    </xdr:to>
    <xdr:sp macro="" textlink="">
      <xdr:nvSpPr>
        <xdr:cNvPr id="449" name="フローチャート: 判断 448"/>
        <xdr:cNvSpPr/>
      </xdr:nvSpPr>
      <xdr:spPr>
        <a:xfrm>
          <a:off x="12954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12716</xdr:rowOff>
    </xdr:from>
    <xdr:ext cx="762000" cy="259045"/>
    <xdr:sp macro="" textlink="">
      <xdr:nvSpPr>
        <xdr:cNvPr id="450" name="テキスト ボックス 449"/>
        <xdr:cNvSpPr txBox="1"/>
      </xdr:nvSpPr>
      <xdr:spPr>
        <a:xfrm>
          <a:off x="12623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57150</xdr:rowOff>
    </xdr:from>
    <xdr:to>
      <xdr:col>82</xdr:col>
      <xdr:colOff>158750</xdr:colOff>
      <xdr:row>78</xdr:row>
      <xdr:rowOff>158750</xdr:rowOff>
    </xdr:to>
    <xdr:sp macro="" textlink="">
      <xdr:nvSpPr>
        <xdr:cNvPr id="456" name="楕円 455"/>
        <xdr:cNvSpPr/>
      </xdr:nvSpPr>
      <xdr:spPr>
        <a:xfrm>
          <a:off x="164592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29227</xdr:rowOff>
    </xdr:from>
    <xdr:ext cx="762000" cy="259045"/>
    <xdr:sp macro="" textlink="">
      <xdr:nvSpPr>
        <xdr:cNvPr id="457" name="公債費以外該当値テキスト"/>
        <xdr:cNvSpPr txBox="1"/>
      </xdr:nvSpPr>
      <xdr:spPr>
        <a:xfrm>
          <a:off x="165989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15240</xdr:rowOff>
    </xdr:from>
    <xdr:to>
      <xdr:col>78</xdr:col>
      <xdr:colOff>120650</xdr:colOff>
      <xdr:row>74</xdr:row>
      <xdr:rowOff>116840</xdr:rowOff>
    </xdr:to>
    <xdr:sp macro="" textlink="">
      <xdr:nvSpPr>
        <xdr:cNvPr id="458" name="楕円 457"/>
        <xdr:cNvSpPr/>
      </xdr:nvSpPr>
      <xdr:spPr>
        <a:xfrm>
          <a:off x="156210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127017</xdr:rowOff>
    </xdr:from>
    <xdr:ext cx="736600" cy="259045"/>
    <xdr:sp macro="" textlink="">
      <xdr:nvSpPr>
        <xdr:cNvPr id="459" name="テキスト ボックス 458"/>
        <xdr:cNvSpPr txBox="1"/>
      </xdr:nvSpPr>
      <xdr:spPr>
        <a:xfrm>
          <a:off x="15290800" y="1247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41911</xdr:rowOff>
    </xdr:from>
    <xdr:to>
      <xdr:col>74</xdr:col>
      <xdr:colOff>31750</xdr:colOff>
      <xdr:row>80</xdr:row>
      <xdr:rowOff>143511</xdr:rowOff>
    </xdr:to>
    <xdr:sp macro="" textlink="">
      <xdr:nvSpPr>
        <xdr:cNvPr id="460" name="楕円 459"/>
        <xdr:cNvSpPr/>
      </xdr:nvSpPr>
      <xdr:spPr>
        <a:xfrm>
          <a:off x="14732000" y="1375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128288</xdr:rowOff>
    </xdr:from>
    <xdr:ext cx="762000" cy="259045"/>
    <xdr:sp macro="" textlink="">
      <xdr:nvSpPr>
        <xdr:cNvPr id="461" name="テキスト ボックス 460"/>
        <xdr:cNvSpPr txBox="1"/>
      </xdr:nvSpPr>
      <xdr:spPr>
        <a:xfrm>
          <a:off x="14401800" y="1384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19050</xdr:rowOff>
    </xdr:from>
    <xdr:to>
      <xdr:col>69</xdr:col>
      <xdr:colOff>142875</xdr:colOff>
      <xdr:row>75</xdr:row>
      <xdr:rowOff>120650</xdr:rowOff>
    </xdr:to>
    <xdr:sp macro="" textlink="">
      <xdr:nvSpPr>
        <xdr:cNvPr id="462" name="楕円 461"/>
        <xdr:cNvSpPr/>
      </xdr:nvSpPr>
      <xdr:spPr>
        <a:xfrm>
          <a:off x="13843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130827</xdr:rowOff>
    </xdr:from>
    <xdr:ext cx="762000" cy="259045"/>
    <xdr:sp macro="" textlink="">
      <xdr:nvSpPr>
        <xdr:cNvPr id="463" name="テキスト ボックス 462"/>
        <xdr:cNvSpPr txBox="1"/>
      </xdr:nvSpPr>
      <xdr:spPr>
        <a:xfrm>
          <a:off x="13512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152400</xdr:rowOff>
    </xdr:from>
    <xdr:to>
      <xdr:col>65</xdr:col>
      <xdr:colOff>53975</xdr:colOff>
      <xdr:row>79</xdr:row>
      <xdr:rowOff>82550</xdr:rowOff>
    </xdr:to>
    <xdr:sp macro="" textlink="">
      <xdr:nvSpPr>
        <xdr:cNvPr id="464" name="楕円 463"/>
        <xdr:cNvSpPr/>
      </xdr:nvSpPr>
      <xdr:spPr>
        <a:xfrm>
          <a:off x="12954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67327</xdr:rowOff>
    </xdr:from>
    <xdr:ext cx="762000" cy="259045"/>
    <xdr:sp macro="" textlink="">
      <xdr:nvSpPr>
        <xdr:cNvPr id="465" name="テキスト ボックス 464"/>
        <xdr:cNvSpPr txBox="1"/>
      </xdr:nvSpPr>
      <xdr:spPr>
        <a:xfrm>
          <a:off x="12623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栃木県上三川町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40780</xdr:rowOff>
    </xdr:from>
    <xdr:to>
      <xdr:col>29</xdr:col>
      <xdr:colOff>127000</xdr:colOff>
      <xdr:row>19</xdr:row>
      <xdr:rowOff>96624</xdr:rowOff>
    </xdr:to>
    <xdr:cxnSp macro="">
      <xdr:nvCxnSpPr>
        <xdr:cNvPr id="47" name="直線コネクタ 46"/>
        <xdr:cNvCxnSpPr/>
      </xdr:nvCxnSpPr>
      <xdr:spPr bwMode="auto">
        <a:xfrm flipV="1">
          <a:off x="5651500" y="2145805"/>
          <a:ext cx="0" cy="1255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68701</xdr:rowOff>
    </xdr:from>
    <xdr:ext cx="762000" cy="259045"/>
    <xdr:sp macro="" textlink="">
      <xdr:nvSpPr>
        <xdr:cNvPr id="48" name="人口1人当たり決算額の推移最小値テキスト130"/>
        <xdr:cNvSpPr txBox="1"/>
      </xdr:nvSpPr>
      <xdr:spPr>
        <a:xfrm>
          <a:off x="5740400" y="3373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96624</xdr:rowOff>
    </xdr:from>
    <xdr:to>
      <xdr:col>30</xdr:col>
      <xdr:colOff>25400</xdr:colOff>
      <xdr:row>19</xdr:row>
      <xdr:rowOff>96624</xdr:rowOff>
    </xdr:to>
    <xdr:cxnSp macro="">
      <xdr:nvCxnSpPr>
        <xdr:cNvPr id="49" name="直線コネクタ 48"/>
        <xdr:cNvCxnSpPr/>
      </xdr:nvCxnSpPr>
      <xdr:spPr bwMode="auto">
        <a:xfrm>
          <a:off x="5562600" y="3401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127157</xdr:rowOff>
    </xdr:from>
    <xdr:ext cx="762000" cy="259045"/>
    <xdr:sp macro="" textlink="">
      <xdr:nvSpPr>
        <xdr:cNvPr id="50" name="人口1人当たり決算額の推移最大値テキスト130"/>
        <xdr:cNvSpPr txBox="1"/>
      </xdr:nvSpPr>
      <xdr:spPr>
        <a:xfrm>
          <a:off x="5740400" y="188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40780</xdr:rowOff>
    </xdr:from>
    <xdr:to>
      <xdr:col>30</xdr:col>
      <xdr:colOff>25400</xdr:colOff>
      <xdr:row>12</xdr:row>
      <xdr:rowOff>40780</xdr:rowOff>
    </xdr:to>
    <xdr:cxnSp macro="">
      <xdr:nvCxnSpPr>
        <xdr:cNvPr id="51" name="直線コネクタ 50"/>
        <xdr:cNvCxnSpPr/>
      </xdr:nvCxnSpPr>
      <xdr:spPr bwMode="auto">
        <a:xfrm>
          <a:off x="5562600" y="21458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104118</xdr:rowOff>
    </xdr:from>
    <xdr:to>
      <xdr:col>29</xdr:col>
      <xdr:colOff>127000</xdr:colOff>
      <xdr:row>18</xdr:row>
      <xdr:rowOff>112021</xdr:rowOff>
    </xdr:to>
    <xdr:cxnSp macro="">
      <xdr:nvCxnSpPr>
        <xdr:cNvPr id="52" name="直線コネクタ 51"/>
        <xdr:cNvCxnSpPr/>
      </xdr:nvCxnSpPr>
      <xdr:spPr bwMode="auto">
        <a:xfrm>
          <a:off x="5003800" y="3237843"/>
          <a:ext cx="647700" cy="7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164796</xdr:rowOff>
    </xdr:from>
    <xdr:ext cx="762000" cy="259045"/>
    <xdr:sp macro="" textlink="">
      <xdr:nvSpPr>
        <xdr:cNvPr id="53" name="人口1人当たり決算額の推移平均値テキスト130"/>
        <xdr:cNvSpPr txBox="1"/>
      </xdr:nvSpPr>
      <xdr:spPr>
        <a:xfrm>
          <a:off x="5740400" y="2784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148269</xdr:rowOff>
    </xdr:from>
    <xdr:to>
      <xdr:col>29</xdr:col>
      <xdr:colOff>177800</xdr:colOff>
      <xdr:row>17</xdr:row>
      <xdr:rowOff>78419</xdr:rowOff>
    </xdr:to>
    <xdr:sp macro="" textlink="">
      <xdr:nvSpPr>
        <xdr:cNvPr id="54" name="フローチャート: 判断 53"/>
        <xdr:cNvSpPr/>
      </xdr:nvSpPr>
      <xdr:spPr bwMode="auto">
        <a:xfrm>
          <a:off x="56007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104118</xdr:rowOff>
    </xdr:from>
    <xdr:to>
      <xdr:col>26</xdr:col>
      <xdr:colOff>50800</xdr:colOff>
      <xdr:row>18</xdr:row>
      <xdr:rowOff>114683</xdr:rowOff>
    </xdr:to>
    <xdr:cxnSp macro="">
      <xdr:nvCxnSpPr>
        <xdr:cNvPr id="55" name="直線コネクタ 54"/>
        <xdr:cNvCxnSpPr/>
      </xdr:nvCxnSpPr>
      <xdr:spPr bwMode="auto">
        <a:xfrm flipV="1">
          <a:off x="4305300" y="3237843"/>
          <a:ext cx="698500" cy="10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148187</xdr:rowOff>
    </xdr:from>
    <xdr:to>
      <xdr:col>26</xdr:col>
      <xdr:colOff>101600</xdr:colOff>
      <xdr:row>17</xdr:row>
      <xdr:rowOff>78337</xdr:rowOff>
    </xdr:to>
    <xdr:sp macro="" textlink="">
      <xdr:nvSpPr>
        <xdr:cNvPr id="56" name="フローチャート: 判断 55"/>
        <xdr:cNvSpPr/>
      </xdr:nvSpPr>
      <xdr:spPr bwMode="auto">
        <a:xfrm>
          <a:off x="49530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88514</xdr:rowOff>
    </xdr:from>
    <xdr:ext cx="736600" cy="259045"/>
    <xdr:sp macro="" textlink="">
      <xdr:nvSpPr>
        <xdr:cNvPr id="57" name="テキスト ボックス 56"/>
        <xdr:cNvSpPr txBox="1"/>
      </xdr:nvSpPr>
      <xdr:spPr>
        <a:xfrm>
          <a:off x="4622800" y="2707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109327</xdr:rowOff>
    </xdr:from>
    <xdr:to>
      <xdr:col>22</xdr:col>
      <xdr:colOff>114300</xdr:colOff>
      <xdr:row>18</xdr:row>
      <xdr:rowOff>114683</xdr:rowOff>
    </xdr:to>
    <xdr:cxnSp macro="">
      <xdr:nvCxnSpPr>
        <xdr:cNvPr id="58" name="直線コネクタ 57"/>
        <xdr:cNvCxnSpPr/>
      </xdr:nvCxnSpPr>
      <xdr:spPr bwMode="auto">
        <a:xfrm>
          <a:off x="3606800" y="3243052"/>
          <a:ext cx="698500" cy="5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162458</xdr:rowOff>
    </xdr:from>
    <xdr:to>
      <xdr:col>22</xdr:col>
      <xdr:colOff>165100</xdr:colOff>
      <xdr:row>17</xdr:row>
      <xdr:rowOff>92608</xdr:rowOff>
    </xdr:to>
    <xdr:sp macro="" textlink="">
      <xdr:nvSpPr>
        <xdr:cNvPr id="59" name="フローチャート: 判断 58"/>
        <xdr:cNvSpPr/>
      </xdr:nvSpPr>
      <xdr:spPr bwMode="auto">
        <a:xfrm>
          <a:off x="42545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102785</xdr:rowOff>
    </xdr:from>
    <xdr:ext cx="762000" cy="259045"/>
    <xdr:sp macro="" textlink="">
      <xdr:nvSpPr>
        <xdr:cNvPr id="60" name="テキスト ボックス 59"/>
        <xdr:cNvSpPr txBox="1"/>
      </xdr:nvSpPr>
      <xdr:spPr>
        <a:xfrm>
          <a:off x="3924300" y="272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82630</xdr:rowOff>
    </xdr:from>
    <xdr:to>
      <xdr:col>18</xdr:col>
      <xdr:colOff>177800</xdr:colOff>
      <xdr:row>18</xdr:row>
      <xdr:rowOff>109327</xdr:rowOff>
    </xdr:to>
    <xdr:cxnSp macro="">
      <xdr:nvCxnSpPr>
        <xdr:cNvPr id="61" name="直線コネクタ 60"/>
        <xdr:cNvCxnSpPr/>
      </xdr:nvCxnSpPr>
      <xdr:spPr bwMode="auto">
        <a:xfrm>
          <a:off x="2908300" y="3216355"/>
          <a:ext cx="698500" cy="266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148089</xdr:rowOff>
    </xdr:from>
    <xdr:to>
      <xdr:col>19</xdr:col>
      <xdr:colOff>38100</xdr:colOff>
      <xdr:row>17</xdr:row>
      <xdr:rowOff>78239</xdr:rowOff>
    </xdr:to>
    <xdr:sp macro="" textlink="">
      <xdr:nvSpPr>
        <xdr:cNvPr id="62" name="フローチャート: 判断 61"/>
        <xdr:cNvSpPr/>
      </xdr:nvSpPr>
      <xdr:spPr bwMode="auto">
        <a:xfrm>
          <a:off x="35560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88416</xdr:rowOff>
    </xdr:from>
    <xdr:ext cx="762000" cy="259045"/>
    <xdr:sp macro="" textlink="">
      <xdr:nvSpPr>
        <xdr:cNvPr id="63" name="テキスト ボックス 62"/>
        <xdr:cNvSpPr txBox="1"/>
      </xdr:nvSpPr>
      <xdr:spPr>
        <a:xfrm>
          <a:off x="3225800" y="270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141982</xdr:rowOff>
    </xdr:from>
    <xdr:to>
      <xdr:col>15</xdr:col>
      <xdr:colOff>101600</xdr:colOff>
      <xdr:row>17</xdr:row>
      <xdr:rowOff>72132</xdr:rowOff>
    </xdr:to>
    <xdr:sp macro="" textlink="">
      <xdr:nvSpPr>
        <xdr:cNvPr id="64" name="フローチャート: 判断 63"/>
        <xdr:cNvSpPr/>
      </xdr:nvSpPr>
      <xdr:spPr bwMode="auto">
        <a:xfrm>
          <a:off x="2857500" y="2932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82309</xdr:rowOff>
    </xdr:from>
    <xdr:ext cx="762000" cy="259045"/>
    <xdr:sp macro="" textlink="">
      <xdr:nvSpPr>
        <xdr:cNvPr id="65" name="テキスト ボックス 64"/>
        <xdr:cNvSpPr txBox="1"/>
      </xdr:nvSpPr>
      <xdr:spPr>
        <a:xfrm>
          <a:off x="2527300" y="2701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61221</xdr:rowOff>
    </xdr:from>
    <xdr:to>
      <xdr:col>29</xdr:col>
      <xdr:colOff>177800</xdr:colOff>
      <xdr:row>18</xdr:row>
      <xdr:rowOff>162821</xdr:rowOff>
    </xdr:to>
    <xdr:sp macro="" textlink="">
      <xdr:nvSpPr>
        <xdr:cNvPr id="71" name="楕円 70"/>
        <xdr:cNvSpPr/>
      </xdr:nvSpPr>
      <xdr:spPr bwMode="auto">
        <a:xfrm>
          <a:off x="5600700" y="3194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33298</xdr:rowOff>
    </xdr:from>
    <xdr:ext cx="762000" cy="259045"/>
    <xdr:sp macro="" textlink="">
      <xdr:nvSpPr>
        <xdr:cNvPr id="72" name="人口1人当たり決算額の推移該当値テキスト130"/>
        <xdr:cNvSpPr txBox="1"/>
      </xdr:nvSpPr>
      <xdr:spPr>
        <a:xfrm>
          <a:off x="5740400" y="3167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53318</xdr:rowOff>
    </xdr:from>
    <xdr:to>
      <xdr:col>26</xdr:col>
      <xdr:colOff>101600</xdr:colOff>
      <xdr:row>18</xdr:row>
      <xdr:rowOff>154918</xdr:rowOff>
    </xdr:to>
    <xdr:sp macro="" textlink="">
      <xdr:nvSpPr>
        <xdr:cNvPr id="73" name="楕円 72"/>
        <xdr:cNvSpPr/>
      </xdr:nvSpPr>
      <xdr:spPr bwMode="auto">
        <a:xfrm>
          <a:off x="4953000" y="3187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139695</xdr:rowOff>
    </xdr:from>
    <xdr:ext cx="736600" cy="259045"/>
    <xdr:sp macro="" textlink="">
      <xdr:nvSpPr>
        <xdr:cNvPr id="74" name="テキスト ボックス 73"/>
        <xdr:cNvSpPr txBox="1"/>
      </xdr:nvSpPr>
      <xdr:spPr>
        <a:xfrm>
          <a:off x="4622800" y="3273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63883</xdr:rowOff>
    </xdr:from>
    <xdr:to>
      <xdr:col>22</xdr:col>
      <xdr:colOff>165100</xdr:colOff>
      <xdr:row>18</xdr:row>
      <xdr:rowOff>165483</xdr:rowOff>
    </xdr:to>
    <xdr:sp macro="" textlink="">
      <xdr:nvSpPr>
        <xdr:cNvPr id="75" name="楕円 74"/>
        <xdr:cNvSpPr/>
      </xdr:nvSpPr>
      <xdr:spPr bwMode="auto">
        <a:xfrm>
          <a:off x="4254500" y="3197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150260</xdr:rowOff>
    </xdr:from>
    <xdr:ext cx="762000" cy="259045"/>
    <xdr:sp macro="" textlink="">
      <xdr:nvSpPr>
        <xdr:cNvPr id="76" name="テキスト ボックス 75"/>
        <xdr:cNvSpPr txBox="1"/>
      </xdr:nvSpPr>
      <xdr:spPr>
        <a:xfrm>
          <a:off x="3924300" y="3283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58527</xdr:rowOff>
    </xdr:from>
    <xdr:to>
      <xdr:col>19</xdr:col>
      <xdr:colOff>38100</xdr:colOff>
      <xdr:row>18</xdr:row>
      <xdr:rowOff>160127</xdr:rowOff>
    </xdr:to>
    <xdr:sp macro="" textlink="">
      <xdr:nvSpPr>
        <xdr:cNvPr id="77" name="楕円 76"/>
        <xdr:cNvSpPr/>
      </xdr:nvSpPr>
      <xdr:spPr bwMode="auto">
        <a:xfrm>
          <a:off x="3556000" y="3192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144904</xdr:rowOff>
    </xdr:from>
    <xdr:ext cx="762000" cy="259045"/>
    <xdr:sp macro="" textlink="">
      <xdr:nvSpPr>
        <xdr:cNvPr id="78" name="テキスト ボックス 77"/>
        <xdr:cNvSpPr txBox="1"/>
      </xdr:nvSpPr>
      <xdr:spPr>
        <a:xfrm>
          <a:off x="3225800" y="327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31830</xdr:rowOff>
    </xdr:from>
    <xdr:to>
      <xdr:col>15</xdr:col>
      <xdr:colOff>101600</xdr:colOff>
      <xdr:row>18</xdr:row>
      <xdr:rowOff>133430</xdr:rowOff>
    </xdr:to>
    <xdr:sp macro="" textlink="">
      <xdr:nvSpPr>
        <xdr:cNvPr id="79" name="楕円 78"/>
        <xdr:cNvSpPr/>
      </xdr:nvSpPr>
      <xdr:spPr bwMode="auto">
        <a:xfrm>
          <a:off x="2857500" y="3165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118207</xdr:rowOff>
    </xdr:from>
    <xdr:ext cx="762000" cy="259045"/>
    <xdr:sp macro="" textlink="">
      <xdr:nvSpPr>
        <xdr:cNvPr id="80" name="テキスト ボックス 79"/>
        <xdr:cNvSpPr txBox="1"/>
      </xdr:nvSpPr>
      <xdr:spPr>
        <a:xfrm>
          <a:off x="2527300" y="3251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331902</xdr:rowOff>
    </xdr:from>
    <xdr:to>
      <xdr:col>29</xdr:col>
      <xdr:colOff>127000</xdr:colOff>
      <xdr:row>37</xdr:row>
      <xdr:rowOff>150470</xdr:rowOff>
    </xdr:to>
    <xdr:cxnSp macro="">
      <xdr:nvCxnSpPr>
        <xdr:cNvPr id="108" name="直線コネクタ 107"/>
        <xdr:cNvCxnSpPr/>
      </xdr:nvCxnSpPr>
      <xdr:spPr bwMode="auto">
        <a:xfrm flipV="1">
          <a:off x="5651500" y="6256452"/>
          <a:ext cx="0" cy="1018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122547</xdr:rowOff>
    </xdr:from>
    <xdr:ext cx="762000" cy="259045"/>
    <xdr:sp macro="" textlink="">
      <xdr:nvSpPr>
        <xdr:cNvPr id="109" name="人口1人当たり決算額の推移最小値テキスト445"/>
        <xdr:cNvSpPr txBox="1"/>
      </xdr:nvSpPr>
      <xdr:spPr>
        <a:xfrm>
          <a:off x="5740400" y="724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150470</xdr:rowOff>
    </xdr:from>
    <xdr:to>
      <xdr:col>30</xdr:col>
      <xdr:colOff>25400</xdr:colOff>
      <xdr:row>37</xdr:row>
      <xdr:rowOff>150470</xdr:rowOff>
    </xdr:to>
    <xdr:cxnSp macro="">
      <xdr:nvCxnSpPr>
        <xdr:cNvPr id="110" name="直線コネクタ 109"/>
        <xdr:cNvCxnSpPr/>
      </xdr:nvCxnSpPr>
      <xdr:spPr bwMode="auto">
        <a:xfrm>
          <a:off x="5562600" y="7275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75379</xdr:rowOff>
    </xdr:from>
    <xdr:ext cx="762000" cy="259045"/>
    <xdr:sp macro="" textlink="">
      <xdr:nvSpPr>
        <xdr:cNvPr id="111" name="人口1人当たり決算額の推移最大値テキスト445"/>
        <xdr:cNvSpPr txBox="1"/>
      </xdr:nvSpPr>
      <xdr:spPr>
        <a:xfrm>
          <a:off x="5740400" y="599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331902</xdr:rowOff>
    </xdr:from>
    <xdr:to>
      <xdr:col>30</xdr:col>
      <xdr:colOff>25400</xdr:colOff>
      <xdr:row>33</xdr:row>
      <xdr:rowOff>331902</xdr:rowOff>
    </xdr:to>
    <xdr:cxnSp macro="">
      <xdr:nvCxnSpPr>
        <xdr:cNvPr id="112" name="直線コネクタ 111"/>
        <xdr:cNvCxnSpPr/>
      </xdr:nvCxnSpPr>
      <xdr:spPr bwMode="auto">
        <a:xfrm>
          <a:off x="5562600" y="62564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10585</xdr:rowOff>
    </xdr:from>
    <xdr:to>
      <xdr:col>29</xdr:col>
      <xdr:colOff>127000</xdr:colOff>
      <xdr:row>36</xdr:row>
      <xdr:rowOff>28569</xdr:rowOff>
    </xdr:to>
    <xdr:cxnSp macro="">
      <xdr:nvCxnSpPr>
        <xdr:cNvPr id="113" name="直線コネクタ 112"/>
        <xdr:cNvCxnSpPr/>
      </xdr:nvCxnSpPr>
      <xdr:spPr bwMode="auto">
        <a:xfrm flipV="1">
          <a:off x="5003800" y="6963835"/>
          <a:ext cx="647700" cy="17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78287</xdr:rowOff>
    </xdr:from>
    <xdr:ext cx="762000" cy="259045"/>
    <xdr:sp macro="" textlink="">
      <xdr:nvSpPr>
        <xdr:cNvPr id="114" name="人口1人当たり決算額の推移平均値テキスト445"/>
        <xdr:cNvSpPr txBox="1"/>
      </xdr:nvSpPr>
      <xdr:spPr>
        <a:xfrm>
          <a:off x="5740400" y="6688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233210</xdr:rowOff>
    </xdr:from>
    <xdr:to>
      <xdr:col>29</xdr:col>
      <xdr:colOff>177800</xdr:colOff>
      <xdr:row>35</xdr:row>
      <xdr:rowOff>334810</xdr:rowOff>
    </xdr:to>
    <xdr:sp macro="" textlink="">
      <xdr:nvSpPr>
        <xdr:cNvPr id="115" name="フローチャート: 判断 114"/>
        <xdr:cNvSpPr/>
      </xdr:nvSpPr>
      <xdr:spPr bwMode="auto">
        <a:xfrm>
          <a:off x="56007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28569</xdr:rowOff>
    </xdr:from>
    <xdr:to>
      <xdr:col>26</xdr:col>
      <xdr:colOff>50800</xdr:colOff>
      <xdr:row>36</xdr:row>
      <xdr:rowOff>50553</xdr:rowOff>
    </xdr:to>
    <xdr:cxnSp macro="">
      <xdr:nvCxnSpPr>
        <xdr:cNvPr id="116" name="直線コネクタ 115"/>
        <xdr:cNvCxnSpPr/>
      </xdr:nvCxnSpPr>
      <xdr:spPr bwMode="auto">
        <a:xfrm flipV="1">
          <a:off x="4305300" y="6981819"/>
          <a:ext cx="698500" cy="21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240259</xdr:rowOff>
    </xdr:from>
    <xdr:to>
      <xdr:col>26</xdr:col>
      <xdr:colOff>101600</xdr:colOff>
      <xdr:row>35</xdr:row>
      <xdr:rowOff>341859</xdr:rowOff>
    </xdr:to>
    <xdr:sp macro="" textlink="">
      <xdr:nvSpPr>
        <xdr:cNvPr id="117" name="フローチャート: 判断 116"/>
        <xdr:cNvSpPr/>
      </xdr:nvSpPr>
      <xdr:spPr bwMode="auto">
        <a:xfrm>
          <a:off x="4953000" y="6850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9136</xdr:rowOff>
    </xdr:from>
    <xdr:ext cx="736600" cy="259045"/>
    <xdr:sp macro="" textlink="">
      <xdr:nvSpPr>
        <xdr:cNvPr id="118" name="テキスト ボックス 117"/>
        <xdr:cNvSpPr txBox="1"/>
      </xdr:nvSpPr>
      <xdr:spPr>
        <a:xfrm>
          <a:off x="4622800" y="6619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15481</xdr:rowOff>
    </xdr:from>
    <xdr:to>
      <xdr:col>22</xdr:col>
      <xdr:colOff>114300</xdr:colOff>
      <xdr:row>36</xdr:row>
      <xdr:rowOff>50553</xdr:rowOff>
    </xdr:to>
    <xdr:cxnSp macro="">
      <xdr:nvCxnSpPr>
        <xdr:cNvPr id="119" name="直線コネクタ 118"/>
        <xdr:cNvCxnSpPr/>
      </xdr:nvCxnSpPr>
      <xdr:spPr bwMode="auto">
        <a:xfrm>
          <a:off x="3606800" y="6968731"/>
          <a:ext cx="698500" cy="350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237782</xdr:rowOff>
    </xdr:from>
    <xdr:to>
      <xdr:col>22</xdr:col>
      <xdr:colOff>165100</xdr:colOff>
      <xdr:row>35</xdr:row>
      <xdr:rowOff>339382</xdr:rowOff>
    </xdr:to>
    <xdr:sp macro="" textlink="">
      <xdr:nvSpPr>
        <xdr:cNvPr id="120" name="フローチャート: 判断 119"/>
        <xdr:cNvSpPr/>
      </xdr:nvSpPr>
      <xdr:spPr bwMode="auto">
        <a:xfrm>
          <a:off x="42545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6659</xdr:rowOff>
    </xdr:from>
    <xdr:ext cx="762000" cy="259045"/>
    <xdr:sp macro="" textlink="">
      <xdr:nvSpPr>
        <xdr:cNvPr id="121" name="テキスト ボックス 120"/>
        <xdr:cNvSpPr txBox="1"/>
      </xdr:nvSpPr>
      <xdr:spPr>
        <a:xfrm>
          <a:off x="3924300" y="66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339217</xdr:rowOff>
    </xdr:from>
    <xdr:to>
      <xdr:col>18</xdr:col>
      <xdr:colOff>177800</xdr:colOff>
      <xdr:row>36</xdr:row>
      <xdr:rowOff>15481</xdr:rowOff>
    </xdr:to>
    <xdr:cxnSp macro="">
      <xdr:nvCxnSpPr>
        <xdr:cNvPr id="122" name="直線コネクタ 121"/>
        <xdr:cNvCxnSpPr/>
      </xdr:nvCxnSpPr>
      <xdr:spPr bwMode="auto">
        <a:xfrm>
          <a:off x="2908300" y="6949567"/>
          <a:ext cx="698500" cy="19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238068</xdr:rowOff>
    </xdr:from>
    <xdr:to>
      <xdr:col>19</xdr:col>
      <xdr:colOff>38100</xdr:colOff>
      <xdr:row>35</xdr:row>
      <xdr:rowOff>339668</xdr:rowOff>
    </xdr:to>
    <xdr:sp macro="" textlink="">
      <xdr:nvSpPr>
        <xdr:cNvPr id="123" name="フローチャート: 判断 122"/>
        <xdr:cNvSpPr/>
      </xdr:nvSpPr>
      <xdr:spPr bwMode="auto">
        <a:xfrm>
          <a:off x="35560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6945</xdr:rowOff>
    </xdr:from>
    <xdr:ext cx="762000" cy="259045"/>
    <xdr:sp macro="" textlink="">
      <xdr:nvSpPr>
        <xdr:cNvPr id="124" name="テキスト ボックス 123"/>
        <xdr:cNvSpPr txBox="1"/>
      </xdr:nvSpPr>
      <xdr:spPr>
        <a:xfrm>
          <a:off x="3225800" y="6617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241364</xdr:rowOff>
    </xdr:from>
    <xdr:to>
      <xdr:col>15</xdr:col>
      <xdr:colOff>101600</xdr:colOff>
      <xdr:row>36</xdr:row>
      <xdr:rowOff>64</xdr:rowOff>
    </xdr:to>
    <xdr:sp macro="" textlink="">
      <xdr:nvSpPr>
        <xdr:cNvPr id="125" name="フローチャート: 判断 124"/>
        <xdr:cNvSpPr/>
      </xdr:nvSpPr>
      <xdr:spPr bwMode="auto">
        <a:xfrm>
          <a:off x="2857500" y="6851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10241</xdr:rowOff>
    </xdr:from>
    <xdr:ext cx="762000" cy="259045"/>
    <xdr:sp macro="" textlink="">
      <xdr:nvSpPr>
        <xdr:cNvPr id="126" name="テキスト ボックス 125"/>
        <xdr:cNvSpPr txBox="1"/>
      </xdr:nvSpPr>
      <xdr:spPr>
        <a:xfrm>
          <a:off x="2527300" y="662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302685</xdr:rowOff>
    </xdr:from>
    <xdr:to>
      <xdr:col>29</xdr:col>
      <xdr:colOff>177800</xdr:colOff>
      <xdr:row>36</xdr:row>
      <xdr:rowOff>61385</xdr:rowOff>
    </xdr:to>
    <xdr:sp macro="" textlink="">
      <xdr:nvSpPr>
        <xdr:cNvPr id="132" name="楕円 131"/>
        <xdr:cNvSpPr/>
      </xdr:nvSpPr>
      <xdr:spPr bwMode="auto">
        <a:xfrm>
          <a:off x="5600700" y="6913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274762</xdr:rowOff>
    </xdr:from>
    <xdr:ext cx="762000" cy="259045"/>
    <xdr:sp macro="" textlink="">
      <xdr:nvSpPr>
        <xdr:cNvPr id="133" name="人口1人当たり決算額の推移該当値テキスト445"/>
        <xdr:cNvSpPr txBox="1"/>
      </xdr:nvSpPr>
      <xdr:spPr>
        <a:xfrm>
          <a:off x="5740400" y="6885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320669</xdr:rowOff>
    </xdr:from>
    <xdr:to>
      <xdr:col>26</xdr:col>
      <xdr:colOff>101600</xdr:colOff>
      <xdr:row>36</xdr:row>
      <xdr:rowOff>79369</xdr:rowOff>
    </xdr:to>
    <xdr:sp macro="" textlink="">
      <xdr:nvSpPr>
        <xdr:cNvPr id="134" name="楕円 133"/>
        <xdr:cNvSpPr/>
      </xdr:nvSpPr>
      <xdr:spPr bwMode="auto">
        <a:xfrm>
          <a:off x="4953000" y="6931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64146</xdr:rowOff>
    </xdr:from>
    <xdr:ext cx="736600" cy="259045"/>
    <xdr:sp macro="" textlink="">
      <xdr:nvSpPr>
        <xdr:cNvPr id="135" name="テキスト ボックス 134"/>
        <xdr:cNvSpPr txBox="1"/>
      </xdr:nvSpPr>
      <xdr:spPr>
        <a:xfrm>
          <a:off x="4622800" y="7017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342653</xdr:rowOff>
    </xdr:from>
    <xdr:to>
      <xdr:col>22</xdr:col>
      <xdr:colOff>165100</xdr:colOff>
      <xdr:row>36</xdr:row>
      <xdr:rowOff>101353</xdr:rowOff>
    </xdr:to>
    <xdr:sp macro="" textlink="">
      <xdr:nvSpPr>
        <xdr:cNvPr id="136" name="楕円 135"/>
        <xdr:cNvSpPr/>
      </xdr:nvSpPr>
      <xdr:spPr bwMode="auto">
        <a:xfrm>
          <a:off x="4254500" y="6953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86130</xdr:rowOff>
    </xdr:from>
    <xdr:ext cx="762000" cy="259045"/>
    <xdr:sp macro="" textlink="">
      <xdr:nvSpPr>
        <xdr:cNvPr id="137" name="テキスト ボックス 136"/>
        <xdr:cNvSpPr txBox="1"/>
      </xdr:nvSpPr>
      <xdr:spPr>
        <a:xfrm>
          <a:off x="3924300" y="7039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307581</xdr:rowOff>
    </xdr:from>
    <xdr:to>
      <xdr:col>19</xdr:col>
      <xdr:colOff>38100</xdr:colOff>
      <xdr:row>36</xdr:row>
      <xdr:rowOff>66281</xdr:rowOff>
    </xdr:to>
    <xdr:sp macro="" textlink="">
      <xdr:nvSpPr>
        <xdr:cNvPr id="138" name="楕円 137"/>
        <xdr:cNvSpPr/>
      </xdr:nvSpPr>
      <xdr:spPr bwMode="auto">
        <a:xfrm>
          <a:off x="3556000" y="6917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51058</xdr:rowOff>
    </xdr:from>
    <xdr:ext cx="762000" cy="259045"/>
    <xdr:sp macro="" textlink="">
      <xdr:nvSpPr>
        <xdr:cNvPr id="139" name="テキスト ボックス 138"/>
        <xdr:cNvSpPr txBox="1"/>
      </xdr:nvSpPr>
      <xdr:spPr>
        <a:xfrm>
          <a:off x="3225800" y="7004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288417</xdr:rowOff>
    </xdr:from>
    <xdr:to>
      <xdr:col>15</xdr:col>
      <xdr:colOff>101600</xdr:colOff>
      <xdr:row>36</xdr:row>
      <xdr:rowOff>47117</xdr:rowOff>
    </xdr:to>
    <xdr:sp macro="" textlink="">
      <xdr:nvSpPr>
        <xdr:cNvPr id="140" name="楕円 139"/>
        <xdr:cNvSpPr/>
      </xdr:nvSpPr>
      <xdr:spPr bwMode="auto">
        <a:xfrm>
          <a:off x="2857500" y="6898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31894</xdr:rowOff>
    </xdr:from>
    <xdr:ext cx="762000" cy="259045"/>
    <xdr:sp macro="" textlink="">
      <xdr:nvSpPr>
        <xdr:cNvPr id="141" name="テキスト ボックス 140"/>
        <xdr:cNvSpPr txBox="1"/>
      </xdr:nvSpPr>
      <xdr:spPr>
        <a:xfrm>
          <a:off x="2527300" y="6985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栃木県上三川町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31,232
30,884
54.39
10,629,143
10,169,362
366,971
9,310,222
6,182,620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34756</xdr:rowOff>
    </xdr:from>
    <xdr:to>
      <xdr:col>24</xdr:col>
      <xdr:colOff>62865</xdr:colOff>
      <xdr:row>39</xdr:row>
      <xdr:rowOff>135520</xdr:rowOff>
    </xdr:to>
    <xdr:cxnSp macro="">
      <xdr:nvCxnSpPr>
        <xdr:cNvPr id="58" name="直線コネクタ 57"/>
        <xdr:cNvCxnSpPr/>
      </xdr:nvCxnSpPr>
      <xdr:spPr>
        <a:xfrm flipV="1">
          <a:off x="4633595" y="5349706"/>
          <a:ext cx="1270" cy="1472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139347</xdr:rowOff>
    </xdr:from>
    <xdr:ext cx="534377" cy="259045"/>
    <xdr:sp macro="" textlink="">
      <xdr:nvSpPr>
        <xdr:cNvPr id="59" name="人件費最小値テキスト"/>
        <xdr:cNvSpPr txBox="1"/>
      </xdr:nvSpPr>
      <xdr:spPr>
        <a:xfrm>
          <a:off x="4686300" y="682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135520</xdr:rowOff>
    </xdr:from>
    <xdr:to>
      <xdr:col>24</xdr:col>
      <xdr:colOff>152400</xdr:colOff>
      <xdr:row>39</xdr:row>
      <xdr:rowOff>135520</xdr:rowOff>
    </xdr:to>
    <xdr:cxnSp macro="">
      <xdr:nvCxnSpPr>
        <xdr:cNvPr id="60" name="直線コネクタ 59"/>
        <xdr:cNvCxnSpPr/>
      </xdr:nvCxnSpPr>
      <xdr:spPr>
        <a:xfrm>
          <a:off x="4546600" y="682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152883</xdr:rowOff>
    </xdr:from>
    <xdr:ext cx="599010" cy="259045"/>
    <xdr:sp macro="" textlink="">
      <xdr:nvSpPr>
        <xdr:cNvPr id="61" name="人件費最大値テキスト"/>
        <xdr:cNvSpPr txBox="1"/>
      </xdr:nvSpPr>
      <xdr:spPr>
        <a:xfrm>
          <a:off x="4686300" y="5124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34756</xdr:rowOff>
    </xdr:from>
    <xdr:to>
      <xdr:col>24</xdr:col>
      <xdr:colOff>152400</xdr:colOff>
      <xdr:row>31</xdr:row>
      <xdr:rowOff>34756</xdr:rowOff>
    </xdr:to>
    <xdr:cxnSp macro="">
      <xdr:nvCxnSpPr>
        <xdr:cNvPr id="62" name="直線コネクタ 61"/>
        <xdr:cNvCxnSpPr/>
      </xdr:nvCxnSpPr>
      <xdr:spPr>
        <a:xfrm>
          <a:off x="4546600" y="5349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125837</xdr:rowOff>
    </xdr:from>
    <xdr:to>
      <xdr:col>24</xdr:col>
      <xdr:colOff>63500</xdr:colOff>
      <xdr:row>38</xdr:row>
      <xdr:rowOff>128074</xdr:rowOff>
    </xdr:to>
    <xdr:cxnSp macro="">
      <xdr:nvCxnSpPr>
        <xdr:cNvPr id="63" name="直線コネクタ 62"/>
        <xdr:cNvCxnSpPr/>
      </xdr:nvCxnSpPr>
      <xdr:spPr>
        <a:xfrm flipV="1">
          <a:off x="3797300" y="6640937"/>
          <a:ext cx="838200" cy="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37123</xdr:rowOff>
    </xdr:from>
    <xdr:ext cx="534377" cy="259045"/>
    <xdr:sp macro="" textlink="">
      <xdr:nvSpPr>
        <xdr:cNvPr id="64" name="人件費平均値テキスト"/>
        <xdr:cNvSpPr txBox="1"/>
      </xdr:nvSpPr>
      <xdr:spPr>
        <a:xfrm>
          <a:off x="4686300" y="6209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14246</xdr:rowOff>
    </xdr:from>
    <xdr:to>
      <xdr:col>24</xdr:col>
      <xdr:colOff>114300</xdr:colOff>
      <xdr:row>37</xdr:row>
      <xdr:rowOff>115846</xdr:rowOff>
    </xdr:to>
    <xdr:sp macro="" textlink="">
      <xdr:nvSpPr>
        <xdr:cNvPr id="65" name="フローチャート: 判断 64"/>
        <xdr:cNvSpPr/>
      </xdr:nvSpPr>
      <xdr:spPr>
        <a:xfrm>
          <a:off x="45847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122898</xdr:rowOff>
    </xdr:from>
    <xdr:to>
      <xdr:col>19</xdr:col>
      <xdr:colOff>177800</xdr:colOff>
      <xdr:row>38</xdr:row>
      <xdr:rowOff>128074</xdr:rowOff>
    </xdr:to>
    <xdr:cxnSp macro="">
      <xdr:nvCxnSpPr>
        <xdr:cNvPr id="66" name="直線コネクタ 65"/>
        <xdr:cNvCxnSpPr/>
      </xdr:nvCxnSpPr>
      <xdr:spPr>
        <a:xfrm>
          <a:off x="2908300" y="6637998"/>
          <a:ext cx="889000" cy="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3257</xdr:rowOff>
    </xdr:from>
    <xdr:to>
      <xdr:col>20</xdr:col>
      <xdr:colOff>38100</xdr:colOff>
      <xdr:row>37</xdr:row>
      <xdr:rowOff>104857</xdr:rowOff>
    </xdr:to>
    <xdr:sp macro="" textlink="">
      <xdr:nvSpPr>
        <xdr:cNvPr id="67" name="フローチャート: 判断 66"/>
        <xdr:cNvSpPr/>
      </xdr:nvSpPr>
      <xdr:spPr>
        <a:xfrm>
          <a:off x="3746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121384</xdr:rowOff>
    </xdr:from>
    <xdr:ext cx="534377" cy="259045"/>
    <xdr:sp macro="" textlink="">
      <xdr:nvSpPr>
        <xdr:cNvPr id="68" name="テキスト ボックス 67"/>
        <xdr:cNvSpPr txBox="1"/>
      </xdr:nvSpPr>
      <xdr:spPr>
        <a:xfrm>
          <a:off x="3530111" y="612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82501</xdr:rowOff>
    </xdr:from>
    <xdr:to>
      <xdr:col>15</xdr:col>
      <xdr:colOff>50800</xdr:colOff>
      <xdr:row>38</xdr:row>
      <xdr:rowOff>122898</xdr:rowOff>
    </xdr:to>
    <xdr:cxnSp macro="">
      <xdr:nvCxnSpPr>
        <xdr:cNvPr id="69" name="直線コネクタ 68"/>
        <xdr:cNvCxnSpPr/>
      </xdr:nvCxnSpPr>
      <xdr:spPr>
        <a:xfrm>
          <a:off x="2019300" y="6597601"/>
          <a:ext cx="889000" cy="40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5641</xdr:rowOff>
    </xdr:from>
    <xdr:to>
      <xdr:col>15</xdr:col>
      <xdr:colOff>101600</xdr:colOff>
      <xdr:row>37</xdr:row>
      <xdr:rowOff>107241</xdr:rowOff>
    </xdr:to>
    <xdr:sp macro="" textlink="">
      <xdr:nvSpPr>
        <xdr:cNvPr id="70" name="フローチャート: 判断 69"/>
        <xdr:cNvSpPr/>
      </xdr:nvSpPr>
      <xdr:spPr>
        <a:xfrm>
          <a:off x="2857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123768</xdr:rowOff>
    </xdr:from>
    <xdr:ext cx="534377" cy="259045"/>
    <xdr:sp macro="" textlink="">
      <xdr:nvSpPr>
        <xdr:cNvPr id="71" name="テキスト ボックス 70"/>
        <xdr:cNvSpPr txBox="1"/>
      </xdr:nvSpPr>
      <xdr:spPr>
        <a:xfrm>
          <a:off x="2641111" y="61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72067</xdr:rowOff>
    </xdr:from>
    <xdr:to>
      <xdr:col>10</xdr:col>
      <xdr:colOff>114300</xdr:colOff>
      <xdr:row>38</xdr:row>
      <xdr:rowOff>82501</xdr:rowOff>
    </xdr:to>
    <xdr:cxnSp macro="">
      <xdr:nvCxnSpPr>
        <xdr:cNvPr id="72" name="直線コネクタ 71"/>
        <xdr:cNvCxnSpPr/>
      </xdr:nvCxnSpPr>
      <xdr:spPr>
        <a:xfrm>
          <a:off x="1130300" y="6587167"/>
          <a:ext cx="889000" cy="1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167963</xdr:rowOff>
    </xdr:from>
    <xdr:to>
      <xdr:col>10</xdr:col>
      <xdr:colOff>165100</xdr:colOff>
      <xdr:row>37</xdr:row>
      <xdr:rowOff>98113</xdr:rowOff>
    </xdr:to>
    <xdr:sp macro="" textlink="">
      <xdr:nvSpPr>
        <xdr:cNvPr id="73" name="フローチャート: 判断 72"/>
        <xdr:cNvSpPr/>
      </xdr:nvSpPr>
      <xdr:spPr>
        <a:xfrm>
          <a:off x="1968500" y="634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114640</xdr:rowOff>
    </xdr:from>
    <xdr:ext cx="534377" cy="259045"/>
    <xdr:sp macro="" textlink="">
      <xdr:nvSpPr>
        <xdr:cNvPr id="74" name="テキスト ボックス 73"/>
        <xdr:cNvSpPr txBox="1"/>
      </xdr:nvSpPr>
      <xdr:spPr>
        <a:xfrm>
          <a:off x="1752111" y="611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25676</xdr:rowOff>
    </xdr:from>
    <xdr:to>
      <xdr:col>6</xdr:col>
      <xdr:colOff>38100</xdr:colOff>
      <xdr:row>37</xdr:row>
      <xdr:rowOff>127276</xdr:rowOff>
    </xdr:to>
    <xdr:sp macro="" textlink="">
      <xdr:nvSpPr>
        <xdr:cNvPr id="75" name="フローチャート: 判断 74"/>
        <xdr:cNvSpPr/>
      </xdr:nvSpPr>
      <xdr:spPr>
        <a:xfrm>
          <a:off x="1079500" y="6369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143803</xdr:rowOff>
    </xdr:from>
    <xdr:ext cx="534377" cy="259045"/>
    <xdr:sp macro="" textlink="">
      <xdr:nvSpPr>
        <xdr:cNvPr id="76" name="テキスト ボックス 75"/>
        <xdr:cNvSpPr txBox="1"/>
      </xdr:nvSpPr>
      <xdr:spPr>
        <a:xfrm>
          <a:off x="863111" y="614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75037</xdr:rowOff>
    </xdr:from>
    <xdr:to>
      <xdr:col>24</xdr:col>
      <xdr:colOff>114300</xdr:colOff>
      <xdr:row>39</xdr:row>
      <xdr:rowOff>5187</xdr:rowOff>
    </xdr:to>
    <xdr:sp macro="" textlink="">
      <xdr:nvSpPr>
        <xdr:cNvPr id="82" name="楕円 81"/>
        <xdr:cNvSpPr/>
      </xdr:nvSpPr>
      <xdr:spPr>
        <a:xfrm>
          <a:off x="4584700" y="659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53464</xdr:rowOff>
    </xdr:from>
    <xdr:ext cx="534377" cy="259045"/>
    <xdr:sp macro="" textlink="">
      <xdr:nvSpPr>
        <xdr:cNvPr id="83" name="人件費該当値テキスト"/>
        <xdr:cNvSpPr txBox="1"/>
      </xdr:nvSpPr>
      <xdr:spPr>
        <a:xfrm>
          <a:off x="4686300" y="656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77274</xdr:rowOff>
    </xdr:from>
    <xdr:to>
      <xdr:col>20</xdr:col>
      <xdr:colOff>38100</xdr:colOff>
      <xdr:row>39</xdr:row>
      <xdr:rowOff>7424</xdr:rowOff>
    </xdr:to>
    <xdr:sp macro="" textlink="">
      <xdr:nvSpPr>
        <xdr:cNvPr id="84" name="楕円 83"/>
        <xdr:cNvSpPr/>
      </xdr:nvSpPr>
      <xdr:spPr>
        <a:xfrm>
          <a:off x="3746500" y="659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170001</xdr:rowOff>
    </xdr:from>
    <xdr:ext cx="534377" cy="259045"/>
    <xdr:sp macro="" textlink="">
      <xdr:nvSpPr>
        <xdr:cNvPr id="85" name="テキスト ボックス 84"/>
        <xdr:cNvSpPr txBox="1"/>
      </xdr:nvSpPr>
      <xdr:spPr>
        <a:xfrm>
          <a:off x="3530111" y="668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72098</xdr:rowOff>
    </xdr:from>
    <xdr:to>
      <xdr:col>15</xdr:col>
      <xdr:colOff>101600</xdr:colOff>
      <xdr:row>39</xdr:row>
      <xdr:rowOff>2248</xdr:rowOff>
    </xdr:to>
    <xdr:sp macro="" textlink="">
      <xdr:nvSpPr>
        <xdr:cNvPr id="86" name="楕円 85"/>
        <xdr:cNvSpPr/>
      </xdr:nvSpPr>
      <xdr:spPr>
        <a:xfrm>
          <a:off x="2857500" y="658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164825</xdr:rowOff>
    </xdr:from>
    <xdr:ext cx="534377" cy="259045"/>
    <xdr:sp macro="" textlink="">
      <xdr:nvSpPr>
        <xdr:cNvPr id="87" name="テキスト ボックス 86"/>
        <xdr:cNvSpPr txBox="1"/>
      </xdr:nvSpPr>
      <xdr:spPr>
        <a:xfrm>
          <a:off x="2641111" y="667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31701</xdr:rowOff>
    </xdr:from>
    <xdr:to>
      <xdr:col>10</xdr:col>
      <xdr:colOff>165100</xdr:colOff>
      <xdr:row>38</xdr:row>
      <xdr:rowOff>133301</xdr:rowOff>
    </xdr:to>
    <xdr:sp macro="" textlink="">
      <xdr:nvSpPr>
        <xdr:cNvPr id="88" name="楕円 87"/>
        <xdr:cNvSpPr/>
      </xdr:nvSpPr>
      <xdr:spPr>
        <a:xfrm>
          <a:off x="1968500" y="654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124428</xdr:rowOff>
    </xdr:from>
    <xdr:ext cx="534377" cy="259045"/>
    <xdr:sp macro="" textlink="">
      <xdr:nvSpPr>
        <xdr:cNvPr id="89" name="テキスト ボックス 88"/>
        <xdr:cNvSpPr txBox="1"/>
      </xdr:nvSpPr>
      <xdr:spPr>
        <a:xfrm>
          <a:off x="1752111" y="663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21267</xdr:rowOff>
    </xdr:from>
    <xdr:to>
      <xdr:col>6</xdr:col>
      <xdr:colOff>38100</xdr:colOff>
      <xdr:row>38</xdr:row>
      <xdr:rowOff>122867</xdr:rowOff>
    </xdr:to>
    <xdr:sp macro="" textlink="">
      <xdr:nvSpPr>
        <xdr:cNvPr id="90" name="楕円 89"/>
        <xdr:cNvSpPr/>
      </xdr:nvSpPr>
      <xdr:spPr>
        <a:xfrm>
          <a:off x="1079500" y="65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113994</xdr:rowOff>
    </xdr:from>
    <xdr:ext cx="534377" cy="259045"/>
    <xdr:sp macro="" textlink="">
      <xdr:nvSpPr>
        <xdr:cNvPr id="91" name="テキスト ボックス 90"/>
        <xdr:cNvSpPr txBox="1"/>
      </xdr:nvSpPr>
      <xdr:spPr>
        <a:xfrm>
          <a:off x="863111" y="662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96101</xdr:rowOff>
    </xdr:from>
    <xdr:to>
      <xdr:col>24</xdr:col>
      <xdr:colOff>62865</xdr:colOff>
      <xdr:row>58</xdr:row>
      <xdr:rowOff>130391</xdr:rowOff>
    </xdr:to>
    <xdr:cxnSp macro="">
      <xdr:nvCxnSpPr>
        <xdr:cNvPr id="116" name="直線コネクタ 115"/>
        <xdr:cNvCxnSpPr/>
      </xdr:nvCxnSpPr>
      <xdr:spPr>
        <a:xfrm flipV="1">
          <a:off x="4633595" y="8668601"/>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134218</xdr:rowOff>
    </xdr:from>
    <xdr:ext cx="534377" cy="259045"/>
    <xdr:sp macro="" textlink="">
      <xdr:nvSpPr>
        <xdr:cNvPr id="117" name="物件費最小値テキスト"/>
        <xdr:cNvSpPr txBox="1"/>
      </xdr:nvSpPr>
      <xdr:spPr>
        <a:xfrm>
          <a:off x="4686300" y="1007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130391</xdr:rowOff>
    </xdr:from>
    <xdr:to>
      <xdr:col>24</xdr:col>
      <xdr:colOff>152400</xdr:colOff>
      <xdr:row>58</xdr:row>
      <xdr:rowOff>130391</xdr:rowOff>
    </xdr:to>
    <xdr:cxnSp macro="">
      <xdr:nvCxnSpPr>
        <xdr:cNvPr id="118" name="直線コネクタ 117"/>
        <xdr:cNvCxnSpPr/>
      </xdr:nvCxnSpPr>
      <xdr:spPr>
        <a:xfrm>
          <a:off x="4546600" y="10074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42778</xdr:rowOff>
    </xdr:from>
    <xdr:ext cx="599010" cy="259045"/>
    <xdr:sp macro="" textlink="">
      <xdr:nvSpPr>
        <xdr:cNvPr id="119" name="物件費最大値テキスト"/>
        <xdr:cNvSpPr txBox="1"/>
      </xdr:nvSpPr>
      <xdr:spPr>
        <a:xfrm>
          <a:off x="4686300" y="844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96101</xdr:rowOff>
    </xdr:from>
    <xdr:to>
      <xdr:col>24</xdr:col>
      <xdr:colOff>152400</xdr:colOff>
      <xdr:row>50</xdr:row>
      <xdr:rowOff>96101</xdr:rowOff>
    </xdr:to>
    <xdr:cxnSp macro="">
      <xdr:nvCxnSpPr>
        <xdr:cNvPr id="120" name="直線コネクタ 119"/>
        <xdr:cNvCxnSpPr/>
      </xdr:nvCxnSpPr>
      <xdr:spPr>
        <a:xfrm>
          <a:off x="4546600" y="8668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121006</xdr:rowOff>
    </xdr:from>
    <xdr:to>
      <xdr:col>24</xdr:col>
      <xdr:colOff>63500</xdr:colOff>
      <xdr:row>57</xdr:row>
      <xdr:rowOff>121882</xdr:rowOff>
    </xdr:to>
    <xdr:cxnSp macro="">
      <xdr:nvCxnSpPr>
        <xdr:cNvPr id="121" name="直線コネクタ 120"/>
        <xdr:cNvCxnSpPr/>
      </xdr:nvCxnSpPr>
      <xdr:spPr>
        <a:xfrm>
          <a:off x="3797300" y="9893656"/>
          <a:ext cx="8382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52125</xdr:rowOff>
    </xdr:from>
    <xdr:ext cx="534377" cy="259045"/>
    <xdr:sp macro="" textlink="">
      <xdr:nvSpPr>
        <xdr:cNvPr id="122" name="物件費平均値テキスト"/>
        <xdr:cNvSpPr txBox="1"/>
      </xdr:nvSpPr>
      <xdr:spPr>
        <a:xfrm>
          <a:off x="4686300" y="9481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29248</xdr:rowOff>
    </xdr:from>
    <xdr:to>
      <xdr:col>24</xdr:col>
      <xdr:colOff>114300</xdr:colOff>
      <xdr:row>56</xdr:row>
      <xdr:rowOff>130848</xdr:rowOff>
    </xdr:to>
    <xdr:sp macro="" textlink="">
      <xdr:nvSpPr>
        <xdr:cNvPr id="123" name="フローチャート: 判断 122"/>
        <xdr:cNvSpPr/>
      </xdr:nvSpPr>
      <xdr:spPr>
        <a:xfrm>
          <a:off x="4584700" y="9630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121006</xdr:rowOff>
    </xdr:from>
    <xdr:to>
      <xdr:col>19</xdr:col>
      <xdr:colOff>177800</xdr:colOff>
      <xdr:row>57</xdr:row>
      <xdr:rowOff>126898</xdr:rowOff>
    </xdr:to>
    <xdr:cxnSp macro="">
      <xdr:nvCxnSpPr>
        <xdr:cNvPr id="124" name="直線コネクタ 123"/>
        <xdr:cNvCxnSpPr/>
      </xdr:nvCxnSpPr>
      <xdr:spPr>
        <a:xfrm flipV="1">
          <a:off x="2908300" y="9893656"/>
          <a:ext cx="889000" cy="5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9919</xdr:rowOff>
    </xdr:from>
    <xdr:to>
      <xdr:col>20</xdr:col>
      <xdr:colOff>38100</xdr:colOff>
      <xdr:row>56</xdr:row>
      <xdr:rowOff>111519</xdr:rowOff>
    </xdr:to>
    <xdr:sp macro="" textlink="">
      <xdr:nvSpPr>
        <xdr:cNvPr id="125" name="フローチャート: 判断 124"/>
        <xdr:cNvSpPr/>
      </xdr:nvSpPr>
      <xdr:spPr>
        <a:xfrm>
          <a:off x="3746500" y="96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128046</xdr:rowOff>
    </xdr:from>
    <xdr:ext cx="534377" cy="259045"/>
    <xdr:sp macro="" textlink="">
      <xdr:nvSpPr>
        <xdr:cNvPr id="126" name="テキスト ボックス 125"/>
        <xdr:cNvSpPr txBox="1"/>
      </xdr:nvSpPr>
      <xdr:spPr>
        <a:xfrm>
          <a:off x="3530111" y="938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104407</xdr:rowOff>
    </xdr:from>
    <xdr:to>
      <xdr:col>15</xdr:col>
      <xdr:colOff>50800</xdr:colOff>
      <xdr:row>57</xdr:row>
      <xdr:rowOff>126898</xdr:rowOff>
    </xdr:to>
    <xdr:cxnSp macro="">
      <xdr:nvCxnSpPr>
        <xdr:cNvPr id="127" name="直線コネクタ 126"/>
        <xdr:cNvCxnSpPr/>
      </xdr:nvCxnSpPr>
      <xdr:spPr>
        <a:xfrm>
          <a:off x="2019300" y="9877057"/>
          <a:ext cx="889000" cy="2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35763</xdr:rowOff>
    </xdr:from>
    <xdr:to>
      <xdr:col>15</xdr:col>
      <xdr:colOff>101600</xdr:colOff>
      <xdr:row>55</xdr:row>
      <xdr:rowOff>137363</xdr:rowOff>
    </xdr:to>
    <xdr:sp macro="" textlink="">
      <xdr:nvSpPr>
        <xdr:cNvPr id="128" name="フローチャート: 判断 127"/>
        <xdr:cNvSpPr/>
      </xdr:nvSpPr>
      <xdr:spPr>
        <a:xfrm>
          <a:off x="2857500" y="946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153890</xdr:rowOff>
    </xdr:from>
    <xdr:ext cx="534377" cy="259045"/>
    <xdr:sp macro="" textlink="">
      <xdr:nvSpPr>
        <xdr:cNvPr id="129" name="テキスト ボックス 128"/>
        <xdr:cNvSpPr txBox="1"/>
      </xdr:nvSpPr>
      <xdr:spPr>
        <a:xfrm>
          <a:off x="2641111" y="924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104407</xdr:rowOff>
    </xdr:from>
    <xdr:to>
      <xdr:col>10</xdr:col>
      <xdr:colOff>114300</xdr:colOff>
      <xdr:row>57</xdr:row>
      <xdr:rowOff>140030</xdr:rowOff>
    </xdr:to>
    <xdr:cxnSp macro="">
      <xdr:nvCxnSpPr>
        <xdr:cNvPr id="130" name="直線コネクタ 129"/>
        <xdr:cNvCxnSpPr/>
      </xdr:nvCxnSpPr>
      <xdr:spPr>
        <a:xfrm flipV="1">
          <a:off x="1130300" y="9877057"/>
          <a:ext cx="889000" cy="3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4915</xdr:rowOff>
    </xdr:from>
    <xdr:to>
      <xdr:col>10</xdr:col>
      <xdr:colOff>165100</xdr:colOff>
      <xdr:row>56</xdr:row>
      <xdr:rowOff>106515</xdr:rowOff>
    </xdr:to>
    <xdr:sp macro="" textlink="">
      <xdr:nvSpPr>
        <xdr:cNvPr id="131" name="フローチャート: 判断 130"/>
        <xdr:cNvSpPr/>
      </xdr:nvSpPr>
      <xdr:spPr>
        <a:xfrm>
          <a:off x="1968500" y="960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123042</xdr:rowOff>
    </xdr:from>
    <xdr:ext cx="534377" cy="259045"/>
    <xdr:sp macro="" textlink="">
      <xdr:nvSpPr>
        <xdr:cNvPr id="132" name="テキスト ボックス 131"/>
        <xdr:cNvSpPr txBox="1"/>
      </xdr:nvSpPr>
      <xdr:spPr>
        <a:xfrm>
          <a:off x="1752111" y="938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33947</xdr:rowOff>
    </xdr:from>
    <xdr:to>
      <xdr:col>6</xdr:col>
      <xdr:colOff>38100</xdr:colOff>
      <xdr:row>57</xdr:row>
      <xdr:rowOff>135547</xdr:rowOff>
    </xdr:to>
    <xdr:sp macro="" textlink="">
      <xdr:nvSpPr>
        <xdr:cNvPr id="133" name="フローチャート: 判断 132"/>
        <xdr:cNvSpPr/>
      </xdr:nvSpPr>
      <xdr:spPr>
        <a:xfrm>
          <a:off x="1079500" y="980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152074</xdr:rowOff>
    </xdr:from>
    <xdr:ext cx="534377" cy="259045"/>
    <xdr:sp macro="" textlink="">
      <xdr:nvSpPr>
        <xdr:cNvPr id="134" name="テキスト ボックス 133"/>
        <xdr:cNvSpPr txBox="1"/>
      </xdr:nvSpPr>
      <xdr:spPr>
        <a:xfrm>
          <a:off x="863111" y="958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71082</xdr:rowOff>
    </xdr:from>
    <xdr:to>
      <xdr:col>24</xdr:col>
      <xdr:colOff>114300</xdr:colOff>
      <xdr:row>58</xdr:row>
      <xdr:rowOff>1232</xdr:rowOff>
    </xdr:to>
    <xdr:sp macro="" textlink="">
      <xdr:nvSpPr>
        <xdr:cNvPr id="140" name="楕円 139"/>
        <xdr:cNvSpPr/>
      </xdr:nvSpPr>
      <xdr:spPr>
        <a:xfrm>
          <a:off x="4584700" y="984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49509</xdr:rowOff>
    </xdr:from>
    <xdr:ext cx="534377" cy="259045"/>
    <xdr:sp macro="" textlink="">
      <xdr:nvSpPr>
        <xdr:cNvPr id="141" name="物件費該当値テキスト"/>
        <xdr:cNvSpPr txBox="1"/>
      </xdr:nvSpPr>
      <xdr:spPr>
        <a:xfrm>
          <a:off x="4686300" y="982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70206</xdr:rowOff>
    </xdr:from>
    <xdr:to>
      <xdr:col>20</xdr:col>
      <xdr:colOff>38100</xdr:colOff>
      <xdr:row>58</xdr:row>
      <xdr:rowOff>356</xdr:rowOff>
    </xdr:to>
    <xdr:sp macro="" textlink="">
      <xdr:nvSpPr>
        <xdr:cNvPr id="142" name="楕円 141"/>
        <xdr:cNvSpPr/>
      </xdr:nvSpPr>
      <xdr:spPr>
        <a:xfrm>
          <a:off x="3746500" y="984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162933</xdr:rowOff>
    </xdr:from>
    <xdr:ext cx="534377" cy="259045"/>
    <xdr:sp macro="" textlink="">
      <xdr:nvSpPr>
        <xdr:cNvPr id="143" name="テキスト ボックス 142"/>
        <xdr:cNvSpPr txBox="1"/>
      </xdr:nvSpPr>
      <xdr:spPr>
        <a:xfrm>
          <a:off x="3530111" y="993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76098</xdr:rowOff>
    </xdr:from>
    <xdr:to>
      <xdr:col>15</xdr:col>
      <xdr:colOff>101600</xdr:colOff>
      <xdr:row>58</xdr:row>
      <xdr:rowOff>6248</xdr:rowOff>
    </xdr:to>
    <xdr:sp macro="" textlink="">
      <xdr:nvSpPr>
        <xdr:cNvPr id="144" name="楕円 143"/>
        <xdr:cNvSpPr/>
      </xdr:nvSpPr>
      <xdr:spPr>
        <a:xfrm>
          <a:off x="2857500" y="984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168825</xdr:rowOff>
    </xdr:from>
    <xdr:ext cx="534377" cy="259045"/>
    <xdr:sp macro="" textlink="">
      <xdr:nvSpPr>
        <xdr:cNvPr id="145" name="テキスト ボックス 144"/>
        <xdr:cNvSpPr txBox="1"/>
      </xdr:nvSpPr>
      <xdr:spPr>
        <a:xfrm>
          <a:off x="2641111" y="994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53607</xdr:rowOff>
    </xdr:from>
    <xdr:to>
      <xdr:col>10</xdr:col>
      <xdr:colOff>165100</xdr:colOff>
      <xdr:row>57</xdr:row>
      <xdr:rowOff>155207</xdr:rowOff>
    </xdr:to>
    <xdr:sp macro="" textlink="">
      <xdr:nvSpPr>
        <xdr:cNvPr id="146" name="楕円 145"/>
        <xdr:cNvSpPr/>
      </xdr:nvSpPr>
      <xdr:spPr>
        <a:xfrm>
          <a:off x="1968500" y="982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146334</xdr:rowOff>
    </xdr:from>
    <xdr:ext cx="534377" cy="259045"/>
    <xdr:sp macro="" textlink="">
      <xdr:nvSpPr>
        <xdr:cNvPr id="147" name="テキスト ボックス 146"/>
        <xdr:cNvSpPr txBox="1"/>
      </xdr:nvSpPr>
      <xdr:spPr>
        <a:xfrm>
          <a:off x="1752111" y="991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89230</xdr:rowOff>
    </xdr:from>
    <xdr:to>
      <xdr:col>6</xdr:col>
      <xdr:colOff>38100</xdr:colOff>
      <xdr:row>58</xdr:row>
      <xdr:rowOff>19380</xdr:rowOff>
    </xdr:to>
    <xdr:sp macro="" textlink="">
      <xdr:nvSpPr>
        <xdr:cNvPr id="148" name="楕円 147"/>
        <xdr:cNvSpPr/>
      </xdr:nvSpPr>
      <xdr:spPr>
        <a:xfrm>
          <a:off x="1079500" y="98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10507</xdr:rowOff>
    </xdr:from>
    <xdr:ext cx="534377" cy="259045"/>
    <xdr:sp macro="" textlink="">
      <xdr:nvSpPr>
        <xdr:cNvPr id="149" name="テキスト ボックス 148"/>
        <xdr:cNvSpPr txBox="1"/>
      </xdr:nvSpPr>
      <xdr:spPr>
        <a:xfrm>
          <a:off x="863111" y="9954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31527</xdr:rowOff>
    </xdr:from>
    <xdr:to>
      <xdr:col>24</xdr:col>
      <xdr:colOff>62865</xdr:colOff>
      <xdr:row>78</xdr:row>
      <xdr:rowOff>69109</xdr:rowOff>
    </xdr:to>
    <xdr:cxnSp macro="">
      <xdr:nvCxnSpPr>
        <xdr:cNvPr id="171" name="直線コネクタ 170"/>
        <xdr:cNvCxnSpPr/>
      </xdr:nvCxnSpPr>
      <xdr:spPr>
        <a:xfrm flipV="1">
          <a:off x="4633595" y="12033027"/>
          <a:ext cx="1270" cy="140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72936</xdr:rowOff>
    </xdr:from>
    <xdr:ext cx="378565" cy="259045"/>
    <xdr:sp macro="" textlink="">
      <xdr:nvSpPr>
        <xdr:cNvPr id="172" name="維持補修費最小値テキスト"/>
        <xdr:cNvSpPr txBox="1"/>
      </xdr:nvSpPr>
      <xdr:spPr>
        <a:xfrm>
          <a:off x="4686300" y="13446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69109</xdr:rowOff>
    </xdr:from>
    <xdr:to>
      <xdr:col>24</xdr:col>
      <xdr:colOff>152400</xdr:colOff>
      <xdr:row>78</xdr:row>
      <xdr:rowOff>69109</xdr:rowOff>
    </xdr:to>
    <xdr:cxnSp macro="">
      <xdr:nvCxnSpPr>
        <xdr:cNvPr id="173" name="直線コネクタ 172"/>
        <xdr:cNvCxnSpPr/>
      </xdr:nvCxnSpPr>
      <xdr:spPr>
        <a:xfrm>
          <a:off x="4546600" y="1344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149654</xdr:rowOff>
    </xdr:from>
    <xdr:ext cx="534377" cy="259045"/>
    <xdr:sp macro="" textlink="">
      <xdr:nvSpPr>
        <xdr:cNvPr id="174" name="維持補修費最大値テキスト"/>
        <xdr:cNvSpPr txBox="1"/>
      </xdr:nvSpPr>
      <xdr:spPr>
        <a:xfrm>
          <a:off x="4686300" y="1180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31527</xdr:rowOff>
    </xdr:from>
    <xdr:to>
      <xdr:col>24</xdr:col>
      <xdr:colOff>152400</xdr:colOff>
      <xdr:row>70</xdr:row>
      <xdr:rowOff>31527</xdr:rowOff>
    </xdr:to>
    <xdr:cxnSp macro="">
      <xdr:nvCxnSpPr>
        <xdr:cNvPr id="175" name="直線コネクタ 174"/>
        <xdr:cNvCxnSpPr/>
      </xdr:nvCxnSpPr>
      <xdr:spPr>
        <a:xfrm>
          <a:off x="4546600" y="12033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4003</xdr:rowOff>
    </xdr:from>
    <xdr:to>
      <xdr:col>24</xdr:col>
      <xdr:colOff>63500</xdr:colOff>
      <xdr:row>78</xdr:row>
      <xdr:rowOff>65816</xdr:rowOff>
    </xdr:to>
    <xdr:cxnSp macro="">
      <xdr:nvCxnSpPr>
        <xdr:cNvPr id="176" name="直線コネクタ 175"/>
        <xdr:cNvCxnSpPr/>
      </xdr:nvCxnSpPr>
      <xdr:spPr>
        <a:xfrm>
          <a:off x="3797300" y="13377103"/>
          <a:ext cx="838200" cy="6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35241</xdr:rowOff>
    </xdr:from>
    <xdr:ext cx="469744" cy="259045"/>
    <xdr:sp macro="" textlink="">
      <xdr:nvSpPr>
        <xdr:cNvPr id="177" name="維持補修費平均値テキスト"/>
        <xdr:cNvSpPr txBox="1"/>
      </xdr:nvSpPr>
      <xdr:spPr>
        <a:xfrm>
          <a:off x="4686300" y="12893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12365</xdr:rowOff>
    </xdr:from>
    <xdr:to>
      <xdr:col>24</xdr:col>
      <xdr:colOff>114300</xdr:colOff>
      <xdr:row>76</xdr:row>
      <xdr:rowOff>113965</xdr:rowOff>
    </xdr:to>
    <xdr:sp macro="" textlink="">
      <xdr:nvSpPr>
        <xdr:cNvPr id="178" name="フローチャート: 判断 177"/>
        <xdr:cNvSpPr/>
      </xdr:nvSpPr>
      <xdr:spPr>
        <a:xfrm>
          <a:off x="4584700" y="130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4003</xdr:rowOff>
    </xdr:from>
    <xdr:to>
      <xdr:col>19</xdr:col>
      <xdr:colOff>177800</xdr:colOff>
      <xdr:row>78</xdr:row>
      <xdr:rowOff>39390</xdr:rowOff>
    </xdr:to>
    <xdr:cxnSp macro="">
      <xdr:nvCxnSpPr>
        <xdr:cNvPr id="179" name="直線コネクタ 178"/>
        <xdr:cNvCxnSpPr/>
      </xdr:nvCxnSpPr>
      <xdr:spPr>
        <a:xfrm flipV="1">
          <a:off x="2908300" y="13377103"/>
          <a:ext cx="889000" cy="3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165801</xdr:rowOff>
    </xdr:from>
    <xdr:to>
      <xdr:col>20</xdr:col>
      <xdr:colOff>38100</xdr:colOff>
      <xdr:row>76</xdr:row>
      <xdr:rowOff>95951</xdr:rowOff>
    </xdr:to>
    <xdr:sp macro="" textlink="">
      <xdr:nvSpPr>
        <xdr:cNvPr id="180" name="フローチャート: 判断 179"/>
        <xdr:cNvSpPr/>
      </xdr:nvSpPr>
      <xdr:spPr>
        <a:xfrm>
          <a:off x="3746500" y="1302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112478</xdr:rowOff>
    </xdr:from>
    <xdr:ext cx="469744" cy="259045"/>
    <xdr:sp macro="" textlink="">
      <xdr:nvSpPr>
        <xdr:cNvPr id="181" name="テキスト ボックス 180"/>
        <xdr:cNvSpPr txBox="1"/>
      </xdr:nvSpPr>
      <xdr:spPr>
        <a:xfrm>
          <a:off x="3562428" y="1279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1443</xdr:rowOff>
    </xdr:from>
    <xdr:to>
      <xdr:col>15</xdr:col>
      <xdr:colOff>50800</xdr:colOff>
      <xdr:row>78</xdr:row>
      <xdr:rowOff>39390</xdr:rowOff>
    </xdr:to>
    <xdr:cxnSp macro="">
      <xdr:nvCxnSpPr>
        <xdr:cNvPr id="182" name="直線コネクタ 181"/>
        <xdr:cNvCxnSpPr/>
      </xdr:nvCxnSpPr>
      <xdr:spPr>
        <a:xfrm>
          <a:off x="2019300" y="13374543"/>
          <a:ext cx="889000" cy="3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81950</xdr:rowOff>
    </xdr:from>
    <xdr:to>
      <xdr:col>15</xdr:col>
      <xdr:colOff>101600</xdr:colOff>
      <xdr:row>77</xdr:row>
      <xdr:rowOff>12100</xdr:rowOff>
    </xdr:to>
    <xdr:sp macro="" textlink="">
      <xdr:nvSpPr>
        <xdr:cNvPr id="183" name="フローチャート: 判断 182"/>
        <xdr:cNvSpPr/>
      </xdr:nvSpPr>
      <xdr:spPr>
        <a:xfrm>
          <a:off x="2857500" y="1311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28628</xdr:rowOff>
    </xdr:from>
    <xdr:ext cx="469744" cy="259045"/>
    <xdr:sp macro="" textlink="">
      <xdr:nvSpPr>
        <xdr:cNvPr id="184" name="テキスト ボックス 183"/>
        <xdr:cNvSpPr txBox="1"/>
      </xdr:nvSpPr>
      <xdr:spPr>
        <a:xfrm>
          <a:off x="2673428" y="12887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1443</xdr:rowOff>
    </xdr:from>
    <xdr:to>
      <xdr:col>10</xdr:col>
      <xdr:colOff>114300</xdr:colOff>
      <xdr:row>78</xdr:row>
      <xdr:rowOff>50637</xdr:rowOff>
    </xdr:to>
    <xdr:cxnSp macro="">
      <xdr:nvCxnSpPr>
        <xdr:cNvPr id="185" name="直線コネクタ 184"/>
        <xdr:cNvCxnSpPr/>
      </xdr:nvCxnSpPr>
      <xdr:spPr>
        <a:xfrm flipV="1">
          <a:off x="1130300" y="13374543"/>
          <a:ext cx="889000" cy="4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104994</xdr:rowOff>
    </xdr:from>
    <xdr:to>
      <xdr:col>10</xdr:col>
      <xdr:colOff>165100</xdr:colOff>
      <xdr:row>77</xdr:row>
      <xdr:rowOff>35144</xdr:rowOff>
    </xdr:to>
    <xdr:sp macro="" textlink="">
      <xdr:nvSpPr>
        <xdr:cNvPr id="186" name="フローチャート: 判断 185"/>
        <xdr:cNvSpPr/>
      </xdr:nvSpPr>
      <xdr:spPr>
        <a:xfrm>
          <a:off x="1968500" y="1313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51671</xdr:rowOff>
    </xdr:from>
    <xdr:ext cx="469744" cy="259045"/>
    <xdr:sp macro="" textlink="">
      <xdr:nvSpPr>
        <xdr:cNvPr id="187" name="テキスト ボックス 186"/>
        <xdr:cNvSpPr txBox="1"/>
      </xdr:nvSpPr>
      <xdr:spPr>
        <a:xfrm>
          <a:off x="1784428" y="12910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69972</xdr:rowOff>
    </xdr:from>
    <xdr:to>
      <xdr:col>6</xdr:col>
      <xdr:colOff>38100</xdr:colOff>
      <xdr:row>77</xdr:row>
      <xdr:rowOff>122</xdr:rowOff>
    </xdr:to>
    <xdr:sp macro="" textlink="">
      <xdr:nvSpPr>
        <xdr:cNvPr id="188" name="フローチャート: 判断 187"/>
        <xdr:cNvSpPr/>
      </xdr:nvSpPr>
      <xdr:spPr>
        <a:xfrm>
          <a:off x="1079500" y="1310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16649</xdr:rowOff>
    </xdr:from>
    <xdr:ext cx="469744" cy="259045"/>
    <xdr:sp macro="" textlink="">
      <xdr:nvSpPr>
        <xdr:cNvPr id="189" name="テキスト ボックス 188"/>
        <xdr:cNvSpPr txBox="1"/>
      </xdr:nvSpPr>
      <xdr:spPr>
        <a:xfrm>
          <a:off x="895428" y="1287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15016</xdr:rowOff>
    </xdr:from>
    <xdr:to>
      <xdr:col>24</xdr:col>
      <xdr:colOff>114300</xdr:colOff>
      <xdr:row>78</xdr:row>
      <xdr:rowOff>116616</xdr:rowOff>
    </xdr:to>
    <xdr:sp macro="" textlink="">
      <xdr:nvSpPr>
        <xdr:cNvPr id="195" name="楕円 194"/>
        <xdr:cNvSpPr/>
      </xdr:nvSpPr>
      <xdr:spPr>
        <a:xfrm>
          <a:off x="4584700" y="1338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101393</xdr:rowOff>
    </xdr:from>
    <xdr:ext cx="378565" cy="259045"/>
    <xdr:sp macro="" textlink="">
      <xdr:nvSpPr>
        <xdr:cNvPr id="196" name="維持補修費該当値テキスト"/>
        <xdr:cNvSpPr txBox="1"/>
      </xdr:nvSpPr>
      <xdr:spPr>
        <a:xfrm>
          <a:off x="4686300" y="13303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124653</xdr:rowOff>
    </xdr:from>
    <xdr:to>
      <xdr:col>20</xdr:col>
      <xdr:colOff>38100</xdr:colOff>
      <xdr:row>78</xdr:row>
      <xdr:rowOff>54803</xdr:rowOff>
    </xdr:to>
    <xdr:sp macro="" textlink="">
      <xdr:nvSpPr>
        <xdr:cNvPr id="197" name="楕円 196"/>
        <xdr:cNvSpPr/>
      </xdr:nvSpPr>
      <xdr:spPr>
        <a:xfrm>
          <a:off x="3746500" y="1332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45930</xdr:rowOff>
    </xdr:from>
    <xdr:ext cx="469744" cy="259045"/>
    <xdr:sp macro="" textlink="">
      <xdr:nvSpPr>
        <xdr:cNvPr id="198" name="テキスト ボックス 197"/>
        <xdr:cNvSpPr txBox="1"/>
      </xdr:nvSpPr>
      <xdr:spPr>
        <a:xfrm>
          <a:off x="3562428" y="13419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160040</xdr:rowOff>
    </xdr:from>
    <xdr:to>
      <xdr:col>15</xdr:col>
      <xdr:colOff>101600</xdr:colOff>
      <xdr:row>78</xdr:row>
      <xdr:rowOff>90190</xdr:rowOff>
    </xdr:to>
    <xdr:sp macro="" textlink="">
      <xdr:nvSpPr>
        <xdr:cNvPr id="199" name="楕円 198"/>
        <xdr:cNvSpPr/>
      </xdr:nvSpPr>
      <xdr:spPr>
        <a:xfrm>
          <a:off x="2857500" y="1336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81317</xdr:rowOff>
    </xdr:from>
    <xdr:ext cx="469744" cy="259045"/>
    <xdr:sp macro="" textlink="">
      <xdr:nvSpPr>
        <xdr:cNvPr id="200" name="テキスト ボックス 199"/>
        <xdr:cNvSpPr txBox="1"/>
      </xdr:nvSpPr>
      <xdr:spPr>
        <a:xfrm>
          <a:off x="2673428" y="13454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122093</xdr:rowOff>
    </xdr:from>
    <xdr:to>
      <xdr:col>10</xdr:col>
      <xdr:colOff>165100</xdr:colOff>
      <xdr:row>78</xdr:row>
      <xdr:rowOff>52243</xdr:rowOff>
    </xdr:to>
    <xdr:sp macro="" textlink="">
      <xdr:nvSpPr>
        <xdr:cNvPr id="201" name="楕円 200"/>
        <xdr:cNvSpPr/>
      </xdr:nvSpPr>
      <xdr:spPr>
        <a:xfrm>
          <a:off x="1968500" y="1332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43370</xdr:rowOff>
    </xdr:from>
    <xdr:ext cx="469744" cy="259045"/>
    <xdr:sp macro="" textlink="">
      <xdr:nvSpPr>
        <xdr:cNvPr id="202" name="テキスト ボックス 201"/>
        <xdr:cNvSpPr txBox="1"/>
      </xdr:nvSpPr>
      <xdr:spPr>
        <a:xfrm>
          <a:off x="1784428" y="13416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171287</xdr:rowOff>
    </xdr:from>
    <xdr:to>
      <xdr:col>6</xdr:col>
      <xdr:colOff>38100</xdr:colOff>
      <xdr:row>78</xdr:row>
      <xdr:rowOff>101437</xdr:rowOff>
    </xdr:to>
    <xdr:sp macro="" textlink="">
      <xdr:nvSpPr>
        <xdr:cNvPr id="203" name="楕円 202"/>
        <xdr:cNvSpPr/>
      </xdr:nvSpPr>
      <xdr:spPr>
        <a:xfrm>
          <a:off x="1079500" y="1337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92564</xdr:rowOff>
    </xdr:from>
    <xdr:ext cx="378565" cy="259045"/>
    <xdr:sp macro="" textlink="">
      <xdr:nvSpPr>
        <xdr:cNvPr id="204" name="テキスト ボックス 203"/>
        <xdr:cNvSpPr txBox="1"/>
      </xdr:nvSpPr>
      <xdr:spPr>
        <a:xfrm>
          <a:off x="941017" y="13465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125870</xdr:rowOff>
    </xdr:from>
    <xdr:to>
      <xdr:col>24</xdr:col>
      <xdr:colOff>62865</xdr:colOff>
      <xdr:row>98</xdr:row>
      <xdr:rowOff>68743</xdr:rowOff>
    </xdr:to>
    <xdr:cxnSp macro="">
      <xdr:nvCxnSpPr>
        <xdr:cNvPr id="227" name="直線コネクタ 226"/>
        <xdr:cNvCxnSpPr/>
      </xdr:nvCxnSpPr>
      <xdr:spPr>
        <a:xfrm flipV="1">
          <a:off x="4633595" y="15556370"/>
          <a:ext cx="1270" cy="131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72570</xdr:rowOff>
    </xdr:from>
    <xdr:ext cx="534377" cy="259045"/>
    <xdr:sp macro="" textlink="">
      <xdr:nvSpPr>
        <xdr:cNvPr id="228" name="扶助費最小値テキスト"/>
        <xdr:cNvSpPr txBox="1"/>
      </xdr:nvSpPr>
      <xdr:spPr>
        <a:xfrm>
          <a:off x="4686300" y="1687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68743</xdr:rowOff>
    </xdr:from>
    <xdr:to>
      <xdr:col>24</xdr:col>
      <xdr:colOff>152400</xdr:colOff>
      <xdr:row>98</xdr:row>
      <xdr:rowOff>68743</xdr:rowOff>
    </xdr:to>
    <xdr:cxnSp macro="">
      <xdr:nvCxnSpPr>
        <xdr:cNvPr id="229" name="直線コネクタ 228"/>
        <xdr:cNvCxnSpPr/>
      </xdr:nvCxnSpPr>
      <xdr:spPr>
        <a:xfrm>
          <a:off x="4546600" y="1687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72547</xdr:rowOff>
    </xdr:from>
    <xdr:ext cx="599010" cy="259045"/>
    <xdr:sp macro="" textlink="">
      <xdr:nvSpPr>
        <xdr:cNvPr id="230" name="扶助費最大値テキスト"/>
        <xdr:cNvSpPr txBox="1"/>
      </xdr:nvSpPr>
      <xdr:spPr>
        <a:xfrm>
          <a:off x="4686300" y="15331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125870</xdr:rowOff>
    </xdr:from>
    <xdr:to>
      <xdr:col>24</xdr:col>
      <xdr:colOff>152400</xdr:colOff>
      <xdr:row>90</xdr:row>
      <xdr:rowOff>125870</xdr:rowOff>
    </xdr:to>
    <xdr:cxnSp macro="">
      <xdr:nvCxnSpPr>
        <xdr:cNvPr id="231" name="直線コネクタ 230"/>
        <xdr:cNvCxnSpPr/>
      </xdr:nvCxnSpPr>
      <xdr:spPr>
        <a:xfrm>
          <a:off x="4546600" y="15556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130761</xdr:rowOff>
    </xdr:from>
    <xdr:to>
      <xdr:col>24</xdr:col>
      <xdr:colOff>63500</xdr:colOff>
      <xdr:row>95</xdr:row>
      <xdr:rowOff>67073</xdr:rowOff>
    </xdr:to>
    <xdr:cxnSp macro="">
      <xdr:nvCxnSpPr>
        <xdr:cNvPr id="232" name="直線コネクタ 231"/>
        <xdr:cNvCxnSpPr/>
      </xdr:nvCxnSpPr>
      <xdr:spPr>
        <a:xfrm flipV="1">
          <a:off x="3797300" y="16247061"/>
          <a:ext cx="838200" cy="10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68882</xdr:rowOff>
    </xdr:from>
    <xdr:ext cx="534377" cy="259045"/>
    <xdr:sp macro="" textlink="">
      <xdr:nvSpPr>
        <xdr:cNvPr id="233" name="扶助費平均値テキスト"/>
        <xdr:cNvSpPr txBox="1"/>
      </xdr:nvSpPr>
      <xdr:spPr>
        <a:xfrm>
          <a:off x="4686300" y="16356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90455</xdr:rowOff>
    </xdr:from>
    <xdr:to>
      <xdr:col>24</xdr:col>
      <xdr:colOff>114300</xdr:colOff>
      <xdr:row>96</xdr:row>
      <xdr:rowOff>20605</xdr:rowOff>
    </xdr:to>
    <xdr:sp macro="" textlink="">
      <xdr:nvSpPr>
        <xdr:cNvPr id="234" name="フローチャート: 判断 233"/>
        <xdr:cNvSpPr/>
      </xdr:nvSpPr>
      <xdr:spPr>
        <a:xfrm>
          <a:off x="4584700" y="1637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63714</xdr:rowOff>
    </xdr:from>
    <xdr:to>
      <xdr:col>19</xdr:col>
      <xdr:colOff>177800</xdr:colOff>
      <xdr:row>95</xdr:row>
      <xdr:rowOff>67073</xdr:rowOff>
    </xdr:to>
    <xdr:cxnSp macro="">
      <xdr:nvCxnSpPr>
        <xdr:cNvPr id="235" name="直線コネクタ 234"/>
        <xdr:cNvCxnSpPr/>
      </xdr:nvCxnSpPr>
      <xdr:spPr>
        <a:xfrm>
          <a:off x="2908300" y="16351464"/>
          <a:ext cx="889000" cy="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89998</xdr:rowOff>
    </xdr:from>
    <xdr:to>
      <xdr:col>20</xdr:col>
      <xdr:colOff>38100</xdr:colOff>
      <xdr:row>96</xdr:row>
      <xdr:rowOff>20148</xdr:rowOff>
    </xdr:to>
    <xdr:sp macro="" textlink="">
      <xdr:nvSpPr>
        <xdr:cNvPr id="236" name="フローチャート: 判断 235"/>
        <xdr:cNvSpPr/>
      </xdr:nvSpPr>
      <xdr:spPr>
        <a:xfrm>
          <a:off x="3746500" y="163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11275</xdr:rowOff>
    </xdr:from>
    <xdr:ext cx="534377" cy="259045"/>
    <xdr:sp macro="" textlink="">
      <xdr:nvSpPr>
        <xdr:cNvPr id="237" name="テキスト ボックス 236"/>
        <xdr:cNvSpPr txBox="1"/>
      </xdr:nvSpPr>
      <xdr:spPr>
        <a:xfrm>
          <a:off x="3530111" y="1647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63714</xdr:rowOff>
    </xdr:from>
    <xdr:to>
      <xdr:col>15</xdr:col>
      <xdr:colOff>50800</xdr:colOff>
      <xdr:row>95</xdr:row>
      <xdr:rowOff>123332</xdr:rowOff>
    </xdr:to>
    <xdr:cxnSp macro="">
      <xdr:nvCxnSpPr>
        <xdr:cNvPr id="238" name="直線コネクタ 237"/>
        <xdr:cNvCxnSpPr/>
      </xdr:nvCxnSpPr>
      <xdr:spPr>
        <a:xfrm flipV="1">
          <a:off x="2019300" y="16351464"/>
          <a:ext cx="889000" cy="59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118413</xdr:rowOff>
    </xdr:from>
    <xdr:to>
      <xdr:col>15</xdr:col>
      <xdr:colOff>101600</xdr:colOff>
      <xdr:row>96</xdr:row>
      <xdr:rowOff>48563</xdr:rowOff>
    </xdr:to>
    <xdr:sp macro="" textlink="">
      <xdr:nvSpPr>
        <xdr:cNvPr id="239" name="フローチャート: 判断 238"/>
        <xdr:cNvSpPr/>
      </xdr:nvSpPr>
      <xdr:spPr>
        <a:xfrm>
          <a:off x="28575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39690</xdr:rowOff>
    </xdr:from>
    <xdr:ext cx="534377" cy="259045"/>
    <xdr:sp macro="" textlink="">
      <xdr:nvSpPr>
        <xdr:cNvPr id="240" name="テキスト ボックス 239"/>
        <xdr:cNvSpPr txBox="1"/>
      </xdr:nvSpPr>
      <xdr:spPr>
        <a:xfrm>
          <a:off x="2641111" y="1649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123332</xdr:rowOff>
    </xdr:from>
    <xdr:to>
      <xdr:col>10</xdr:col>
      <xdr:colOff>114300</xdr:colOff>
      <xdr:row>96</xdr:row>
      <xdr:rowOff>18656</xdr:rowOff>
    </xdr:to>
    <xdr:cxnSp macro="">
      <xdr:nvCxnSpPr>
        <xdr:cNvPr id="241" name="直線コネクタ 240"/>
        <xdr:cNvCxnSpPr/>
      </xdr:nvCxnSpPr>
      <xdr:spPr>
        <a:xfrm flipV="1">
          <a:off x="1130300" y="16411082"/>
          <a:ext cx="889000" cy="6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48050</xdr:rowOff>
    </xdr:from>
    <xdr:to>
      <xdr:col>10</xdr:col>
      <xdr:colOff>165100</xdr:colOff>
      <xdr:row>96</xdr:row>
      <xdr:rowOff>149650</xdr:rowOff>
    </xdr:to>
    <xdr:sp macro="" textlink="">
      <xdr:nvSpPr>
        <xdr:cNvPr id="242" name="フローチャート: 判断 241"/>
        <xdr:cNvSpPr/>
      </xdr:nvSpPr>
      <xdr:spPr>
        <a:xfrm>
          <a:off x="1968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140777</xdr:rowOff>
    </xdr:from>
    <xdr:ext cx="534377" cy="259045"/>
    <xdr:sp macro="" textlink="">
      <xdr:nvSpPr>
        <xdr:cNvPr id="243" name="テキスト ボックス 242"/>
        <xdr:cNvSpPr txBox="1"/>
      </xdr:nvSpPr>
      <xdr:spPr>
        <a:xfrm>
          <a:off x="1752111" y="1659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115807</xdr:rowOff>
    </xdr:from>
    <xdr:to>
      <xdr:col>6</xdr:col>
      <xdr:colOff>38100</xdr:colOff>
      <xdr:row>97</xdr:row>
      <xdr:rowOff>45957</xdr:rowOff>
    </xdr:to>
    <xdr:sp macro="" textlink="">
      <xdr:nvSpPr>
        <xdr:cNvPr id="244" name="フローチャート: 判断 243"/>
        <xdr:cNvSpPr/>
      </xdr:nvSpPr>
      <xdr:spPr>
        <a:xfrm>
          <a:off x="1079500" y="1657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37084</xdr:rowOff>
    </xdr:from>
    <xdr:ext cx="534377" cy="259045"/>
    <xdr:sp macro="" textlink="">
      <xdr:nvSpPr>
        <xdr:cNvPr id="245" name="テキスト ボックス 244"/>
        <xdr:cNvSpPr txBox="1"/>
      </xdr:nvSpPr>
      <xdr:spPr>
        <a:xfrm>
          <a:off x="863111" y="1666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79961</xdr:rowOff>
    </xdr:from>
    <xdr:to>
      <xdr:col>24</xdr:col>
      <xdr:colOff>114300</xdr:colOff>
      <xdr:row>95</xdr:row>
      <xdr:rowOff>10111</xdr:rowOff>
    </xdr:to>
    <xdr:sp macro="" textlink="">
      <xdr:nvSpPr>
        <xdr:cNvPr id="251" name="楕円 250"/>
        <xdr:cNvSpPr/>
      </xdr:nvSpPr>
      <xdr:spPr>
        <a:xfrm>
          <a:off x="4584700" y="1619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102838</xdr:rowOff>
    </xdr:from>
    <xdr:ext cx="534377" cy="259045"/>
    <xdr:sp macro="" textlink="">
      <xdr:nvSpPr>
        <xdr:cNvPr id="252" name="扶助費該当値テキスト"/>
        <xdr:cNvSpPr txBox="1"/>
      </xdr:nvSpPr>
      <xdr:spPr>
        <a:xfrm>
          <a:off x="4686300" y="1604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16273</xdr:rowOff>
    </xdr:from>
    <xdr:to>
      <xdr:col>20</xdr:col>
      <xdr:colOff>38100</xdr:colOff>
      <xdr:row>95</xdr:row>
      <xdr:rowOff>117873</xdr:rowOff>
    </xdr:to>
    <xdr:sp macro="" textlink="">
      <xdr:nvSpPr>
        <xdr:cNvPr id="253" name="楕円 252"/>
        <xdr:cNvSpPr/>
      </xdr:nvSpPr>
      <xdr:spPr>
        <a:xfrm>
          <a:off x="3746500" y="1630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134400</xdr:rowOff>
    </xdr:from>
    <xdr:ext cx="534377" cy="259045"/>
    <xdr:sp macro="" textlink="">
      <xdr:nvSpPr>
        <xdr:cNvPr id="254" name="テキスト ボックス 253"/>
        <xdr:cNvSpPr txBox="1"/>
      </xdr:nvSpPr>
      <xdr:spPr>
        <a:xfrm>
          <a:off x="3530111" y="1607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12914</xdr:rowOff>
    </xdr:from>
    <xdr:to>
      <xdr:col>15</xdr:col>
      <xdr:colOff>101600</xdr:colOff>
      <xdr:row>95</xdr:row>
      <xdr:rowOff>114514</xdr:rowOff>
    </xdr:to>
    <xdr:sp macro="" textlink="">
      <xdr:nvSpPr>
        <xdr:cNvPr id="255" name="楕円 254"/>
        <xdr:cNvSpPr/>
      </xdr:nvSpPr>
      <xdr:spPr>
        <a:xfrm>
          <a:off x="2857500" y="1630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131041</xdr:rowOff>
    </xdr:from>
    <xdr:ext cx="534377" cy="259045"/>
    <xdr:sp macro="" textlink="">
      <xdr:nvSpPr>
        <xdr:cNvPr id="256" name="テキスト ボックス 255"/>
        <xdr:cNvSpPr txBox="1"/>
      </xdr:nvSpPr>
      <xdr:spPr>
        <a:xfrm>
          <a:off x="2641111" y="1607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72532</xdr:rowOff>
    </xdr:from>
    <xdr:to>
      <xdr:col>10</xdr:col>
      <xdr:colOff>165100</xdr:colOff>
      <xdr:row>96</xdr:row>
      <xdr:rowOff>2682</xdr:rowOff>
    </xdr:to>
    <xdr:sp macro="" textlink="">
      <xdr:nvSpPr>
        <xdr:cNvPr id="257" name="楕円 256"/>
        <xdr:cNvSpPr/>
      </xdr:nvSpPr>
      <xdr:spPr>
        <a:xfrm>
          <a:off x="1968500" y="1636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19209</xdr:rowOff>
    </xdr:from>
    <xdr:ext cx="534377" cy="259045"/>
    <xdr:sp macro="" textlink="">
      <xdr:nvSpPr>
        <xdr:cNvPr id="258" name="テキスト ボックス 257"/>
        <xdr:cNvSpPr txBox="1"/>
      </xdr:nvSpPr>
      <xdr:spPr>
        <a:xfrm>
          <a:off x="1752111" y="16135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139306</xdr:rowOff>
    </xdr:from>
    <xdr:to>
      <xdr:col>6</xdr:col>
      <xdr:colOff>38100</xdr:colOff>
      <xdr:row>96</xdr:row>
      <xdr:rowOff>69456</xdr:rowOff>
    </xdr:to>
    <xdr:sp macro="" textlink="">
      <xdr:nvSpPr>
        <xdr:cNvPr id="259" name="楕円 258"/>
        <xdr:cNvSpPr/>
      </xdr:nvSpPr>
      <xdr:spPr>
        <a:xfrm>
          <a:off x="1079500" y="1642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85983</xdr:rowOff>
    </xdr:from>
    <xdr:ext cx="534377" cy="259045"/>
    <xdr:sp macro="" textlink="">
      <xdr:nvSpPr>
        <xdr:cNvPr id="260" name="テキスト ボックス 259"/>
        <xdr:cNvSpPr txBox="1"/>
      </xdr:nvSpPr>
      <xdr:spPr>
        <a:xfrm>
          <a:off x="863111" y="1620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1" name="直線コネクタ 270"/>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2" name="テキスト ボックス 271"/>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3" name="直線コネクタ 272"/>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4" name="テキスト ボックス 273"/>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5" name="直線コネクタ 274"/>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6" name="テキスト ボックス 275"/>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9" name="直線コネクタ 278"/>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0" name="テキスト ボックス 279"/>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1" name="直線コネクタ 280"/>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2" name="テキスト ボックス 281"/>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3" name="直線コネクタ 282"/>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4" name="テキスト ボックス 283"/>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144815</xdr:rowOff>
    </xdr:from>
    <xdr:to>
      <xdr:col>54</xdr:col>
      <xdr:colOff>189865</xdr:colOff>
      <xdr:row>38</xdr:row>
      <xdr:rowOff>129042</xdr:rowOff>
    </xdr:to>
    <xdr:cxnSp macro="">
      <xdr:nvCxnSpPr>
        <xdr:cNvPr id="288" name="直線コネクタ 287"/>
        <xdr:cNvCxnSpPr/>
      </xdr:nvCxnSpPr>
      <xdr:spPr>
        <a:xfrm flipV="1">
          <a:off x="10475595" y="5288315"/>
          <a:ext cx="1270" cy="1355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132869</xdr:rowOff>
    </xdr:from>
    <xdr:ext cx="534377" cy="259045"/>
    <xdr:sp macro="" textlink="">
      <xdr:nvSpPr>
        <xdr:cNvPr id="289" name="補助費等最小値テキスト"/>
        <xdr:cNvSpPr txBox="1"/>
      </xdr:nvSpPr>
      <xdr:spPr>
        <a:xfrm>
          <a:off x="10528300" y="664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129042</xdr:rowOff>
    </xdr:from>
    <xdr:to>
      <xdr:col>55</xdr:col>
      <xdr:colOff>88900</xdr:colOff>
      <xdr:row>38</xdr:row>
      <xdr:rowOff>129042</xdr:rowOff>
    </xdr:to>
    <xdr:cxnSp macro="">
      <xdr:nvCxnSpPr>
        <xdr:cNvPr id="290" name="直線コネクタ 289"/>
        <xdr:cNvCxnSpPr/>
      </xdr:nvCxnSpPr>
      <xdr:spPr>
        <a:xfrm>
          <a:off x="10388600" y="664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91492</xdr:rowOff>
    </xdr:from>
    <xdr:ext cx="599010" cy="259045"/>
    <xdr:sp macro="" textlink="">
      <xdr:nvSpPr>
        <xdr:cNvPr id="291" name="補助費等最大値テキスト"/>
        <xdr:cNvSpPr txBox="1"/>
      </xdr:nvSpPr>
      <xdr:spPr>
        <a:xfrm>
          <a:off x="10528300" y="506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144815</xdr:rowOff>
    </xdr:from>
    <xdr:to>
      <xdr:col>55</xdr:col>
      <xdr:colOff>88900</xdr:colOff>
      <xdr:row>30</xdr:row>
      <xdr:rowOff>144815</xdr:rowOff>
    </xdr:to>
    <xdr:cxnSp macro="">
      <xdr:nvCxnSpPr>
        <xdr:cNvPr id="292" name="直線コネクタ 291"/>
        <xdr:cNvCxnSpPr/>
      </xdr:nvCxnSpPr>
      <xdr:spPr>
        <a:xfrm>
          <a:off x="10388600" y="5288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101981</xdr:rowOff>
    </xdr:from>
    <xdr:to>
      <xdr:col>55</xdr:col>
      <xdr:colOff>0</xdr:colOff>
      <xdr:row>37</xdr:row>
      <xdr:rowOff>146034</xdr:rowOff>
    </xdr:to>
    <xdr:cxnSp macro="">
      <xdr:nvCxnSpPr>
        <xdr:cNvPr id="293" name="直線コネクタ 292"/>
        <xdr:cNvCxnSpPr/>
      </xdr:nvCxnSpPr>
      <xdr:spPr>
        <a:xfrm flipV="1">
          <a:off x="9639300" y="6445631"/>
          <a:ext cx="838200" cy="44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87974</xdr:rowOff>
    </xdr:from>
    <xdr:ext cx="534377" cy="259045"/>
    <xdr:sp macro="" textlink="">
      <xdr:nvSpPr>
        <xdr:cNvPr id="294" name="補助費等平均値テキスト"/>
        <xdr:cNvSpPr txBox="1"/>
      </xdr:nvSpPr>
      <xdr:spPr>
        <a:xfrm>
          <a:off x="10528300" y="6088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65097</xdr:rowOff>
    </xdr:from>
    <xdr:to>
      <xdr:col>55</xdr:col>
      <xdr:colOff>50800</xdr:colOff>
      <xdr:row>36</xdr:row>
      <xdr:rowOff>166697</xdr:rowOff>
    </xdr:to>
    <xdr:sp macro="" textlink="">
      <xdr:nvSpPr>
        <xdr:cNvPr id="295" name="フローチャート: 判断 294"/>
        <xdr:cNvSpPr/>
      </xdr:nvSpPr>
      <xdr:spPr>
        <a:xfrm>
          <a:off x="10426700" y="623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165341</xdr:rowOff>
    </xdr:from>
    <xdr:to>
      <xdr:col>50</xdr:col>
      <xdr:colOff>114300</xdr:colOff>
      <xdr:row>37</xdr:row>
      <xdr:rowOff>146034</xdr:rowOff>
    </xdr:to>
    <xdr:cxnSp macro="">
      <xdr:nvCxnSpPr>
        <xdr:cNvPr id="296" name="直線コネクタ 295"/>
        <xdr:cNvCxnSpPr/>
      </xdr:nvCxnSpPr>
      <xdr:spPr>
        <a:xfrm>
          <a:off x="8750300" y="6337541"/>
          <a:ext cx="889000" cy="15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90234</xdr:rowOff>
    </xdr:from>
    <xdr:to>
      <xdr:col>50</xdr:col>
      <xdr:colOff>165100</xdr:colOff>
      <xdr:row>37</xdr:row>
      <xdr:rowOff>20384</xdr:rowOff>
    </xdr:to>
    <xdr:sp macro="" textlink="">
      <xdr:nvSpPr>
        <xdr:cNvPr id="297" name="フローチャート: 判断 296"/>
        <xdr:cNvSpPr/>
      </xdr:nvSpPr>
      <xdr:spPr>
        <a:xfrm>
          <a:off x="9588500" y="626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36911</xdr:rowOff>
    </xdr:from>
    <xdr:ext cx="534377" cy="259045"/>
    <xdr:sp macro="" textlink="">
      <xdr:nvSpPr>
        <xdr:cNvPr id="298" name="テキスト ボックス 297"/>
        <xdr:cNvSpPr txBox="1"/>
      </xdr:nvSpPr>
      <xdr:spPr>
        <a:xfrm>
          <a:off x="9372111" y="603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165341</xdr:rowOff>
    </xdr:from>
    <xdr:to>
      <xdr:col>45</xdr:col>
      <xdr:colOff>177800</xdr:colOff>
      <xdr:row>37</xdr:row>
      <xdr:rowOff>118612</xdr:rowOff>
    </xdr:to>
    <xdr:cxnSp macro="">
      <xdr:nvCxnSpPr>
        <xdr:cNvPr id="299" name="直線コネクタ 298"/>
        <xdr:cNvCxnSpPr/>
      </xdr:nvCxnSpPr>
      <xdr:spPr>
        <a:xfrm flipV="1">
          <a:off x="7861300" y="6337541"/>
          <a:ext cx="889000" cy="12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116475</xdr:rowOff>
    </xdr:from>
    <xdr:to>
      <xdr:col>46</xdr:col>
      <xdr:colOff>38100</xdr:colOff>
      <xdr:row>37</xdr:row>
      <xdr:rowOff>46625</xdr:rowOff>
    </xdr:to>
    <xdr:sp macro="" textlink="">
      <xdr:nvSpPr>
        <xdr:cNvPr id="300" name="フローチャート: 判断 299"/>
        <xdr:cNvSpPr/>
      </xdr:nvSpPr>
      <xdr:spPr>
        <a:xfrm>
          <a:off x="8699500" y="628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37752</xdr:rowOff>
    </xdr:from>
    <xdr:ext cx="534377" cy="259045"/>
    <xdr:sp macro="" textlink="">
      <xdr:nvSpPr>
        <xdr:cNvPr id="301" name="テキスト ボックス 300"/>
        <xdr:cNvSpPr txBox="1"/>
      </xdr:nvSpPr>
      <xdr:spPr>
        <a:xfrm>
          <a:off x="8483111" y="638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93094</xdr:rowOff>
    </xdr:from>
    <xdr:to>
      <xdr:col>41</xdr:col>
      <xdr:colOff>50800</xdr:colOff>
      <xdr:row>37</xdr:row>
      <xdr:rowOff>118612</xdr:rowOff>
    </xdr:to>
    <xdr:cxnSp macro="">
      <xdr:nvCxnSpPr>
        <xdr:cNvPr id="302" name="直線コネクタ 301"/>
        <xdr:cNvCxnSpPr/>
      </xdr:nvCxnSpPr>
      <xdr:spPr>
        <a:xfrm>
          <a:off x="6972300" y="6436744"/>
          <a:ext cx="889000" cy="2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105235</xdr:rowOff>
    </xdr:from>
    <xdr:to>
      <xdr:col>41</xdr:col>
      <xdr:colOff>101600</xdr:colOff>
      <xdr:row>37</xdr:row>
      <xdr:rowOff>35385</xdr:rowOff>
    </xdr:to>
    <xdr:sp macro="" textlink="">
      <xdr:nvSpPr>
        <xdr:cNvPr id="303" name="フローチャート: 判断 302"/>
        <xdr:cNvSpPr/>
      </xdr:nvSpPr>
      <xdr:spPr>
        <a:xfrm>
          <a:off x="7810500" y="627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51912</xdr:rowOff>
    </xdr:from>
    <xdr:ext cx="534377" cy="259045"/>
    <xdr:sp macro="" textlink="">
      <xdr:nvSpPr>
        <xdr:cNvPr id="304" name="テキスト ボックス 303"/>
        <xdr:cNvSpPr txBox="1"/>
      </xdr:nvSpPr>
      <xdr:spPr>
        <a:xfrm>
          <a:off x="7594111" y="605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121904</xdr:rowOff>
    </xdr:from>
    <xdr:to>
      <xdr:col>36</xdr:col>
      <xdr:colOff>165100</xdr:colOff>
      <xdr:row>37</xdr:row>
      <xdr:rowOff>52054</xdr:rowOff>
    </xdr:to>
    <xdr:sp macro="" textlink="">
      <xdr:nvSpPr>
        <xdr:cNvPr id="305" name="フローチャート: 判断 304"/>
        <xdr:cNvSpPr/>
      </xdr:nvSpPr>
      <xdr:spPr>
        <a:xfrm>
          <a:off x="6921500" y="629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68581</xdr:rowOff>
    </xdr:from>
    <xdr:ext cx="534377" cy="259045"/>
    <xdr:sp macro="" textlink="">
      <xdr:nvSpPr>
        <xdr:cNvPr id="306" name="テキスト ボックス 305"/>
        <xdr:cNvSpPr txBox="1"/>
      </xdr:nvSpPr>
      <xdr:spPr>
        <a:xfrm>
          <a:off x="6705111" y="606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51181</xdr:rowOff>
    </xdr:from>
    <xdr:to>
      <xdr:col>55</xdr:col>
      <xdr:colOff>50800</xdr:colOff>
      <xdr:row>37</xdr:row>
      <xdr:rowOff>152781</xdr:rowOff>
    </xdr:to>
    <xdr:sp macro="" textlink="">
      <xdr:nvSpPr>
        <xdr:cNvPr id="312" name="楕円 311"/>
        <xdr:cNvSpPr/>
      </xdr:nvSpPr>
      <xdr:spPr>
        <a:xfrm>
          <a:off x="10426700" y="639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29608</xdr:rowOff>
    </xdr:from>
    <xdr:ext cx="534377" cy="259045"/>
    <xdr:sp macro="" textlink="">
      <xdr:nvSpPr>
        <xdr:cNvPr id="313" name="補助費等該当値テキスト"/>
        <xdr:cNvSpPr txBox="1"/>
      </xdr:nvSpPr>
      <xdr:spPr>
        <a:xfrm>
          <a:off x="10528300" y="637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95234</xdr:rowOff>
    </xdr:from>
    <xdr:to>
      <xdr:col>50</xdr:col>
      <xdr:colOff>165100</xdr:colOff>
      <xdr:row>38</xdr:row>
      <xdr:rowOff>25384</xdr:rowOff>
    </xdr:to>
    <xdr:sp macro="" textlink="">
      <xdr:nvSpPr>
        <xdr:cNvPr id="314" name="楕円 313"/>
        <xdr:cNvSpPr/>
      </xdr:nvSpPr>
      <xdr:spPr>
        <a:xfrm>
          <a:off x="9588500" y="643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16511</xdr:rowOff>
    </xdr:from>
    <xdr:ext cx="534377" cy="259045"/>
    <xdr:sp macro="" textlink="">
      <xdr:nvSpPr>
        <xdr:cNvPr id="315" name="テキスト ボックス 314"/>
        <xdr:cNvSpPr txBox="1"/>
      </xdr:nvSpPr>
      <xdr:spPr>
        <a:xfrm>
          <a:off x="9372111" y="653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114541</xdr:rowOff>
    </xdr:from>
    <xdr:to>
      <xdr:col>46</xdr:col>
      <xdr:colOff>38100</xdr:colOff>
      <xdr:row>37</xdr:row>
      <xdr:rowOff>44691</xdr:rowOff>
    </xdr:to>
    <xdr:sp macro="" textlink="">
      <xdr:nvSpPr>
        <xdr:cNvPr id="316" name="楕円 315"/>
        <xdr:cNvSpPr/>
      </xdr:nvSpPr>
      <xdr:spPr>
        <a:xfrm>
          <a:off x="8699500" y="628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61218</xdr:rowOff>
    </xdr:from>
    <xdr:ext cx="534377" cy="259045"/>
    <xdr:sp macro="" textlink="">
      <xdr:nvSpPr>
        <xdr:cNvPr id="317" name="テキスト ボックス 316"/>
        <xdr:cNvSpPr txBox="1"/>
      </xdr:nvSpPr>
      <xdr:spPr>
        <a:xfrm>
          <a:off x="8483111" y="606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67812</xdr:rowOff>
    </xdr:from>
    <xdr:to>
      <xdr:col>41</xdr:col>
      <xdr:colOff>101600</xdr:colOff>
      <xdr:row>37</xdr:row>
      <xdr:rowOff>169411</xdr:rowOff>
    </xdr:to>
    <xdr:sp macro="" textlink="">
      <xdr:nvSpPr>
        <xdr:cNvPr id="318" name="楕円 317"/>
        <xdr:cNvSpPr/>
      </xdr:nvSpPr>
      <xdr:spPr>
        <a:xfrm>
          <a:off x="7810500" y="641146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160538</xdr:rowOff>
    </xdr:from>
    <xdr:ext cx="534377" cy="259045"/>
    <xdr:sp macro="" textlink="">
      <xdr:nvSpPr>
        <xdr:cNvPr id="319" name="テキスト ボックス 318"/>
        <xdr:cNvSpPr txBox="1"/>
      </xdr:nvSpPr>
      <xdr:spPr>
        <a:xfrm>
          <a:off x="7594111" y="650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42294</xdr:rowOff>
    </xdr:from>
    <xdr:to>
      <xdr:col>36</xdr:col>
      <xdr:colOff>165100</xdr:colOff>
      <xdr:row>37</xdr:row>
      <xdr:rowOff>143894</xdr:rowOff>
    </xdr:to>
    <xdr:sp macro="" textlink="">
      <xdr:nvSpPr>
        <xdr:cNvPr id="320" name="楕円 319"/>
        <xdr:cNvSpPr/>
      </xdr:nvSpPr>
      <xdr:spPr>
        <a:xfrm>
          <a:off x="6921500" y="638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135021</xdr:rowOff>
    </xdr:from>
    <xdr:ext cx="534377" cy="259045"/>
    <xdr:sp macro="" textlink="">
      <xdr:nvSpPr>
        <xdr:cNvPr id="321" name="テキスト ボックス 320"/>
        <xdr:cNvSpPr txBox="1"/>
      </xdr:nvSpPr>
      <xdr:spPr>
        <a:xfrm>
          <a:off x="6705111" y="647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92239</xdr:rowOff>
    </xdr:from>
    <xdr:to>
      <xdr:col>54</xdr:col>
      <xdr:colOff>189865</xdr:colOff>
      <xdr:row>58</xdr:row>
      <xdr:rowOff>117777</xdr:rowOff>
    </xdr:to>
    <xdr:cxnSp macro="">
      <xdr:nvCxnSpPr>
        <xdr:cNvPr id="347" name="直線コネクタ 346"/>
        <xdr:cNvCxnSpPr/>
      </xdr:nvCxnSpPr>
      <xdr:spPr>
        <a:xfrm flipV="1">
          <a:off x="10475595" y="8493289"/>
          <a:ext cx="1270" cy="156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121604</xdr:rowOff>
    </xdr:from>
    <xdr:ext cx="534377" cy="259045"/>
    <xdr:sp macro="" textlink="">
      <xdr:nvSpPr>
        <xdr:cNvPr id="348" name="普通建設事業費最小値テキスト"/>
        <xdr:cNvSpPr txBox="1"/>
      </xdr:nvSpPr>
      <xdr:spPr>
        <a:xfrm>
          <a:off x="10528300" y="1006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117777</xdr:rowOff>
    </xdr:from>
    <xdr:to>
      <xdr:col>55</xdr:col>
      <xdr:colOff>88900</xdr:colOff>
      <xdr:row>58</xdr:row>
      <xdr:rowOff>117777</xdr:rowOff>
    </xdr:to>
    <xdr:cxnSp macro="">
      <xdr:nvCxnSpPr>
        <xdr:cNvPr id="349" name="直線コネクタ 348"/>
        <xdr:cNvCxnSpPr/>
      </xdr:nvCxnSpPr>
      <xdr:spPr>
        <a:xfrm>
          <a:off x="10388600" y="10061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38916</xdr:rowOff>
    </xdr:from>
    <xdr:ext cx="599010" cy="259045"/>
    <xdr:sp macro="" textlink="">
      <xdr:nvSpPr>
        <xdr:cNvPr id="350" name="普通建設事業費最大値テキスト"/>
        <xdr:cNvSpPr txBox="1"/>
      </xdr:nvSpPr>
      <xdr:spPr>
        <a:xfrm>
          <a:off x="10528300" y="8268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92239</xdr:rowOff>
    </xdr:from>
    <xdr:to>
      <xdr:col>55</xdr:col>
      <xdr:colOff>88900</xdr:colOff>
      <xdr:row>49</xdr:row>
      <xdr:rowOff>92239</xdr:rowOff>
    </xdr:to>
    <xdr:cxnSp macro="">
      <xdr:nvCxnSpPr>
        <xdr:cNvPr id="351" name="直線コネクタ 350"/>
        <xdr:cNvCxnSpPr/>
      </xdr:nvCxnSpPr>
      <xdr:spPr>
        <a:xfrm>
          <a:off x="10388600" y="84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157204</xdr:rowOff>
    </xdr:from>
    <xdr:to>
      <xdr:col>55</xdr:col>
      <xdr:colOff>0</xdr:colOff>
      <xdr:row>57</xdr:row>
      <xdr:rowOff>80101</xdr:rowOff>
    </xdr:to>
    <xdr:cxnSp macro="">
      <xdr:nvCxnSpPr>
        <xdr:cNvPr id="352" name="直線コネクタ 351"/>
        <xdr:cNvCxnSpPr/>
      </xdr:nvCxnSpPr>
      <xdr:spPr>
        <a:xfrm>
          <a:off x="9639300" y="9586954"/>
          <a:ext cx="838200" cy="265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170353</xdr:rowOff>
    </xdr:from>
    <xdr:ext cx="534377" cy="259045"/>
    <xdr:sp macro="" textlink="">
      <xdr:nvSpPr>
        <xdr:cNvPr id="353" name="普通建設事業費平均値テキスト"/>
        <xdr:cNvSpPr txBox="1"/>
      </xdr:nvSpPr>
      <xdr:spPr>
        <a:xfrm>
          <a:off x="10528300" y="9428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147476</xdr:rowOff>
    </xdr:from>
    <xdr:to>
      <xdr:col>55</xdr:col>
      <xdr:colOff>50800</xdr:colOff>
      <xdr:row>56</xdr:row>
      <xdr:rowOff>77626</xdr:rowOff>
    </xdr:to>
    <xdr:sp macro="" textlink="">
      <xdr:nvSpPr>
        <xdr:cNvPr id="354" name="フローチャート: 判断 353"/>
        <xdr:cNvSpPr/>
      </xdr:nvSpPr>
      <xdr:spPr>
        <a:xfrm>
          <a:off x="104267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157204</xdr:rowOff>
    </xdr:from>
    <xdr:to>
      <xdr:col>50</xdr:col>
      <xdr:colOff>114300</xdr:colOff>
      <xdr:row>56</xdr:row>
      <xdr:rowOff>104267</xdr:rowOff>
    </xdr:to>
    <xdr:cxnSp macro="">
      <xdr:nvCxnSpPr>
        <xdr:cNvPr id="355" name="直線コネクタ 354"/>
        <xdr:cNvCxnSpPr/>
      </xdr:nvCxnSpPr>
      <xdr:spPr>
        <a:xfrm flipV="1">
          <a:off x="8750300" y="9586954"/>
          <a:ext cx="889000" cy="118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149806</xdr:rowOff>
    </xdr:from>
    <xdr:to>
      <xdr:col>50</xdr:col>
      <xdr:colOff>165100</xdr:colOff>
      <xdr:row>56</xdr:row>
      <xdr:rowOff>79956</xdr:rowOff>
    </xdr:to>
    <xdr:sp macro="" textlink="">
      <xdr:nvSpPr>
        <xdr:cNvPr id="356" name="フローチャート: 判断 355"/>
        <xdr:cNvSpPr/>
      </xdr:nvSpPr>
      <xdr:spPr>
        <a:xfrm>
          <a:off x="95885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71083</xdr:rowOff>
    </xdr:from>
    <xdr:ext cx="534377" cy="259045"/>
    <xdr:sp macro="" textlink="">
      <xdr:nvSpPr>
        <xdr:cNvPr id="357" name="テキスト ボックス 356"/>
        <xdr:cNvSpPr txBox="1"/>
      </xdr:nvSpPr>
      <xdr:spPr>
        <a:xfrm>
          <a:off x="9372111" y="967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104267</xdr:rowOff>
    </xdr:from>
    <xdr:to>
      <xdr:col>45</xdr:col>
      <xdr:colOff>177800</xdr:colOff>
      <xdr:row>58</xdr:row>
      <xdr:rowOff>82724</xdr:rowOff>
    </xdr:to>
    <xdr:cxnSp macro="">
      <xdr:nvCxnSpPr>
        <xdr:cNvPr id="358" name="直線コネクタ 357"/>
        <xdr:cNvCxnSpPr/>
      </xdr:nvCxnSpPr>
      <xdr:spPr>
        <a:xfrm flipV="1">
          <a:off x="7861300" y="9705467"/>
          <a:ext cx="889000" cy="32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112064</xdr:rowOff>
    </xdr:from>
    <xdr:to>
      <xdr:col>46</xdr:col>
      <xdr:colOff>38100</xdr:colOff>
      <xdr:row>56</xdr:row>
      <xdr:rowOff>42214</xdr:rowOff>
    </xdr:to>
    <xdr:sp macro="" textlink="">
      <xdr:nvSpPr>
        <xdr:cNvPr id="359" name="フローチャート: 判断 358"/>
        <xdr:cNvSpPr/>
      </xdr:nvSpPr>
      <xdr:spPr>
        <a:xfrm>
          <a:off x="8699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58741</xdr:rowOff>
    </xdr:from>
    <xdr:ext cx="534377" cy="259045"/>
    <xdr:sp macro="" textlink="">
      <xdr:nvSpPr>
        <xdr:cNvPr id="360" name="テキスト ボックス 359"/>
        <xdr:cNvSpPr txBox="1"/>
      </xdr:nvSpPr>
      <xdr:spPr>
        <a:xfrm>
          <a:off x="8483111" y="931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44221</xdr:rowOff>
    </xdr:from>
    <xdr:to>
      <xdr:col>41</xdr:col>
      <xdr:colOff>50800</xdr:colOff>
      <xdr:row>58</xdr:row>
      <xdr:rowOff>82724</xdr:rowOff>
    </xdr:to>
    <xdr:cxnSp macro="">
      <xdr:nvCxnSpPr>
        <xdr:cNvPr id="361" name="直線コネクタ 360"/>
        <xdr:cNvCxnSpPr/>
      </xdr:nvCxnSpPr>
      <xdr:spPr>
        <a:xfrm>
          <a:off x="6972300" y="9816871"/>
          <a:ext cx="889000" cy="209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114546</xdr:rowOff>
    </xdr:from>
    <xdr:to>
      <xdr:col>41</xdr:col>
      <xdr:colOff>101600</xdr:colOff>
      <xdr:row>56</xdr:row>
      <xdr:rowOff>44696</xdr:rowOff>
    </xdr:to>
    <xdr:sp macro="" textlink="">
      <xdr:nvSpPr>
        <xdr:cNvPr id="362" name="フローチャート: 判断 361"/>
        <xdr:cNvSpPr/>
      </xdr:nvSpPr>
      <xdr:spPr>
        <a:xfrm>
          <a:off x="7810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61223</xdr:rowOff>
    </xdr:from>
    <xdr:ext cx="534377" cy="259045"/>
    <xdr:sp macro="" textlink="">
      <xdr:nvSpPr>
        <xdr:cNvPr id="363" name="テキスト ボックス 362"/>
        <xdr:cNvSpPr txBox="1"/>
      </xdr:nvSpPr>
      <xdr:spPr>
        <a:xfrm>
          <a:off x="7594111" y="93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84350</xdr:rowOff>
    </xdr:from>
    <xdr:to>
      <xdr:col>36</xdr:col>
      <xdr:colOff>165100</xdr:colOff>
      <xdr:row>56</xdr:row>
      <xdr:rowOff>14500</xdr:rowOff>
    </xdr:to>
    <xdr:sp macro="" textlink="">
      <xdr:nvSpPr>
        <xdr:cNvPr id="364" name="フローチャート: 判断 363"/>
        <xdr:cNvSpPr/>
      </xdr:nvSpPr>
      <xdr:spPr>
        <a:xfrm>
          <a:off x="6921500" y="951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31027</xdr:rowOff>
    </xdr:from>
    <xdr:ext cx="534377" cy="259045"/>
    <xdr:sp macro="" textlink="">
      <xdr:nvSpPr>
        <xdr:cNvPr id="365" name="テキスト ボックス 364"/>
        <xdr:cNvSpPr txBox="1"/>
      </xdr:nvSpPr>
      <xdr:spPr>
        <a:xfrm>
          <a:off x="6705111" y="928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29301</xdr:rowOff>
    </xdr:from>
    <xdr:to>
      <xdr:col>55</xdr:col>
      <xdr:colOff>50800</xdr:colOff>
      <xdr:row>57</xdr:row>
      <xdr:rowOff>130901</xdr:rowOff>
    </xdr:to>
    <xdr:sp macro="" textlink="">
      <xdr:nvSpPr>
        <xdr:cNvPr id="371" name="楕円 370"/>
        <xdr:cNvSpPr/>
      </xdr:nvSpPr>
      <xdr:spPr>
        <a:xfrm>
          <a:off x="10426700" y="980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7728</xdr:rowOff>
    </xdr:from>
    <xdr:ext cx="534377" cy="259045"/>
    <xdr:sp macro="" textlink="">
      <xdr:nvSpPr>
        <xdr:cNvPr id="372" name="普通建設事業費該当値テキスト"/>
        <xdr:cNvSpPr txBox="1"/>
      </xdr:nvSpPr>
      <xdr:spPr>
        <a:xfrm>
          <a:off x="10528300" y="978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106404</xdr:rowOff>
    </xdr:from>
    <xdr:to>
      <xdr:col>50</xdr:col>
      <xdr:colOff>165100</xdr:colOff>
      <xdr:row>56</xdr:row>
      <xdr:rowOff>36554</xdr:rowOff>
    </xdr:to>
    <xdr:sp macro="" textlink="">
      <xdr:nvSpPr>
        <xdr:cNvPr id="373" name="楕円 372"/>
        <xdr:cNvSpPr/>
      </xdr:nvSpPr>
      <xdr:spPr>
        <a:xfrm>
          <a:off x="9588500" y="953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53081</xdr:rowOff>
    </xdr:from>
    <xdr:ext cx="534377" cy="259045"/>
    <xdr:sp macro="" textlink="">
      <xdr:nvSpPr>
        <xdr:cNvPr id="374" name="テキスト ボックス 373"/>
        <xdr:cNvSpPr txBox="1"/>
      </xdr:nvSpPr>
      <xdr:spPr>
        <a:xfrm>
          <a:off x="9372111" y="931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53467</xdr:rowOff>
    </xdr:from>
    <xdr:to>
      <xdr:col>46</xdr:col>
      <xdr:colOff>38100</xdr:colOff>
      <xdr:row>56</xdr:row>
      <xdr:rowOff>155067</xdr:rowOff>
    </xdr:to>
    <xdr:sp macro="" textlink="">
      <xdr:nvSpPr>
        <xdr:cNvPr id="375" name="楕円 374"/>
        <xdr:cNvSpPr/>
      </xdr:nvSpPr>
      <xdr:spPr>
        <a:xfrm>
          <a:off x="8699500" y="965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146194</xdr:rowOff>
    </xdr:from>
    <xdr:ext cx="534377" cy="259045"/>
    <xdr:sp macro="" textlink="">
      <xdr:nvSpPr>
        <xdr:cNvPr id="376" name="テキスト ボックス 375"/>
        <xdr:cNvSpPr txBox="1"/>
      </xdr:nvSpPr>
      <xdr:spPr>
        <a:xfrm>
          <a:off x="8483111" y="9747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31924</xdr:rowOff>
    </xdr:from>
    <xdr:to>
      <xdr:col>41</xdr:col>
      <xdr:colOff>101600</xdr:colOff>
      <xdr:row>58</xdr:row>
      <xdr:rowOff>133524</xdr:rowOff>
    </xdr:to>
    <xdr:sp macro="" textlink="">
      <xdr:nvSpPr>
        <xdr:cNvPr id="377" name="楕円 376"/>
        <xdr:cNvSpPr/>
      </xdr:nvSpPr>
      <xdr:spPr>
        <a:xfrm>
          <a:off x="7810500" y="997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124651</xdr:rowOff>
    </xdr:from>
    <xdr:ext cx="534377" cy="259045"/>
    <xdr:sp macro="" textlink="">
      <xdr:nvSpPr>
        <xdr:cNvPr id="378" name="テキスト ボックス 377"/>
        <xdr:cNvSpPr txBox="1"/>
      </xdr:nvSpPr>
      <xdr:spPr>
        <a:xfrm>
          <a:off x="7594111" y="1006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164871</xdr:rowOff>
    </xdr:from>
    <xdr:to>
      <xdr:col>36</xdr:col>
      <xdr:colOff>165100</xdr:colOff>
      <xdr:row>57</xdr:row>
      <xdr:rowOff>95021</xdr:rowOff>
    </xdr:to>
    <xdr:sp macro="" textlink="">
      <xdr:nvSpPr>
        <xdr:cNvPr id="379" name="楕円 378"/>
        <xdr:cNvSpPr/>
      </xdr:nvSpPr>
      <xdr:spPr>
        <a:xfrm>
          <a:off x="6921500" y="976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86148</xdr:rowOff>
    </xdr:from>
    <xdr:ext cx="534377" cy="259045"/>
    <xdr:sp macro="" textlink="">
      <xdr:nvSpPr>
        <xdr:cNvPr id="380" name="テキスト ボックス 379"/>
        <xdr:cNvSpPr txBox="1"/>
      </xdr:nvSpPr>
      <xdr:spPr>
        <a:xfrm>
          <a:off x="6705111" y="985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153530</xdr:rowOff>
    </xdr:from>
    <xdr:to>
      <xdr:col>54</xdr:col>
      <xdr:colOff>189865</xdr:colOff>
      <xdr:row>79</xdr:row>
      <xdr:rowOff>44450</xdr:rowOff>
    </xdr:to>
    <xdr:cxnSp macro="">
      <xdr:nvCxnSpPr>
        <xdr:cNvPr id="404" name="直線コネクタ 403"/>
        <xdr:cNvCxnSpPr/>
      </xdr:nvCxnSpPr>
      <xdr:spPr>
        <a:xfrm flipV="1">
          <a:off x="10475595" y="12155030"/>
          <a:ext cx="1270" cy="143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100207</xdr:rowOff>
    </xdr:from>
    <xdr:ext cx="599010" cy="259045"/>
    <xdr:sp macro="" textlink="">
      <xdr:nvSpPr>
        <xdr:cNvPr id="407" name="普通建設事業費 （ うち新規整備　）最大値テキスト"/>
        <xdr:cNvSpPr txBox="1"/>
      </xdr:nvSpPr>
      <xdr:spPr>
        <a:xfrm>
          <a:off x="10528300" y="1193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153530</xdr:rowOff>
    </xdr:from>
    <xdr:to>
      <xdr:col>55</xdr:col>
      <xdr:colOff>88900</xdr:colOff>
      <xdr:row>70</xdr:row>
      <xdr:rowOff>153530</xdr:rowOff>
    </xdr:to>
    <xdr:cxnSp macro="">
      <xdr:nvCxnSpPr>
        <xdr:cNvPr id="408" name="直線コネクタ 407"/>
        <xdr:cNvCxnSpPr/>
      </xdr:nvCxnSpPr>
      <xdr:spPr>
        <a:xfrm>
          <a:off x="10388600" y="1215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99124</xdr:rowOff>
    </xdr:from>
    <xdr:to>
      <xdr:col>55</xdr:col>
      <xdr:colOff>0</xdr:colOff>
      <xdr:row>79</xdr:row>
      <xdr:rowOff>7289</xdr:rowOff>
    </xdr:to>
    <xdr:cxnSp macro="">
      <xdr:nvCxnSpPr>
        <xdr:cNvPr id="409" name="直線コネクタ 408"/>
        <xdr:cNvCxnSpPr/>
      </xdr:nvCxnSpPr>
      <xdr:spPr>
        <a:xfrm>
          <a:off x="9639300" y="13472224"/>
          <a:ext cx="838200" cy="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1909</xdr:rowOff>
    </xdr:from>
    <xdr:ext cx="534377" cy="259045"/>
    <xdr:sp macro="" textlink="">
      <xdr:nvSpPr>
        <xdr:cNvPr id="410" name="普通建設事業費 （ うち新規整備　）平均値テキスト"/>
        <xdr:cNvSpPr txBox="1"/>
      </xdr:nvSpPr>
      <xdr:spPr>
        <a:xfrm>
          <a:off x="10528300" y="13203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150482</xdr:rowOff>
    </xdr:from>
    <xdr:to>
      <xdr:col>55</xdr:col>
      <xdr:colOff>50800</xdr:colOff>
      <xdr:row>78</xdr:row>
      <xdr:rowOff>80632</xdr:rowOff>
    </xdr:to>
    <xdr:sp macro="" textlink="">
      <xdr:nvSpPr>
        <xdr:cNvPr id="411" name="フローチャート: 判断 410"/>
        <xdr:cNvSpPr/>
      </xdr:nvSpPr>
      <xdr:spPr>
        <a:xfrm>
          <a:off x="104267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15202</xdr:rowOff>
    </xdr:from>
    <xdr:to>
      <xdr:col>50</xdr:col>
      <xdr:colOff>114300</xdr:colOff>
      <xdr:row>78</xdr:row>
      <xdr:rowOff>99124</xdr:rowOff>
    </xdr:to>
    <xdr:cxnSp macro="">
      <xdr:nvCxnSpPr>
        <xdr:cNvPr id="412" name="直線コネクタ 411"/>
        <xdr:cNvCxnSpPr/>
      </xdr:nvCxnSpPr>
      <xdr:spPr>
        <a:xfrm>
          <a:off x="8750300" y="13216852"/>
          <a:ext cx="889000" cy="25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147689</xdr:rowOff>
    </xdr:from>
    <xdr:to>
      <xdr:col>50</xdr:col>
      <xdr:colOff>165100</xdr:colOff>
      <xdr:row>78</xdr:row>
      <xdr:rowOff>77839</xdr:rowOff>
    </xdr:to>
    <xdr:sp macro="" textlink="">
      <xdr:nvSpPr>
        <xdr:cNvPr id="413" name="フローチャート: 判断 412"/>
        <xdr:cNvSpPr/>
      </xdr:nvSpPr>
      <xdr:spPr>
        <a:xfrm>
          <a:off x="9588500" y="133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94366</xdr:rowOff>
    </xdr:from>
    <xdr:ext cx="534377" cy="259045"/>
    <xdr:sp macro="" textlink="">
      <xdr:nvSpPr>
        <xdr:cNvPr id="414" name="テキスト ボックス 413"/>
        <xdr:cNvSpPr txBox="1"/>
      </xdr:nvSpPr>
      <xdr:spPr>
        <a:xfrm>
          <a:off x="9372111" y="1312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15202</xdr:rowOff>
    </xdr:from>
    <xdr:to>
      <xdr:col>45</xdr:col>
      <xdr:colOff>177800</xdr:colOff>
      <xdr:row>78</xdr:row>
      <xdr:rowOff>126567</xdr:rowOff>
    </xdr:to>
    <xdr:cxnSp macro="">
      <xdr:nvCxnSpPr>
        <xdr:cNvPr id="415" name="直線コネクタ 414"/>
        <xdr:cNvCxnSpPr/>
      </xdr:nvCxnSpPr>
      <xdr:spPr>
        <a:xfrm flipV="1">
          <a:off x="7861300" y="13216852"/>
          <a:ext cx="889000" cy="282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92126</xdr:rowOff>
    </xdr:from>
    <xdr:to>
      <xdr:col>46</xdr:col>
      <xdr:colOff>38100</xdr:colOff>
      <xdr:row>78</xdr:row>
      <xdr:rowOff>22276</xdr:rowOff>
    </xdr:to>
    <xdr:sp macro="" textlink="">
      <xdr:nvSpPr>
        <xdr:cNvPr id="416" name="フローチャート: 判断 415"/>
        <xdr:cNvSpPr/>
      </xdr:nvSpPr>
      <xdr:spPr>
        <a:xfrm>
          <a:off x="8699500" y="1329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13403</xdr:rowOff>
    </xdr:from>
    <xdr:ext cx="534377" cy="259045"/>
    <xdr:sp macro="" textlink="">
      <xdr:nvSpPr>
        <xdr:cNvPr id="417" name="テキスト ボックス 416"/>
        <xdr:cNvSpPr txBox="1"/>
      </xdr:nvSpPr>
      <xdr:spPr>
        <a:xfrm>
          <a:off x="8483111" y="1338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126567</xdr:rowOff>
    </xdr:from>
    <xdr:to>
      <xdr:col>41</xdr:col>
      <xdr:colOff>50800</xdr:colOff>
      <xdr:row>78</xdr:row>
      <xdr:rowOff>128093</xdr:rowOff>
    </xdr:to>
    <xdr:cxnSp macro="">
      <xdr:nvCxnSpPr>
        <xdr:cNvPr id="418" name="直線コネクタ 417"/>
        <xdr:cNvCxnSpPr/>
      </xdr:nvCxnSpPr>
      <xdr:spPr>
        <a:xfrm flipV="1">
          <a:off x="6972300" y="13499667"/>
          <a:ext cx="889000" cy="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3632</xdr:rowOff>
    </xdr:from>
    <xdr:to>
      <xdr:col>41</xdr:col>
      <xdr:colOff>101600</xdr:colOff>
      <xdr:row>77</xdr:row>
      <xdr:rowOff>105232</xdr:rowOff>
    </xdr:to>
    <xdr:sp macro="" textlink="">
      <xdr:nvSpPr>
        <xdr:cNvPr id="419" name="フローチャート: 判断 418"/>
        <xdr:cNvSpPr/>
      </xdr:nvSpPr>
      <xdr:spPr>
        <a:xfrm>
          <a:off x="7810500" y="1320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121759</xdr:rowOff>
    </xdr:from>
    <xdr:ext cx="534377" cy="259045"/>
    <xdr:sp macro="" textlink="">
      <xdr:nvSpPr>
        <xdr:cNvPr id="420" name="テキスト ボックス 419"/>
        <xdr:cNvSpPr txBox="1"/>
      </xdr:nvSpPr>
      <xdr:spPr>
        <a:xfrm>
          <a:off x="7594111" y="1298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125298</xdr:rowOff>
    </xdr:from>
    <xdr:to>
      <xdr:col>36</xdr:col>
      <xdr:colOff>165100</xdr:colOff>
      <xdr:row>77</xdr:row>
      <xdr:rowOff>55448</xdr:rowOff>
    </xdr:to>
    <xdr:sp macro="" textlink="">
      <xdr:nvSpPr>
        <xdr:cNvPr id="421" name="フローチャート: 判断 420"/>
        <xdr:cNvSpPr/>
      </xdr:nvSpPr>
      <xdr:spPr>
        <a:xfrm>
          <a:off x="6921500" y="13155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71976</xdr:rowOff>
    </xdr:from>
    <xdr:ext cx="534377" cy="259045"/>
    <xdr:sp macro="" textlink="">
      <xdr:nvSpPr>
        <xdr:cNvPr id="422" name="テキスト ボックス 421"/>
        <xdr:cNvSpPr txBox="1"/>
      </xdr:nvSpPr>
      <xdr:spPr>
        <a:xfrm>
          <a:off x="6705111" y="1293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127939</xdr:rowOff>
    </xdr:from>
    <xdr:to>
      <xdr:col>55</xdr:col>
      <xdr:colOff>50800</xdr:colOff>
      <xdr:row>79</xdr:row>
      <xdr:rowOff>58089</xdr:rowOff>
    </xdr:to>
    <xdr:sp macro="" textlink="">
      <xdr:nvSpPr>
        <xdr:cNvPr id="428" name="楕円 427"/>
        <xdr:cNvSpPr/>
      </xdr:nvSpPr>
      <xdr:spPr>
        <a:xfrm>
          <a:off x="10426700" y="1350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42866</xdr:rowOff>
    </xdr:from>
    <xdr:ext cx="469744" cy="259045"/>
    <xdr:sp macro="" textlink="">
      <xdr:nvSpPr>
        <xdr:cNvPr id="429" name="普通建設事業費 （ うち新規整備　）該当値テキスト"/>
        <xdr:cNvSpPr txBox="1"/>
      </xdr:nvSpPr>
      <xdr:spPr>
        <a:xfrm>
          <a:off x="10528300" y="1341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48324</xdr:rowOff>
    </xdr:from>
    <xdr:to>
      <xdr:col>50</xdr:col>
      <xdr:colOff>165100</xdr:colOff>
      <xdr:row>78</xdr:row>
      <xdr:rowOff>149924</xdr:rowOff>
    </xdr:to>
    <xdr:sp macro="" textlink="">
      <xdr:nvSpPr>
        <xdr:cNvPr id="430" name="楕円 429"/>
        <xdr:cNvSpPr/>
      </xdr:nvSpPr>
      <xdr:spPr>
        <a:xfrm>
          <a:off x="9588500" y="1342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141051</xdr:rowOff>
    </xdr:from>
    <xdr:ext cx="469744" cy="259045"/>
    <xdr:sp macro="" textlink="">
      <xdr:nvSpPr>
        <xdr:cNvPr id="431" name="テキスト ボックス 430"/>
        <xdr:cNvSpPr txBox="1"/>
      </xdr:nvSpPr>
      <xdr:spPr>
        <a:xfrm>
          <a:off x="9404428" y="1351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135852</xdr:rowOff>
    </xdr:from>
    <xdr:to>
      <xdr:col>46</xdr:col>
      <xdr:colOff>38100</xdr:colOff>
      <xdr:row>77</xdr:row>
      <xdr:rowOff>66002</xdr:rowOff>
    </xdr:to>
    <xdr:sp macro="" textlink="">
      <xdr:nvSpPr>
        <xdr:cNvPr id="432" name="楕円 431"/>
        <xdr:cNvSpPr/>
      </xdr:nvSpPr>
      <xdr:spPr>
        <a:xfrm>
          <a:off x="8699500" y="1316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82529</xdr:rowOff>
    </xdr:from>
    <xdr:ext cx="534377" cy="259045"/>
    <xdr:sp macro="" textlink="">
      <xdr:nvSpPr>
        <xdr:cNvPr id="433" name="テキスト ボックス 432"/>
        <xdr:cNvSpPr txBox="1"/>
      </xdr:nvSpPr>
      <xdr:spPr>
        <a:xfrm>
          <a:off x="8483111" y="1294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75767</xdr:rowOff>
    </xdr:from>
    <xdr:to>
      <xdr:col>41</xdr:col>
      <xdr:colOff>101600</xdr:colOff>
      <xdr:row>79</xdr:row>
      <xdr:rowOff>5917</xdr:rowOff>
    </xdr:to>
    <xdr:sp macro="" textlink="">
      <xdr:nvSpPr>
        <xdr:cNvPr id="434" name="楕円 433"/>
        <xdr:cNvSpPr/>
      </xdr:nvSpPr>
      <xdr:spPr>
        <a:xfrm>
          <a:off x="7810500" y="1344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168494</xdr:rowOff>
    </xdr:from>
    <xdr:ext cx="469744" cy="259045"/>
    <xdr:sp macro="" textlink="">
      <xdr:nvSpPr>
        <xdr:cNvPr id="435" name="テキスト ボックス 434"/>
        <xdr:cNvSpPr txBox="1"/>
      </xdr:nvSpPr>
      <xdr:spPr>
        <a:xfrm>
          <a:off x="7626428" y="1354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77293</xdr:rowOff>
    </xdr:from>
    <xdr:to>
      <xdr:col>36</xdr:col>
      <xdr:colOff>165100</xdr:colOff>
      <xdr:row>79</xdr:row>
      <xdr:rowOff>7443</xdr:rowOff>
    </xdr:to>
    <xdr:sp macro="" textlink="">
      <xdr:nvSpPr>
        <xdr:cNvPr id="436" name="楕円 435"/>
        <xdr:cNvSpPr/>
      </xdr:nvSpPr>
      <xdr:spPr>
        <a:xfrm>
          <a:off x="6921500" y="1345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170020</xdr:rowOff>
    </xdr:from>
    <xdr:ext cx="469744" cy="259045"/>
    <xdr:sp macro="" textlink="">
      <xdr:nvSpPr>
        <xdr:cNvPr id="437" name="テキスト ボックス 436"/>
        <xdr:cNvSpPr txBox="1"/>
      </xdr:nvSpPr>
      <xdr:spPr>
        <a:xfrm>
          <a:off x="6737428" y="1354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22493</xdr:rowOff>
    </xdr:from>
    <xdr:to>
      <xdr:col>54</xdr:col>
      <xdr:colOff>189865</xdr:colOff>
      <xdr:row>98</xdr:row>
      <xdr:rowOff>137202</xdr:rowOff>
    </xdr:to>
    <xdr:cxnSp macro="">
      <xdr:nvCxnSpPr>
        <xdr:cNvPr id="463" name="直線コネクタ 462"/>
        <xdr:cNvCxnSpPr/>
      </xdr:nvCxnSpPr>
      <xdr:spPr>
        <a:xfrm flipV="1">
          <a:off x="10475595" y="15452993"/>
          <a:ext cx="1270" cy="1486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141029</xdr:rowOff>
    </xdr:from>
    <xdr:ext cx="469744" cy="259045"/>
    <xdr:sp macro="" textlink="">
      <xdr:nvSpPr>
        <xdr:cNvPr id="464" name="普通建設事業費 （ うち更新整備　）最小値テキスト"/>
        <xdr:cNvSpPr txBox="1"/>
      </xdr:nvSpPr>
      <xdr:spPr>
        <a:xfrm>
          <a:off x="10528300" y="1694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137202</xdr:rowOff>
    </xdr:from>
    <xdr:to>
      <xdr:col>55</xdr:col>
      <xdr:colOff>88900</xdr:colOff>
      <xdr:row>98</xdr:row>
      <xdr:rowOff>137202</xdr:rowOff>
    </xdr:to>
    <xdr:cxnSp macro="">
      <xdr:nvCxnSpPr>
        <xdr:cNvPr id="465" name="直線コネクタ 464"/>
        <xdr:cNvCxnSpPr/>
      </xdr:nvCxnSpPr>
      <xdr:spPr>
        <a:xfrm>
          <a:off x="10388600" y="16939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140620</xdr:rowOff>
    </xdr:from>
    <xdr:ext cx="534377" cy="259045"/>
    <xdr:sp macro="" textlink="">
      <xdr:nvSpPr>
        <xdr:cNvPr id="466" name="普通建設事業費 （ うち更新整備　）最大値テキスト"/>
        <xdr:cNvSpPr txBox="1"/>
      </xdr:nvSpPr>
      <xdr:spPr>
        <a:xfrm>
          <a:off x="10528300" y="1522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22493</xdr:rowOff>
    </xdr:from>
    <xdr:to>
      <xdr:col>55</xdr:col>
      <xdr:colOff>88900</xdr:colOff>
      <xdr:row>90</xdr:row>
      <xdr:rowOff>22493</xdr:rowOff>
    </xdr:to>
    <xdr:cxnSp macro="">
      <xdr:nvCxnSpPr>
        <xdr:cNvPr id="467" name="直線コネクタ 466"/>
        <xdr:cNvCxnSpPr/>
      </xdr:nvCxnSpPr>
      <xdr:spPr>
        <a:xfrm>
          <a:off x="10388600" y="154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105491</xdr:rowOff>
    </xdr:from>
    <xdr:to>
      <xdr:col>55</xdr:col>
      <xdr:colOff>0</xdr:colOff>
      <xdr:row>97</xdr:row>
      <xdr:rowOff>170039</xdr:rowOff>
    </xdr:to>
    <xdr:cxnSp macro="">
      <xdr:nvCxnSpPr>
        <xdr:cNvPr id="468" name="直線コネクタ 467"/>
        <xdr:cNvCxnSpPr/>
      </xdr:nvCxnSpPr>
      <xdr:spPr>
        <a:xfrm>
          <a:off x="9639300" y="16564691"/>
          <a:ext cx="838200" cy="23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95480</xdr:rowOff>
    </xdr:from>
    <xdr:ext cx="534377" cy="259045"/>
    <xdr:sp macro="" textlink="">
      <xdr:nvSpPr>
        <xdr:cNvPr id="469" name="普通建設事業費 （ うち更新整備　）平均値テキスト"/>
        <xdr:cNvSpPr txBox="1"/>
      </xdr:nvSpPr>
      <xdr:spPr>
        <a:xfrm>
          <a:off x="10528300" y="16383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72603</xdr:rowOff>
    </xdr:from>
    <xdr:to>
      <xdr:col>55</xdr:col>
      <xdr:colOff>50800</xdr:colOff>
      <xdr:row>97</xdr:row>
      <xdr:rowOff>2753</xdr:rowOff>
    </xdr:to>
    <xdr:sp macro="" textlink="">
      <xdr:nvSpPr>
        <xdr:cNvPr id="470" name="フローチャート: 判断 469"/>
        <xdr:cNvSpPr/>
      </xdr:nvSpPr>
      <xdr:spPr>
        <a:xfrm>
          <a:off x="10426700" y="1653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105491</xdr:rowOff>
    </xdr:from>
    <xdr:to>
      <xdr:col>50</xdr:col>
      <xdr:colOff>114300</xdr:colOff>
      <xdr:row>98</xdr:row>
      <xdr:rowOff>93866</xdr:rowOff>
    </xdr:to>
    <xdr:cxnSp macro="">
      <xdr:nvCxnSpPr>
        <xdr:cNvPr id="471" name="直線コネクタ 470"/>
        <xdr:cNvCxnSpPr/>
      </xdr:nvCxnSpPr>
      <xdr:spPr>
        <a:xfrm flipV="1">
          <a:off x="8750300" y="16564691"/>
          <a:ext cx="889000" cy="33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76262</xdr:rowOff>
    </xdr:from>
    <xdr:to>
      <xdr:col>50</xdr:col>
      <xdr:colOff>165100</xdr:colOff>
      <xdr:row>97</xdr:row>
      <xdr:rowOff>6412</xdr:rowOff>
    </xdr:to>
    <xdr:sp macro="" textlink="">
      <xdr:nvSpPr>
        <xdr:cNvPr id="472" name="フローチャート: 判断 471"/>
        <xdr:cNvSpPr/>
      </xdr:nvSpPr>
      <xdr:spPr>
        <a:xfrm>
          <a:off x="9588500" y="1653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168989</xdr:rowOff>
    </xdr:from>
    <xdr:ext cx="534377" cy="259045"/>
    <xdr:sp macro="" textlink="">
      <xdr:nvSpPr>
        <xdr:cNvPr id="473" name="テキスト ボックス 472"/>
        <xdr:cNvSpPr txBox="1"/>
      </xdr:nvSpPr>
      <xdr:spPr>
        <a:xfrm>
          <a:off x="9372111" y="1662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93866</xdr:rowOff>
    </xdr:from>
    <xdr:to>
      <xdr:col>45</xdr:col>
      <xdr:colOff>177800</xdr:colOff>
      <xdr:row>98</xdr:row>
      <xdr:rowOff>146934</xdr:rowOff>
    </xdr:to>
    <xdr:cxnSp macro="">
      <xdr:nvCxnSpPr>
        <xdr:cNvPr id="474" name="直線コネクタ 473"/>
        <xdr:cNvCxnSpPr/>
      </xdr:nvCxnSpPr>
      <xdr:spPr>
        <a:xfrm flipV="1">
          <a:off x="7861300" y="16895966"/>
          <a:ext cx="889000" cy="5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111973</xdr:rowOff>
    </xdr:from>
    <xdr:to>
      <xdr:col>46</xdr:col>
      <xdr:colOff>38100</xdr:colOff>
      <xdr:row>97</xdr:row>
      <xdr:rowOff>42123</xdr:rowOff>
    </xdr:to>
    <xdr:sp macro="" textlink="">
      <xdr:nvSpPr>
        <xdr:cNvPr id="475" name="フローチャート: 判断 474"/>
        <xdr:cNvSpPr/>
      </xdr:nvSpPr>
      <xdr:spPr>
        <a:xfrm>
          <a:off x="8699500" y="1657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58650</xdr:rowOff>
    </xdr:from>
    <xdr:ext cx="534377" cy="259045"/>
    <xdr:sp macro="" textlink="">
      <xdr:nvSpPr>
        <xdr:cNvPr id="476" name="テキスト ボックス 475"/>
        <xdr:cNvSpPr txBox="1"/>
      </xdr:nvSpPr>
      <xdr:spPr>
        <a:xfrm>
          <a:off x="8483111" y="1634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63381</xdr:rowOff>
    </xdr:from>
    <xdr:to>
      <xdr:col>41</xdr:col>
      <xdr:colOff>50800</xdr:colOff>
      <xdr:row>98</xdr:row>
      <xdr:rowOff>146934</xdr:rowOff>
    </xdr:to>
    <xdr:cxnSp macro="">
      <xdr:nvCxnSpPr>
        <xdr:cNvPr id="477" name="直線コネクタ 476"/>
        <xdr:cNvCxnSpPr/>
      </xdr:nvCxnSpPr>
      <xdr:spPr>
        <a:xfrm>
          <a:off x="6972300" y="16694031"/>
          <a:ext cx="889000" cy="25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10246</xdr:rowOff>
    </xdr:from>
    <xdr:to>
      <xdr:col>41</xdr:col>
      <xdr:colOff>101600</xdr:colOff>
      <xdr:row>97</xdr:row>
      <xdr:rowOff>111846</xdr:rowOff>
    </xdr:to>
    <xdr:sp macro="" textlink="">
      <xdr:nvSpPr>
        <xdr:cNvPr id="478" name="フローチャート: 判断 477"/>
        <xdr:cNvSpPr/>
      </xdr:nvSpPr>
      <xdr:spPr>
        <a:xfrm>
          <a:off x="7810500" y="1664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128373</xdr:rowOff>
    </xdr:from>
    <xdr:ext cx="534377" cy="259045"/>
    <xdr:sp macro="" textlink="">
      <xdr:nvSpPr>
        <xdr:cNvPr id="479" name="テキスト ボックス 478"/>
        <xdr:cNvSpPr txBox="1"/>
      </xdr:nvSpPr>
      <xdr:spPr>
        <a:xfrm>
          <a:off x="7594111" y="1641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17005</xdr:rowOff>
    </xdr:from>
    <xdr:to>
      <xdr:col>36</xdr:col>
      <xdr:colOff>165100</xdr:colOff>
      <xdr:row>97</xdr:row>
      <xdr:rowOff>118605</xdr:rowOff>
    </xdr:to>
    <xdr:sp macro="" textlink="">
      <xdr:nvSpPr>
        <xdr:cNvPr id="480" name="フローチャート: 判断 479"/>
        <xdr:cNvSpPr/>
      </xdr:nvSpPr>
      <xdr:spPr>
        <a:xfrm>
          <a:off x="6921500" y="1664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109732</xdr:rowOff>
    </xdr:from>
    <xdr:ext cx="534377" cy="259045"/>
    <xdr:sp macro="" textlink="">
      <xdr:nvSpPr>
        <xdr:cNvPr id="481" name="テキスト ボックス 480"/>
        <xdr:cNvSpPr txBox="1"/>
      </xdr:nvSpPr>
      <xdr:spPr>
        <a:xfrm>
          <a:off x="6705111" y="1674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119239</xdr:rowOff>
    </xdr:from>
    <xdr:to>
      <xdr:col>55</xdr:col>
      <xdr:colOff>50800</xdr:colOff>
      <xdr:row>98</xdr:row>
      <xdr:rowOff>49389</xdr:rowOff>
    </xdr:to>
    <xdr:sp macro="" textlink="">
      <xdr:nvSpPr>
        <xdr:cNvPr id="487" name="楕円 486"/>
        <xdr:cNvSpPr/>
      </xdr:nvSpPr>
      <xdr:spPr>
        <a:xfrm>
          <a:off x="10426700" y="1674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97666</xdr:rowOff>
    </xdr:from>
    <xdr:ext cx="534377" cy="259045"/>
    <xdr:sp macro="" textlink="">
      <xdr:nvSpPr>
        <xdr:cNvPr id="488" name="普通建設事業費 （ うち更新整備　）該当値テキスト"/>
        <xdr:cNvSpPr txBox="1"/>
      </xdr:nvSpPr>
      <xdr:spPr>
        <a:xfrm>
          <a:off x="10528300" y="16728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54691</xdr:rowOff>
    </xdr:from>
    <xdr:to>
      <xdr:col>50</xdr:col>
      <xdr:colOff>165100</xdr:colOff>
      <xdr:row>96</xdr:row>
      <xdr:rowOff>156291</xdr:rowOff>
    </xdr:to>
    <xdr:sp macro="" textlink="">
      <xdr:nvSpPr>
        <xdr:cNvPr id="489" name="楕円 488"/>
        <xdr:cNvSpPr/>
      </xdr:nvSpPr>
      <xdr:spPr>
        <a:xfrm>
          <a:off x="9588500" y="1651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1368</xdr:rowOff>
    </xdr:from>
    <xdr:ext cx="534377" cy="259045"/>
    <xdr:sp macro="" textlink="">
      <xdr:nvSpPr>
        <xdr:cNvPr id="490" name="テキスト ボックス 489"/>
        <xdr:cNvSpPr txBox="1"/>
      </xdr:nvSpPr>
      <xdr:spPr>
        <a:xfrm>
          <a:off x="9372111" y="16289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43066</xdr:rowOff>
    </xdr:from>
    <xdr:to>
      <xdr:col>46</xdr:col>
      <xdr:colOff>38100</xdr:colOff>
      <xdr:row>98</xdr:row>
      <xdr:rowOff>144666</xdr:rowOff>
    </xdr:to>
    <xdr:sp macro="" textlink="">
      <xdr:nvSpPr>
        <xdr:cNvPr id="491" name="楕円 490"/>
        <xdr:cNvSpPr/>
      </xdr:nvSpPr>
      <xdr:spPr>
        <a:xfrm>
          <a:off x="8699500" y="1684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135793</xdr:rowOff>
    </xdr:from>
    <xdr:ext cx="534377" cy="259045"/>
    <xdr:sp macro="" textlink="">
      <xdr:nvSpPr>
        <xdr:cNvPr id="492" name="テキスト ボックス 491"/>
        <xdr:cNvSpPr txBox="1"/>
      </xdr:nvSpPr>
      <xdr:spPr>
        <a:xfrm>
          <a:off x="8483111" y="1693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96134</xdr:rowOff>
    </xdr:from>
    <xdr:to>
      <xdr:col>41</xdr:col>
      <xdr:colOff>101600</xdr:colOff>
      <xdr:row>99</xdr:row>
      <xdr:rowOff>26284</xdr:rowOff>
    </xdr:to>
    <xdr:sp macro="" textlink="">
      <xdr:nvSpPr>
        <xdr:cNvPr id="493" name="楕円 492"/>
        <xdr:cNvSpPr/>
      </xdr:nvSpPr>
      <xdr:spPr>
        <a:xfrm>
          <a:off x="7810500" y="1689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17411</xdr:rowOff>
    </xdr:from>
    <xdr:ext cx="469744" cy="259045"/>
    <xdr:sp macro="" textlink="">
      <xdr:nvSpPr>
        <xdr:cNvPr id="494" name="テキスト ボックス 493"/>
        <xdr:cNvSpPr txBox="1"/>
      </xdr:nvSpPr>
      <xdr:spPr>
        <a:xfrm>
          <a:off x="7626428" y="1699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12581</xdr:rowOff>
    </xdr:from>
    <xdr:to>
      <xdr:col>36</xdr:col>
      <xdr:colOff>165100</xdr:colOff>
      <xdr:row>97</xdr:row>
      <xdr:rowOff>114181</xdr:rowOff>
    </xdr:to>
    <xdr:sp macro="" textlink="">
      <xdr:nvSpPr>
        <xdr:cNvPr id="495" name="楕円 494"/>
        <xdr:cNvSpPr/>
      </xdr:nvSpPr>
      <xdr:spPr>
        <a:xfrm>
          <a:off x="6921500" y="1664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130708</xdr:rowOff>
    </xdr:from>
    <xdr:ext cx="534377" cy="259045"/>
    <xdr:sp macro="" textlink="">
      <xdr:nvSpPr>
        <xdr:cNvPr id="496" name="テキスト ボックス 495"/>
        <xdr:cNvSpPr txBox="1"/>
      </xdr:nvSpPr>
      <xdr:spPr>
        <a:xfrm>
          <a:off x="6705111" y="1641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8" name="テキスト ボックス 50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133939</xdr:rowOff>
    </xdr:from>
    <xdr:to>
      <xdr:col>85</xdr:col>
      <xdr:colOff>126364</xdr:colOff>
      <xdr:row>38</xdr:row>
      <xdr:rowOff>139700</xdr:rowOff>
    </xdr:to>
    <xdr:cxnSp macro="">
      <xdr:nvCxnSpPr>
        <xdr:cNvPr id="518" name="直線コネクタ 517"/>
        <xdr:cNvCxnSpPr/>
      </xdr:nvCxnSpPr>
      <xdr:spPr>
        <a:xfrm flipV="1">
          <a:off x="16317595" y="5277439"/>
          <a:ext cx="1269" cy="1377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0" name="直線コネクタ 51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80616</xdr:rowOff>
    </xdr:from>
    <xdr:ext cx="534377" cy="259045"/>
    <xdr:sp macro="" textlink="">
      <xdr:nvSpPr>
        <xdr:cNvPr id="521" name="災害復旧事業費最大値テキスト"/>
        <xdr:cNvSpPr txBox="1"/>
      </xdr:nvSpPr>
      <xdr:spPr>
        <a:xfrm>
          <a:off x="16370300" y="505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133939</xdr:rowOff>
    </xdr:from>
    <xdr:to>
      <xdr:col>86</xdr:col>
      <xdr:colOff>25400</xdr:colOff>
      <xdr:row>30</xdr:row>
      <xdr:rowOff>133939</xdr:rowOff>
    </xdr:to>
    <xdr:cxnSp macro="">
      <xdr:nvCxnSpPr>
        <xdr:cNvPr id="522" name="直線コネクタ 521"/>
        <xdr:cNvCxnSpPr/>
      </xdr:nvCxnSpPr>
      <xdr:spPr>
        <a:xfrm>
          <a:off x="16230600" y="527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131425</xdr:rowOff>
    </xdr:from>
    <xdr:to>
      <xdr:col>85</xdr:col>
      <xdr:colOff>127000</xdr:colOff>
      <xdr:row>38</xdr:row>
      <xdr:rowOff>139700</xdr:rowOff>
    </xdr:to>
    <xdr:cxnSp macro="">
      <xdr:nvCxnSpPr>
        <xdr:cNvPr id="523" name="直線コネクタ 522"/>
        <xdr:cNvCxnSpPr/>
      </xdr:nvCxnSpPr>
      <xdr:spPr>
        <a:xfrm>
          <a:off x="15481300" y="6646525"/>
          <a:ext cx="838200" cy="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5341</xdr:rowOff>
    </xdr:from>
    <xdr:ext cx="469744" cy="259045"/>
    <xdr:sp macro="" textlink="">
      <xdr:nvSpPr>
        <xdr:cNvPr id="524" name="災害復旧事業費平均値テキスト"/>
        <xdr:cNvSpPr txBox="1"/>
      </xdr:nvSpPr>
      <xdr:spPr>
        <a:xfrm>
          <a:off x="16370300" y="6348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153914</xdr:rowOff>
    </xdr:from>
    <xdr:to>
      <xdr:col>85</xdr:col>
      <xdr:colOff>177800</xdr:colOff>
      <xdr:row>38</xdr:row>
      <xdr:rowOff>84064</xdr:rowOff>
    </xdr:to>
    <xdr:sp macro="" textlink="">
      <xdr:nvSpPr>
        <xdr:cNvPr id="525" name="フローチャート: 判断 524"/>
        <xdr:cNvSpPr/>
      </xdr:nvSpPr>
      <xdr:spPr>
        <a:xfrm>
          <a:off x="16268700" y="649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104632</xdr:rowOff>
    </xdr:from>
    <xdr:to>
      <xdr:col>81</xdr:col>
      <xdr:colOff>50800</xdr:colOff>
      <xdr:row>38</xdr:row>
      <xdr:rowOff>131425</xdr:rowOff>
    </xdr:to>
    <xdr:cxnSp macro="">
      <xdr:nvCxnSpPr>
        <xdr:cNvPr id="526" name="直線コネクタ 525"/>
        <xdr:cNvCxnSpPr/>
      </xdr:nvCxnSpPr>
      <xdr:spPr>
        <a:xfrm>
          <a:off x="14592300" y="6619732"/>
          <a:ext cx="889000" cy="2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9668</xdr:rowOff>
    </xdr:from>
    <xdr:to>
      <xdr:col>81</xdr:col>
      <xdr:colOff>101600</xdr:colOff>
      <xdr:row>38</xdr:row>
      <xdr:rowOff>111268</xdr:rowOff>
    </xdr:to>
    <xdr:sp macro="" textlink="">
      <xdr:nvSpPr>
        <xdr:cNvPr id="527" name="フローチャート: 判断 526"/>
        <xdr:cNvSpPr/>
      </xdr:nvSpPr>
      <xdr:spPr>
        <a:xfrm>
          <a:off x="15430500" y="652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127794</xdr:rowOff>
    </xdr:from>
    <xdr:ext cx="469744" cy="259045"/>
    <xdr:sp macro="" textlink="">
      <xdr:nvSpPr>
        <xdr:cNvPr id="528" name="テキスト ボックス 527"/>
        <xdr:cNvSpPr txBox="1"/>
      </xdr:nvSpPr>
      <xdr:spPr>
        <a:xfrm>
          <a:off x="15246428" y="6299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80721</xdr:rowOff>
    </xdr:from>
    <xdr:to>
      <xdr:col>76</xdr:col>
      <xdr:colOff>114300</xdr:colOff>
      <xdr:row>38</xdr:row>
      <xdr:rowOff>104632</xdr:rowOff>
    </xdr:to>
    <xdr:cxnSp macro="">
      <xdr:nvCxnSpPr>
        <xdr:cNvPr id="529" name="直線コネクタ 528"/>
        <xdr:cNvCxnSpPr/>
      </xdr:nvCxnSpPr>
      <xdr:spPr>
        <a:xfrm>
          <a:off x="13703300" y="6595821"/>
          <a:ext cx="889000" cy="2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28732</xdr:rowOff>
    </xdr:from>
    <xdr:to>
      <xdr:col>76</xdr:col>
      <xdr:colOff>165100</xdr:colOff>
      <xdr:row>38</xdr:row>
      <xdr:rowOff>130332</xdr:rowOff>
    </xdr:to>
    <xdr:sp macro="" textlink="">
      <xdr:nvSpPr>
        <xdr:cNvPr id="530" name="フローチャート: 判断 529"/>
        <xdr:cNvSpPr/>
      </xdr:nvSpPr>
      <xdr:spPr>
        <a:xfrm>
          <a:off x="14541500" y="654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146859</xdr:rowOff>
    </xdr:from>
    <xdr:ext cx="469744" cy="259045"/>
    <xdr:sp macro="" textlink="">
      <xdr:nvSpPr>
        <xdr:cNvPr id="531" name="テキスト ボックス 530"/>
        <xdr:cNvSpPr txBox="1"/>
      </xdr:nvSpPr>
      <xdr:spPr>
        <a:xfrm>
          <a:off x="14357428" y="6319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80721</xdr:rowOff>
    </xdr:from>
    <xdr:to>
      <xdr:col>71</xdr:col>
      <xdr:colOff>177800</xdr:colOff>
      <xdr:row>38</xdr:row>
      <xdr:rowOff>124430</xdr:rowOff>
    </xdr:to>
    <xdr:cxnSp macro="">
      <xdr:nvCxnSpPr>
        <xdr:cNvPr id="532" name="直線コネクタ 531"/>
        <xdr:cNvCxnSpPr/>
      </xdr:nvCxnSpPr>
      <xdr:spPr>
        <a:xfrm flipV="1">
          <a:off x="12814300" y="6595821"/>
          <a:ext cx="889000" cy="4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62291</xdr:rowOff>
    </xdr:from>
    <xdr:to>
      <xdr:col>72</xdr:col>
      <xdr:colOff>38100</xdr:colOff>
      <xdr:row>38</xdr:row>
      <xdr:rowOff>163891</xdr:rowOff>
    </xdr:to>
    <xdr:sp macro="" textlink="">
      <xdr:nvSpPr>
        <xdr:cNvPr id="533" name="フローチャート: 判断 532"/>
        <xdr:cNvSpPr/>
      </xdr:nvSpPr>
      <xdr:spPr>
        <a:xfrm>
          <a:off x="13652500" y="657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155018</xdr:rowOff>
    </xdr:from>
    <xdr:ext cx="378565" cy="259045"/>
    <xdr:sp macro="" textlink="">
      <xdr:nvSpPr>
        <xdr:cNvPr id="534" name="テキスト ボックス 533"/>
        <xdr:cNvSpPr txBox="1"/>
      </xdr:nvSpPr>
      <xdr:spPr>
        <a:xfrm>
          <a:off x="13514017" y="6670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57627</xdr:rowOff>
    </xdr:from>
    <xdr:to>
      <xdr:col>67</xdr:col>
      <xdr:colOff>101600</xdr:colOff>
      <xdr:row>38</xdr:row>
      <xdr:rowOff>159227</xdr:rowOff>
    </xdr:to>
    <xdr:sp macro="" textlink="">
      <xdr:nvSpPr>
        <xdr:cNvPr id="535" name="フローチャート: 判断 534"/>
        <xdr:cNvSpPr/>
      </xdr:nvSpPr>
      <xdr:spPr>
        <a:xfrm>
          <a:off x="12763500" y="6572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4304</xdr:rowOff>
    </xdr:from>
    <xdr:ext cx="378565" cy="259045"/>
    <xdr:sp macro="" textlink="">
      <xdr:nvSpPr>
        <xdr:cNvPr id="536" name="テキスト ボックス 535"/>
        <xdr:cNvSpPr txBox="1"/>
      </xdr:nvSpPr>
      <xdr:spPr>
        <a:xfrm>
          <a:off x="12625017" y="6347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2" name="楕円 541"/>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3"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80625</xdr:rowOff>
    </xdr:from>
    <xdr:to>
      <xdr:col>81</xdr:col>
      <xdr:colOff>101600</xdr:colOff>
      <xdr:row>39</xdr:row>
      <xdr:rowOff>10775</xdr:rowOff>
    </xdr:to>
    <xdr:sp macro="" textlink="">
      <xdr:nvSpPr>
        <xdr:cNvPr id="544" name="楕円 543"/>
        <xdr:cNvSpPr/>
      </xdr:nvSpPr>
      <xdr:spPr>
        <a:xfrm>
          <a:off x="15430500" y="659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1902</xdr:rowOff>
    </xdr:from>
    <xdr:ext cx="378565" cy="259045"/>
    <xdr:sp macro="" textlink="">
      <xdr:nvSpPr>
        <xdr:cNvPr id="545" name="テキスト ボックス 544"/>
        <xdr:cNvSpPr txBox="1"/>
      </xdr:nvSpPr>
      <xdr:spPr>
        <a:xfrm>
          <a:off x="15292017" y="6688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53832</xdr:rowOff>
    </xdr:from>
    <xdr:to>
      <xdr:col>76</xdr:col>
      <xdr:colOff>165100</xdr:colOff>
      <xdr:row>38</xdr:row>
      <xdr:rowOff>155432</xdr:rowOff>
    </xdr:to>
    <xdr:sp macro="" textlink="">
      <xdr:nvSpPr>
        <xdr:cNvPr id="546" name="楕円 545"/>
        <xdr:cNvSpPr/>
      </xdr:nvSpPr>
      <xdr:spPr>
        <a:xfrm>
          <a:off x="14541500" y="656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146559</xdr:rowOff>
    </xdr:from>
    <xdr:ext cx="378565" cy="259045"/>
    <xdr:sp macro="" textlink="">
      <xdr:nvSpPr>
        <xdr:cNvPr id="547" name="テキスト ボックス 546"/>
        <xdr:cNvSpPr txBox="1"/>
      </xdr:nvSpPr>
      <xdr:spPr>
        <a:xfrm>
          <a:off x="14403017" y="6661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29921</xdr:rowOff>
    </xdr:from>
    <xdr:to>
      <xdr:col>72</xdr:col>
      <xdr:colOff>38100</xdr:colOff>
      <xdr:row>38</xdr:row>
      <xdr:rowOff>131521</xdr:rowOff>
    </xdr:to>
    <xdr:sp macro="" textlink="">
      <xdr:nvSpPr>
        <xdr:cNvPr id="548" name="楕円 547"/>
        <xdr:cNvSpPr/>
      </xdr:nvSpPr>
      <xdr:spPr>
        <a:xfrm>
          <a:off x="13652500" y="654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148048</xdr:rowOff>
    </xdr:from>
    <xdr:ext cx="469744" cy="259045"/>
    <xdr:sp macro="" textlink="">
      <xdr:nvSpPr>
        <xdr:cNvPr id="549" name="テキスト ボックス 548"/>
        <xdr:cNvSpPr txBox="1"/>
      </xdr:nvSpPr>
      <xdr:spPr>
        <a:xfrm>
          <a:off x="13468428" y="6320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73630</xdr:rowOff>
    </xdr:from>
    <xdr:to>
      <xdr:col>67</xdr:col>
      <xdr:colOff>101600</xdr:colOff>
      <xdr:row>39</xdr:row>
      <xdr:rowOff>3780</xdr:rowOff>
    </xdr:to>
    <xdr:sp macro="" textlink="">
      <xdr:nvSpPr>
        <xdr:cNvPr id="550" name="楕円 549"/>
        <xdr:cNvSpPr/>
      </xdr:nvSpPr>
      <xdr:spPr>
        <a:xfrm>
          <a:off x="12763500" y="658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166357</xdr:rowOff>
    </xdr:from>
    <xdr:ext cx="378565" cy="259045"/>
    <xdr:sp macro="" textlink="">
      <xdr:nvSpPr>
        <xdr:cNvPr id="551" name="テキスト ボックス 550"/>
        <xdr:cNvSpPr txBox="1"/>
      </xdr:nvSpPr>
      <xdr:spPr>
        <a:xfrm>
          <a:off x="12625017" y="6681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0" name="テキスト ボックス 619"/>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77782</xdr:rowOff>
    </xdr:from>
    <xdr:to>
      <xdr:col>85</xdr:col>
      <xdr:colOff>126364</xdr:colOff>
      <xdr:row>78</xdr:row>
      <xdr:rowOff>138916</xdr:rowOff>
    </xdr:to>
    <xdr:cxnSp macro="">
      <xdr:nvCxnSpPr>
        <xdr:cNvPr id="626" name="直線コネクタ 625"/>
        <xdr:cNvCxnSpPr/>
      </xdr:nvCxnSpPr>
      <xdr:spPr>
        <a:xfrm flipV="1">
          <a:off x="16317595" y="12079282"/>
          <a:ext cx="1269" cy="143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142743</xdr:rowOff>
    </xdr:from>
    <xdr:ext cx="469744" cy="259045"/>
    <xdr:sp macro="" textlink="">
      <xdr:nvSpPr>
        <xdr:cNvPr id="627" name="公債費最小値テキスト"/>
        <xdr:cNvSpPr txBox="1"/>
      </xdr:nvSpPr>
      <xdr:spPr>
        <a:xfrm>
          <a:off x="16370300" y="1351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138916</xdr:rowOff>
    </xdr:from>
    <xdr:to>
      <xdr:col>86</xdr:col>
      <xdr:colOff>25400</xdr:colOff>
      <xdr:row>78</xdr:row>
      <xdr:rowOff>138916</xdr:rowOff>
    </xdr:to>
    <xdr:cxnSp macro="">
      <xdr:nvCxnSpPr>
        <xdr:cNvPr id="628" name="直線コネクタ 627"/>
        <xdr:cNvCxnSpPr/>
      </xdr:nvCxnSpPr>
      <xdr:spPr>
        <a:xfrm>
          <a:off x="16230600" y="13512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24459</xdr:rowOff>
    </xdr:from>
    <xdr:ext cx="534377" cy="259045"/>
    <xdr:sp macro="" textlink="">
      <xdr:nvSpPr>
        <xdr:cNvPr id="629" name="公債費最大値テキスト"/>
        <xdr:cNvSpPr txBox="1"/>
      </xdr:nvSpPr>
      <xdr:spPr>
        <a:xfrm>
          <a:off x="16370300" y="1185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77782</xdr:rowOff>
    </xdr:from>
    <xdr:to>
      <xdr:col>86</xdr:col>
      <xdr:colOff>25400</xdr:colOff>
      <xdr:row>70</xdr:row>
      <xdr:rowOff>77782</xdr:rowOff>
    </xdr:to>
    <xdr:cxnSp macro="">
      <xdr:nvCxnSpPr>
        <xdr:cNvPr id="630" name="直線コネクタ 629"/>
        <xdr:cNvCxnSpPr/>
      </xdr:nvCxnSpPr>
      <xdr:spPr>
        <a:xfrm>
          <a:off x="16230600" y="1207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9185</xdr:rowOff>
    </xdr:from>
    <xdr:to>
      <xdr:col>85</xdr:col>
      <xdr:colOff>127000</xdr:colOff>
      <xdr:row>77</xdr:row>
      <xdr:rowOff>20943</xdr:rowOff>
    </xdr:to>
    <xdr:cxnSp macro="">
      <xdr:nvCxnSpPr>
        <xdr:cNvPr id="631" name="直線コネクタ 630"/>
        <xdr:cNvCxnSpPr/>
      </xdr:nvCxnSpPr>
      <xdr:spPr>
        <a:xfrm flipV="1">
          <a:off x="15481300" y="13210835"/>
          <a:ext cx="838200" cy="1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9250</xdr:rowOff>
    </xdr:from>
    <xdr:ext cx="534377" cy="259045"/>
    <xdr:sp macro="" textlink="">
      <xdr:nvSpPr>
        <xdr:cNvPr id="632" name="公債費平均値テキスト"/>
        <xdr:cNvSpPr txBox="1"/>
      </xdr:nvSpPr>
      <xdr:spPr>
        <a:xfrm>
          <a:off x="16370300" y="12868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157823</xdr:rowOff>
    </xdr:from>
    <xdr:to>
      <xdr:col>85</xdr:col>
      <xdr:colOff>177800</xdr:colOff>
      <xdr:row>76</xdr:row>
      <xdr:rowOff>87973</xdr:rowOff>
    </xdr:to>
    <xdr:sp macro="" textlink="">
      <xdr:nvSpPr>
        <xdr:cNvPr id="633" name="フローチャート: 判断 632"/>
        <xdr:cNvSpPr/>
      </xdr:nvSpPr>
      <xdr:spPr>
        <a:xfrm>
          <a:off x="162687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20943</xdr:rowOff>
    </xdr:from>
    <xdr:to>
      <xdr:col>81</xdr:col>
      <xdr:colOff>50800</xdr:colOff>
      <xdr:row>77</xdr:row>
      <xdr:rowOff>34136</xdr:rowOff>
    </xdr:to>
    <xdr:cxnSp macro="">
      <xdr:nvCxnSpPr>
        <xdr:cNvPr id="634" name="直線コネクタ 633"/>
        <xdr:cNvCxnSpPr/>
      </xdr:nvCxnSpPr>
      <xdr:spPr>
        <a:xfrm flipV="1">
          <a:off x="14592300" y="13222593"/>
          <a:ext cx="889000" cy="1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152451</xdr:rowOff>
    </xdr:from>
    <xdr:to>
      <xdr:col>81</xdr:col>
      <xdr:colOff>101600</xdr:colOff>
      <xdr:row>76</xdr:row>
      <xdr:rowOff>82601</xdr:rowOff>
    </xdr:to>
    <xdr:sp macro="" textlink="">
      <xdr:nvSpPr>
        <xdr:cNvPr id="635" name="フローチャート: 判断 634"/>
        <xdr:cNvSpPr/>
      </xdr:nvSpPr>
      <xdr:spPr>
        <a:xfrm>
          <a:off x="154305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99128</xdr:rowOff>
    </xdr:from>
    <xdr:ext cx="534377" cy="259045"/>
    <xdr:sp macro="" textlink="">
      <xdr:nvSpPr>
        <xdr:cNvPr id="636" name="テキスト ボックス 635"/>
        <xdr:cNvSpPr txBox="1"/>
      </xdr:nvSpPr>
      <xdr:spPr>
        <a:xfrm>
          <a:off x="15214111" y="1278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21955</xdr:rowOff>
    </xdr:from>
    <xdr:to>
      <xdr:col>76</xdr:col>
      <xdr:colOff>114300</xdr:colOff>
      <xdr:row>77</xdr:row>
      <xdr:rowOff>34136</xdr:rowOff>
    </xdr:to>
    <xdr:cxnSp macro="">
      <xdr:nvCxnSpPr>
        <xdr:cNvPr id="637" name="直線コネクタ 636"/>
        <xdr:cNvCxnSpPr/>
      </xdr:nvCxnSpPr>
      <xdr:spPr>
        <a:xfrm>
          <a:off x="13703300" y="13223605"/>
          <a:ext cx="889000" cy="1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156125</xdr:rowOff>
    </xdr:from>
    <xdr:to>
      <xdr:col>76</xdr:col>
      <xdr:colOff>165100</xdr:colOff>
      <xdr:row>76</xdr:row>
      <xdr:rowOff>86275</xdr:rowOff>
    </xdr:to>
    <xdr:sp macro="" textlink="">
      <xdr:nvSpPr>
        <xdr:cNvPr id="638" name="フローチャート: 判断 637"/>
        <xdr:cNvSpPr/>
      </xdr:nvSpPr>
      <xdr:spPr>
        <a:xfrm>
          <a:off x="14541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102802</xdr:rowOff>
    </xdr:from>
    <xdr:ext cx="534377" cy="259045"/>
    <xdr:sp macro="" textlink="">
      <xdr:nvSpPr>
        <xdr:cNvPr id="639" name="テキスト ボックス 638"/>
        <xdr:cNvSpPr txBox="1"/>
      </xdr:nvSpPr>
      <xdr:spPr>
        <a:xfrm>
          <a:off x="14325111" y="1279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154608</xdr:rowOff>
    </xdr:from>
    <xdr:to>
      <xdr:col>71</xdr:col>
      <xdr:colOff>177800</xdr:colOff>
      <xdr:row>77</xdr:row>
      <xdr:rowOff>21955</xdr:rowOff>
    </xdr:to>
    <xdr:cxnSp macro="">
      <xdr:nvCxnSpPr>
        <xdr:cNvPr id="640" name="直線コネクタ 639"/>
        <xdr:cNvCxnSpPr/>
      </xdr:nvCxnSpPr>
      <xdr:spPr>
        <a:xfrm>
          <a:off x="12814300" y="13184808"/>
          <a:ext cx="889000" cy="38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148369</xdr:rowOff>
    </xdr:from>
    <xdr:to>
      <xdr:col>72</xdr:col>
      <xdr:colOff>38100</xdr:colOff>
      <xdr:row>76</xdr:row>
      <xdr:rowOff>78519</xdr:rowOff>
    </xdr:to>
    <xdr:sp macro="" textlink="">
      <xdr:nvSpPr>
        <xdr:cNvPr id="641" name="フローチャート: 判断 640"/>
        <xdr:cNvSpPr/>
      </xdr:nvSpPr>
      <xdr:spPr>
        <a:xfrm>
          <a:off x="13652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95045</xdr:rowOff>
    </xdr:from>
    <xdr:ext cx="534377" cy="259045"/>
    <xdr:sp macro="" textlink="">
      <xdr:nvSpPr>
        <xdr:cNvPr id="642" name="テキスト ボックス 641"/>
        <xdr:cNvSpPr txBox="1"/>
      </xdr:nvSpPr>
      <xdr:spPr>
        <a:xfrm>
          <a:off x="13436111" y="1278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156648</xdr:rowOff>
    </xdr:from>
    <xdr:to>
      <xdr:col>67</xdr:col>
      <xdr:colOff>101600</xdr:colOff>
      <xdr:row>76</xdr:row>
      <xdr:rowOff>86798</xdr:rowOff>
    </xdr:to>
    <xdr:sp macro="" textlink="">
      <xdr:nvSpPr>
        <xdr:cNvPr id="643" name="フローチャート: 判断 642"/>
        <xdr:cNvSpPr/>
      </xdr:nvSpPr>
      <xdr:spPr>
        <a:xfrm>
          <a:off x="12763500" y="1301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103324</xdr:rowOff>
    </xdr:from>
    <xdr:ext cx="534377" cy="259045"/>
    <xdr:sp macro="" textlink="">
      <xdr:nvSpPr>
        <xdr:cNvPr id="644" name="テキスト ボックス 643"/>
        <xdr:cNvSpPr txBox="1"/>
      </xdr:nvSpPr>
      <xdr:spPr>
        <a:xfrm>
          <a:off x="12547111" y="1279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129835</xdr:rowOff>
    </xdr:from>
    <xdr:to>
      <xdr:col>85</xdr:col>
      <xdr:colOff>177800</xdr:colOff>
      <xdr:row>77</xdr:row>
      <xdr:rowOff>59985</xdr:rowOff>
    </xdr:to>
    <xdr:sp macro="" textlink="">
      <xdr:nvSpPr>
        <xdr:cNvPr id="650" name="楕円 649"/>
        <xdr:cNvSpPr/>
      </xdr:nvSpPr>
      <xdr:spPr>
        <a:xfrm>
          <a:off x="16268700" y="1316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108262</xdr:rowOff>
    </xdr:from>
    <xdr:ext cx="534377" cy="259045"/>
    <xdr:sp macro="" textlink="">
      <xdr:nvSpPr>
        <xdr:cNvPr id="651" name="公債費該当値テキスト"/>
        <xdr:cNvSpPr txBox="1"/>
      </xdr:nvSpPr>
      <xdr:spPr>
        <a:xfrm>
          <a:off x="16370300" y="1313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141593</xdr:rowOff>
    </xdr:from>
    <xdr:to>
      <xdr:col>81</xdr:col>
      <xdr:colOff>101600</xdr:colOff>
      <xdr:row>77</xdr:row>
      <xdr:rowOff>71743</xdr:rowOff>
    </xdr:to>
    <xdr:sp macro="" textlink="">
      <xdr:nvSpPr>
        <xdr:cNvPr id="652" name="楕円 651"/>
        <xdr:cNvSpPr/>
      </xdr:nvSpPr>
      <xdr:spPr>
        <a:xfrm>
          <a:off x="15430500" y="1317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62870</xdr:rowOff>
    </xdr:from>
    <xdr:ext cx="534377" cy="259045"/>
    <xdr:sp macro="" textlink="">
      <xdr:nvSpPr>
        <xdr:cNvPr id="653" name="テキスト ボックス 652"/>
        <xdr:cNvSpPr txBox="1"/>
      </xdr:nvSpPr>
      <xdr:spPr>
        <a:xfrm>
          <a:off x="15214111" y="1326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154786</xdr:rowOff>
    </xdr:from>
    <xdr:to>
      <xdr:col>76</xdr:col>
      <xdr:colOff>165100</xdr:colOff>
      <xdr:row>77</xdr:row>
      <xdr:rowOff>84936</xdr:rowOff>
    </xdr:to>
    <xdr:sp macro="" textlink="">
      <xdr:nvSpPr>
        <xdr:cNvPr id="654" name="楕円 653"/>
        <xdr:cNvSpPr/>
      </xdr:nvSpPr>
      <xdr:spPr>
        <a:xfrm>
          <a:off x="14541500" y="1318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76063</xdr:rowOff>
    </xdr:from>
    <xdr:ext cx="534377" cy="259045"/>
    <xdr:sp macro="" textlink="">
      <xdr:nvSpPr>
        <xdr:cNvPr id="655" name="テキスト ボックス 654"/>
        <xdr:cNvSpPr txBox="1"/>
      </xdr:nvSpPr>
      <xdr:spPr>
        <a:xfrm>
          <a:off x="14325111" y="1327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142605</xdr:rowOff>
    </xdr:from>
    <xdr:to>
      <xdr:col>72</xdr:col>
      <xdr:colOff>38100</xdr:colOff>
      <xdr:row>77</xdr:row>
      <xdr:rowOff>72755</xdr:rowOff>
    </xdr:to>
    <xdr:sp macro="" textlink="">
      <xdr:nvSpPr>
        <xdr:cNvPr id="656" name="楕円 655"/>
        <xdr:cNvSpPr/>
      </xdr:nvSpPr>
      <xdr:spPr>
        <a:xfrm>
          <a:off x="13652500" y="1317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63882</xdr:rowOff>
    </xdr:from>
    <xdr:ext cx="534377" cy="259045"/>
    <xdr:sp macro="" textlink="">
      <xdr:nvSpPr>
        <xdr:cNvPr id="657" name="テキスト ボックス 656"/>
        <xdr:cNvSpPr txBox="1"/>
      </xdr:nvSpPr>
      <xdr:spPr>
        <a:xfrm>
          <a:off x="13436111" y="1326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103808</xdr:rowOff>
    </xdr:from>
    <xdr:to>
      <xdr:col>67</xdr:col>
      <xdr:colOff>101600</xdr:colOff>
      <xdr:row>77</xdr:row>
      <xdr:rowOff>33958</xdr:rowOff>
    </xdr:to>
    <xdr:sp macro="" textlink="">
      <xdr:nvSpPr>
        <xdr:cNvPr id="658" name="楕円 657"/>
        <xdr:cNvSpPr/>
      </xdr:nvSpPr>
      <xdr:spPr>
        <a:xfrm>
          <a:off x="12763500" y="1313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25085</xdr:rowOff>
    </xdr:from>
    <xdr:ext cx="534377" cy="259045"/>
    <xdr:sp macro="" textlink="">
      <xdr:nvSpPr>
        <xdr:cNvPr id="659" name="テキスト ボックス 658"/>
        <xdr:cNvSpPr txBox="1"/>
      </xdr:nvSpPr>
      <xdr:spPr>
        <a:xfrm>
          <a:off x="12547111" y="1322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104071</xdr:rowOff>
    </xdr:from>
    <xdr:to>
      <xdr:col>85</xdr:col>
      <xdr:colOff>126364</xdr:colOff>
      <xdr:row>98</xdr:row>
      <xdr:rowOff>139393</xdr:rowOff>
    </xdr:to>
    <xdr:cxnSp macro="">
      <xdr:nvCxnSpPr>
        <xdr:cNvPr id="681" name="直線コネクタ 680"/>
        <xdr:cNvCxnSpPr/>
      </xdr:nvCxnSpPr>
      <xdr:spPr>
        <a:xfrm flipV="1">
          <a:off x="16317595" y="15877471"/>
          <a:ext cx="1269" cy="1064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143220</xdr:rowOff>
    </xdr:from>
    <xdr:ext cx="313932" cy="259045"/>
    <xdr:sp macro="" textlink="">
      <xdr:nvSpPr>
        <xdr:cNvPr id="682" name="積立金最小値テキスト"/>
        <xdr:cNvSpPr txBox="1"/>
      </xdr:nvSpPr>
      <xdr:spPr>
        <a:xfrm>
          <a:off x="16370300" y="169453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139393</xdr:rowOff>
    </xdr:from>
    <xdr:to>
      <xdr:col>86</xdr:col>
      <xdr:colOff>25400</xdr:colOff>
      <xdr:row>98</xdr:row>
      <xdr:rowOff>139393</xdr:rowOff>
    </xdr:to>
    <xdr:cxnSp macro="">
      <xdr:nvCxnSpPr>
        <xdr:cNvPr id="683" name="直線コネクタ 682"/>
        <xdr:cNvCxnSpPr/>
      </xdr:nvCxnSpPr>
      <xdr:spPr>
        <a:xfrm>
          <a:off x="16230600" y="1694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50748</xdr:rowOff>
    </xdr:from>
    <xdr:ext cx="599010" cy="259045"/>
    <xdr:sp macro="" textlink="">
      <xdr:nvSpPr>
        <xdr:cNvPr id="684" name="積立金最大値テキスト"/>
        <xdr:cNvSpPr txBox="1"/>
      </xdr:nvSpPr>
      <xdr:spPr>
        <a:xfrm>
          <a:off x="16370300" y="15652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104071</xdr:rowOff>
    </xdr:from>
    <xdr:to>
      <xdr:col>86</xdr:col>
      <xdr:colOff>25400</xdr:colOff>
      <xdr:row>92</xdr:row>
      <xdr:rowOff>104071</xdr:rowOff>
    </xdr:to>
    <xdr:cxnSp macro="">
      <xdr:nvCxnSpPr>
        <xdr:cNvPr id="685" name="直線コネクタ 684"/>
        <xdr:cNvCxnSpPr/>
      </xdr:nvCxnSpPr>
      <xdr:spPr>
        <a:xfrm>
          <a:off x="16230600" y="15877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117594</xdr:rowOff>
    </xdr:from>
    <xdr:to>
      <xdr:col>85</xdr:col>
      <xdr:colOff>127000</xdr:colOff>
      <xdr:row>98</xdr:row>
      <xdr:rowOff>124681</xdr:rowOff>
    </xdr:to>
    <xdr:cxnSp macro="">
      <xdr:nvCxnSpPr>
        <xdr:cNvPr id="686" name="直線コネクタ 685"/>
        <xdr:cNvCxnSpPr/>
      </xdr:nvCxnSpPr>
      <xdr:spPr>
        <a:xfrm>
          <a:off x="15481300" y="16576794"/>
          <a:ext cx="838200" cy="34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29554</xdr:rowOff>
    </xdr:from>
    <xdr:ext cx="534377" cy="259045"/>
    <xdr:sp macro="" textlink="">
      <xdr:nvSpPr>
        <xdr:cNvPr id="687" name="積立金平均値テキスト"/>
        <xdr:cNvSpPr txBox="1"/>
      </xdr:nvSpPr>
      <xdr:spPr>
        <a:xfrm>
          <a:off x="16370300" y="16660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6677</xdr:rowOff>
    </xdr:from>
    <xdr:to>
      <xdr:col>85</xdr:col>
      <xdr:colOff>177800</xdr:colOff>
      <xdr:row>98</xdr:row>
      <xdr:rowOff>108277</xdr:rowOff>
    </xdr:to>
    <xdr:sp macro="" textlink="">
      <xdr:nvSpPr>
        <xdr:cNvPr id="688" name="フローチャート: 判断 687"/>
        <xdr:cNvSpPr/>
      </xdr:nvSpPr>
      <xdr:spPr>
        <a:xfrm>
          <a:off x="16268700" y="1680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117594</xdr:rowOff>
    </xdr:from>
    <xdr:to>
      <xdr:col>81</xdr:col>
      <xdr:colOff>50800</xdr:colOff>
      <xdr:row>98</xdr:row>
      <xdr:rowOff>110727</xdr:rowOff>
    </xdr:to>
    <xdr:cxnSp macro="">
      <xdr:nvCxnSpPr>
        <xdr:cNvPr id="689" name="直線コネクタ 688"/>
        <xdr:cNvCxnSpPr/>
      </xdr:nvCxnSpPr>
      <xdr:spPr>
        <a:xfrm flipV="1">
          <a:off x="14592300" y="16576794"/>
          <a:ext cx="889000" cy="33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20101</xdr:rowOff>
    </xdr:from>
    <xdr:to>
      <xdr:col>81</xdr:col>
      <xdr:colOff>101600</xdr:colOff>
      <xdr:row>98</xdr:row>
      <xdr:rowOff>121701</xdr:rowOff>
    </xdr:to>
    <xdr:sp macro="" textlink="">
      <xdr:nvSpPr>
        <xdr:cNvPr id="690" name="フローチャート: 判断 689"/>
        <xdr:cNvSpPr/>
      </xdr:nvSpPr>
      <xdr:spPr>
        <a:xfrm>
          <a:off x="15430500" y="1682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112828</xdr:rowOff>
    </xdr:from>
    <xdr:ext cx="534377" cy="259045"/>
    <xdr:sp macro="" textlink="">
      <xdr:nvSpPr>
        <xdr:cNvPr id="691" name="テキスト ボックス 690"/>
        <xdr:cNvSpPr txBox="1"/>
      </xdr:nvSpPr>
      <xdr:spPr>
        <a:xfrm>
          <a:off x="15214111" y="1691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50701</xdr:rowOff>
    </xdr:from>
    <xdr:to>
      <xdr:col>76</xdr:col>
      <xdr:colOff>114300</xdr:colOff>
      <xdr:row>98</xdr:row>
      <xdr:rowOff>110727</xdr:rowOff>
    </xdr:to>
    <xdr:cxnSp macro="">
      <xdr:nvCxnSpPr>
        <xdr:cNvPr id="692" name="直線コネクタ 691"/>
        <xdr:cNvCxnSpPr/>
      </xdr:nvCxnSpPr>
      <xdr:spPr>
        <a:xfrm>
          <a:off x="13703300" y="16681351"/>
          <a:ext cx="889000" cy="23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18752</xdr:rowOff>
    </xdr:from>
    <xdr:to>
      <xdr:col>76</xdr:col>
      <xdr:colOff>165100</xdr:colOff>
      <xdr:row>98</xdr:row>
      <xdr:rowOff>120352</xdr:rowOff>
    </xdr:to>
    <xdr:sp macro="" textlink="">
      <xdr:nvSpPr>
        <xdr:cNvPr id="693" name="フローチャート: 判断 692"/>
        <xdr:cNvSpPr/>
      </xdr:nvSpPr>
      <xdr:spPr>
        <a:xfrm>
          <a:off x="14541500" y="1682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136879</xdr:rowOff>
    </xdr:from>
    <xdr:ext cx="534377" cy="259045"/>
    <xdr:sp macro="" textlink="">
      <xdr:nvSpPr>
        <xdr:cNvPr id="694" name="テキスト ボックス 693"/>
        <xdr:cNvSpPr txBox="1"/>
      </xdr:nvSpPr>
      <xdr:spPr>
        <a:xfrm>
          <a:off x="14325111" y="1659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50701</xdr:rowOff>
    </xdr:from>
    <xdr:to>
      <xdr:col>71</xdr:col>
      <xdr:colOff>177800</xdr:colOff>
      <xdr:row>98</xdr:row>
      <xdr:rowOff>135096</xdr:rowOff>
    </xdr:to>
    <xdr:cxnSp macro="">
      <xdr:nvCxnSpPr>
        <xdr:cNvPr id="695" name="直線コネクタ 694"/>
        <xdr:cNvCxnSpPr/>
      </xdr:nvCxnSpPr>
      <xdr:spPr>
        <a:xfrm flipV="1">
          <a:off x="12814300" y="16681351"/>
          <a:ext cx="889000" cy="25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26432</xdr:rowOff>
    </xdr:from>
    <xdr:to>
      <xdr:col>72</xdr:col>
      <xdr:colOff>38100</xdr:colOff>
      <xdr:row>98</xdr:row>
      <xdr:rowOff>128032</xdr:rowOff>
    </xdr:to>
    <xdr:sp macro="" textlink="">
      <xdr:nvSpPr>
        <xdr:cNvPr id="696" name="フローチャート: 判断 695"/>
        <xdr:cNvSpPr/>
      </xdr:nvSpPr>
      <xdr:spPr>
        <a:xfrm>
          <a:off x="13652500" y="1682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119159</xdr:rowOff>
    </xdr:from>
    <xdr:ext cx="534377" cy="259045"/>
    <xdr:sp macro="" textlink="">
      <xdr:nvSpPr>
        <xdr:cNvPr id="697" name="テキスト ボックス 696"/>
        <xdr:cNvSpPr txBox="1"/>
      </xdr:nvSpPr>
      <xdr:spPr>
        <a:xfrm>
          <a:off x="13436111" y="1692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24160</xdr:rowOff>
    </xdr:from>
    <xdr:to>
      <xdr:col>67</xdr:col>
      <xdr:colOff>101600</xdr:colOff>
      <xdr:row>98</xdr:row>
      <xdr:rowOff>125760</xdr:rowOff>
    </xdr:to>
    <xdr:sp macro="" textlink="">
      <xdr:nvSpPr>
        <xdr:cNvPr id="698" name="フローチャート: 判断 697"/>
        <xdr:cNvSpPr/>
      </xdr:nvSpPr>
      <xdr:spPr>
        <a:xfrm>
          <a:off x="12763500" y="1682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142287</xdr:rowOff>
    </xdr:from>
    <xdr:ext cx="534377" cy="259045"/>
    <xdr:sp macro="" textlink="">
      <xdr:nvSpPr>
        <xdr:cNvPr id="699" name="テキスト ボックス 698"/>
        <xdr:cNvSpPr txBox="1"/>
      </xdr:nvSpPr>
      <xdr:spPr>
        <a:xfrm>
          <a:off x="12547111" y="1660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73881</xdr:rowOff>
    </xdr:from>
    <xdr:to>
      <xdr:col>85</xdr:col>
      <xdr:colOff>177800</xdr:colOff>
      <xdr:row>99</xdr:row>
      <xdr:rowOff>4031</xdr:rowOff>
    </xdr:to>
    <xdr:sp macro="" textlink="">
      <xdr:nvSpPr>
        <xdr:cNvPr id="705" name="楕円 704"/>
        <xdr:cNvSpPr/>
      </xdr:nvSpPr>
      <xdr:spPr>
        <a:xfrm>
          <a:off x="16268700" y="1687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160258</xdr:rowOff>
    </xdr:from>
    <xdr:ext cx="469744" cy="259045"/>
    <xdr:sp macro="" textlink="">
      <xdr:nvSpPr>
        <xdr:cNvPr id="706" name="積立金該当値テキスト"/>
        <xdr:cNvSpPr txBox="1"/>
      </xdr:nvSpPr>
      <xdr:spPr>
        <a:xfrm>
          <a:off x="16370300" y="1679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66794</xdr:rowOff>
    </xdr:from>
    <xdr:to>
      <xdr:col>81</xdr:col>
      <xdr:colOff>101600</xdr:colOff>
      <xdr:row>96</xdr:row>
      <xdr:rowOff>168394</xdr:rowOff>
    </xdr:to>
    <xdr:sp macro="" textlink="">
      <xdr:nvSpPr>
        <xdr:cNvPr id="707" name="楕円 706"/>
        <xdr:cNvSpPr/>
      </xdr:nvSpPr>
      <xdr:spPr>
        <a:xfrm>
          <a:off x="15430500" y="1652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13471</xdr:rowOff>
    </xdr:from>
    <xdr:ext cx="534377" cy="259045"/>
    <xdr:sp macro="" textlink="">
      <xdr:nvSpPr>
        <xdr:cNvPr id="708" name="テキスト ボックス 707"/>
        <xdr:cNvSpPr txBox="1"/>
      </xdr:nvSpPr>
      <xdr:spPr>
        <a:xfrm>
          <a:off x="15214111" y="1630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59927</xdr:rowOff>
    </xdr:from>
    <xdr:to>
      <xdr:col>76</xdr:col>
      <xdr:colOff>165100</xdr:colOff>
      <xdr:row>98</xdr:row>
      <xdr:rowOff>161527</xdr:rowOff>
    </xdr:to>
    <xdr:sp macro="" textlink="">
      <xdr:nvSpPr>
        <xdr:cNvPr id="709" name="楕円 708"/>
        <xdr:cNvSpPr/>
      </xdr:nvSpPr>
      <xdr:spPr>
        <a:xfrm>
          <a:off x="14541500" y="1686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152654</xdr:rowOff>
    </xdr:from>
    <xdr:ext cx="469744" cy="259045"/>
    <xdr:sp macro="" textlink="">
      <xdr:nvSpPr>
        <xdr:cNvPr id="710" name="テキスト ボックス 709"/>
        <xdr:cNvSpPr txBox="1"/>
      </xdr:nvSpPr>
      <xdr:spPr>
        <a:xfrm>
          <a:off x="14357428" y="16954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171351</xdr:rowOff>
    </xdr:from>
    <xdr:to>
      <xdr:col>72</xdr:col>
      <xdr:colOff>38100</xdr:colOff>
      <xdr:row>97</xdr:row>
      <xdr:rowOff>101501</xdr:rowOff>
    </xdr:to>
    <xdr:sp macro="" textlink="">
      <xdr:nvSpPr>
        <xdr:cNvPr id="711" name="楕円 710"/>
        <xdr:cNvSpPr/>
      </xdr:nvSpPr>
      <xdr:spPr>
        <a:xfrm>
          <a:off x="13652500" y="1663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118028</xdr:rowOff>
    </xdr:from>
    <xdr:ext cx="534377" cy="259045"/>
    <xdr:sp macro="" textlink="">
      <xdr:nvSpPr>
        <xdr:cNvPr id="712" name="テキスト ボックス 711"/>
        <xdr:cNvSpPr txBox="1"/>
      </xdr:nvSpPr>
      <xdr:spPr>
        <a:xfrm>
          <a:off x="13436111" y="16405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84296</xdr:rowOff>
    </xdr:from>
    <xdr:to>
      <xdr:col>67</xdr:col>
      <xdr:colOff>101600</xdr:colOff>
      <xdr:row>99</xdr:row>
      <xdr:rowOff>14446</xdr:rowOff>
    </xdr:to>
    <xdr:sp macro="" textlink="">
      <xdr:nvSpPr>
        <xdr:cNvPr id="713" name="楕円 712"/>
        <xdr:cNvSpPr/>
      </xdr:nvSpPr>
      <xdr:spPr>
        <a:xfrm>
          <a:off x="12763500" y="1688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5573</xdr:rowOff>
    </xdr:from>
    <xdr:ext cx="469744" cy="259045"/>
    <xdr:sp macro="" textlink="">
      <xdr:nvSpPr>
        <xdr:cNvPr id="714" name="テキスト ボックス 713"/>
        <xdr:cNvSpPr txBox="1"/>
      </xdr:nvSpPr>
      <xdr:spPr>
        <a:xfrm>
          <a:off x="12579428" y="16979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100152</xdr:rowOff>
    </xdr:from>
    <xdr:to>
      <xdr:col>116</xdr:col>
      <xdr:colOff>62864</xdr:colOff>
      <xdr:row>39</xdr:row>
      <xdr:rowOff>44450</xdr:rowOff>
    </xdr:to>
    <xdr:cxnSp macro="">
      <xdr:nvCxnSpPr>
        <xdr:cNvPr id="738" name="直線コネクタ 737"/>
        <xdr:cNvCxnSpPr/>
      </xdr:nvCxnSpPr>
      <xdr:spPr>
        <a:xfrm flipV="1">
          <a:off x="22159595" y="5243652"/>
          <a:ext cx="1269" cy="1487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46829</xdr:rowOff>
    </xdr:from>
    <xdr:ext cx="534377" cy="259045"/>
    <xdr:sp macro="" textlink="">
      <xdr:nvSpPr>
        <xdr:cNvPr id="741" name="投資及び出資金最大値テキスト"/>
        <xdr:cNvSpPr txBox="1"/>
      </xdr:nvSpPr>
      <xdr:spPr>
        <a:xfrm>
          <a:off x="22212300" y="501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100152</xdr:rowOff>
    </xdr:from>
    <xdr:to>
      <xdr:col>116</xdr:col>
      <xdr:colOff>152400</xdr:colOff>
      <xdr:row>30</xdr:row>
      <xdr:rowOff>100152</xdr:rowOff>
    </xdr:to>
    <xdr:cxnSp macro="">
      <xdr:nvCxnSpPr>
        <xdr:cNvPr id="742" name="直線コネクタ 741"/>
        <xdr:cNvCxnSpPr/>
      </xdr:nvCxnSpPr>
      <xdr:spPr>
        <a:xfrm>
          <a:off x="22072600" y="5243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71654</xdr:rowOff>
    </xdr:from>
    <xdr:to>
      <xdr:col>116</xdr:col>
      <xdr:colOff>63500</xdr:colOff>
      <xdr:row>38</xdr:row>
      <xdr:rowOff>93828</xdr:rowOff>
    </xdr:to>
    <xdr:cxnSp macro="">
      <xdr:nvCxnSpPr>
        <xdr:cNvPr id="743" name="直線コネクタ 742"/>
        <xdr:cNvCxnSpPr/>
      </xdr:nvCxnSpPr>
      <xdr:spPr>
        <a:xfrm>
          <a:off x="21323300" y="6586754"/>
          <a:ext cx="8382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63364</xdr:rowOff>
    </xdr:from>
    <xdr:ext cx="469744" cy="259045"/>
    <xdr:sp macro="" textlink="">
      <xdr:nvSpPr>
        <xdr:cNvPr id="744" name="投資及び出資金平均値テキスト"/>
        <xdr:cNvSpPr txBox="1"/>
      </xdr:nvSpPr>
      <xdr:spPr>
        <a:xfrm>
          <a:off x="22212300" y="6578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84937</xdr:rowOff>
    </xdr:from>
    <xdr:to>
      <xdr:col>116</xdr:col>
      <xdr:colOff>114300</xdr:colOff>
      <xdr:row>39</xdr:row>
      <xdr:rowOff>15087</xdr:rowOff>
    </xdr:to>
    <xdr:sp macro="" textlink="">
      <xdr:nvSpPr>
        <xdr:cNvPr id="745" name="フローチャート: 判断 744"/>
        <xdr:cNvSpPr/>
      </xdr:nvSpPr>
      <xdr:spPr>
        <a:xfrm>
          <a:off x="22110700" y="660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71654</xdr:rowOff>
    </xdr:from>
    <xdr:to>
      <xdr:col>111</xdr:col>
      <xdr:colOff>177800</xdr:colOff>
      <xdr:row>38</xdr:row>
      <xdr:rowOff>85369</xdr:rowOff>
    </xdr:to>
    <xdr:cxnSp macro="">
      <xdr:nvCxnSpPr>
        <xdr:cNvPr id="746" name="直線コネクタ 745"/>
        <xdr:cNvCxnSpPr/>
      </xdr:nvCxnSpPr>
      <xdr:spPr>
        <a:xfrm flipV="1">
          <a:off x="20434300" y="6586754"/>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93091</xdr:rowOff>
    </xdr:from>
    <xdr:to>
      <xdr:col>112</xdr:col>
      <xdr:colOff>38100</xdr:colOff>
      <xdr:row>39</xdr:row>
      <xdr:rowOff>23241</xdr:rowOff>
    </xdr:to>
    <xdr:sp macro="" textlink="">
      <xdr:nvSpPr>
        <xdr:cNvPr id="747" name="フローチャート: 判断 746"/>
        <xdr:cNvSpPr/>
      </xdr:nvSpPr>
      <xdr:spPr>
        <a:xfrm>
          <a:off x="21272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14368</xdr:rowOff>
    </xdr:from>
    <xdr:ext cx="378565" cy="259045"/>
    <xdr:sp macro="" textlink="">
      <xdr:nvSpPr>
        <xdr:cNvPr id="748" name="テキスト ボックス 747"/>
        <xdr:cNvSpPr txBox="1"/>
      </xdr:nvSpPr>
      <xdr:spPr>
        <a:xfrm>
          <a:off x="21134017" y="6700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85369</xdr:rowOff>
    </xdr:from>
    <xdr:to>
      <xdr:col>107</xdr:col>
      <xdr:colOff>50800</xdr:colOff>
      <xdr:row>38</xdr:row>
      <xdr:rowOff>113944</xdr:rowOff>
    </xdr:to>
    <xdr:cxnSp macro="">
      <xdr:nvCxnSpPr>
        <xdr:cNvPr id="749" name="直線コネクタ 748"/>
        <xdr:cNvCxnSpPr/>
      </xdr:nvCxnSpPr>
      <xdr:spPr>
        <a:xfrm flipV="1">
          <a:off x="19545300" y="6600469"/>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93320</xdr:rowOff>
    </xdr:from>
    <xdr:to>
      <xdr:col>107</xdr:col>
      <xdr:colOff>101600</xdr:colOff>
      <xdr:row>39</xdr:row>
      <xdr:rowOff>23470</xdr:rowOff>
    </xdr:to>
    <xdr:sp macro="" textlink="">
      <xdr:nvSpPr>
        <xdr:cNvPr id="750" name="フローチャート: 判断 749"/>
        <xdr:cNvSpPr/>
      </xdr:nvSpPr>
      <xdr:spPr>
        <a:xfrm>
          <a:off x="20383500" y="66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14597</xdr:rowOff>
    </xdr:from>
    <xdr:ext cx="378565" cy="259045"/>
    <xdr:sp macro="" textlink="">
      <xdr:nvSpPr>
        <xdr:cNvPr id="751" name="テキスト ボックス 750"/>
        <xdr:cNvSpPr txBox="1"/>
      </xdr:nvSpPr>
      <xdr:spPr>
        <a:xfrm>
          <a:off x="20245017" y="6701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96875</xdr:rowOff>
    </xdr:from>
    <xdr:to>
      <xdr:col>102</xdr:col>
      <xdr:colOff>114300</xdr:colOff>
      <xdr:row>38</xdr:row>
      <xdr:rowOff>113944</xdr:rowOff>
    </xdr:to>
    <xdr:cxnSp macro="">
      <xdr:nvCxnSpPr>
        <xdr:cNvPr id="752" name="直線コネクタ 751"/>
        <xdr:cNvCxnSpPr/>
      </xdr:nvCxnSpPr>
      <xdr:spPr>
        <a:xfrm>
          <a:off x="18656300" y="6611975"/>
          <a:ext cx="889000" cy="1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105207</xdr:rowOff>
    </xdr:from>
    <xdr:to>
      <xdr:col>102</xdr:col>
      <xdr:colOff>165100</xdr:colOff>
      <xdr:row>39</xdr:row>
      <xdr:rowOff>35357</xdr:rowOff>
    </xdr:to>
    <xdr:sp macro="" textlink="">
      <xdr:nvSpPr>
        <xdr:cNvPr id="753" name="フローチャート: 判断 752"/>
        <xdr:cNvSpPr/>
      </xdr:nvSpPr>
      <xdr:spPr>
        <a:xfrm>
          <a:off x="19494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26484</xdr:rowOff>
    </xdr:from>
    <xdr:ext cx="378565" cy="259045"/>
    <xdr:sp macro="" textlink="">
      <xdr:nvSpPr>
        <xdr:cNvPr id="754" name="テキスト ボックス 753"/>
        <xdr:cNvSpPr txBox="1"/>
      </xdr:nvSpPr>
      <xdr:spPr>
        <a:xfrm>
          <a:off x="19356017" y="6713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99034</xdr:rowOff>
    </xdr:from>
    <xdr:to>
      <xdr:col>98</xdr:col>
      <xdr:colOff>38100</xdr:colOff>
      <xdr:row>39</xdr:row>
      <xdr:rowOff>29184</xdr:rowOff>
    </xdr:to>
    <xdr:sp macro="" textlink="">
      <xdr:nvSpPr>
        <xdr:cNvPr id="755" name="フローチャート: 判断 754"/>
        <xdr:cNvSpPr/>
      </xdr:nvSpPr>
      <xdr:spPr>
        <a:xfrm>
          <a:off x="18605500" y="661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20311</xdr:rowOff>
    </xdr:from>
    <xdr:ext cx="378565" cy="259045"/>
    <xdr:sp macro="" textlink="">
      <xdr:nvSpPr>
        <xdr:cNvPr id="756" name="テキスト ボックス 755"/>
        <xdr:cNvSpPr txBox="1"/>
      </xdr:nvSpPr>
      <xdr:spPr>
        <a:xfrm>
          <a:off x="18467017" y="6706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43028</xdr:rowOff>
    </xdr:from>
    <xdr:to>
      <xdr:col>116</xdr:col>
      <xdr:colOff>114300</xdr:colOff>
      <xdr:row>38</xdr:row>
      <xdr:rowOff>144628</xdr:rowOff>
    </xdr:to>
    <xdr:sp macro="" textlink="">
      <xdr:nvSpPr>
        <xdr:cNvPr id="762" name="楕円 761"/>
        <xdr:cNvSpPr/>
      </xdr:nvSpPr>
      <xdr:spPr>
        <a:xfrm>
          <a:off x="22110700" y="65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2405</xdr:rowOff>
    </xdr:from>
    <xdr:ext cx="469744" cy="259045"/>
    <xdr:sp macro="" textlink="">
      <xdr:nvSpPr>
        <xdr:cNvPr id="763" name="投資及び出資金該当値テキスト"/>
        <xdr:cNvSpPr txBox="1"/>
      </xdr:nvSpPr>
      <xdr:spPr>
        <a:xfrm>
          <a:off x="22212300" y="6346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20854</xdr:rowOff>
    </xdr:from>
    <xdr:to>
      <xdr:col>112</xdr:col>
      <xdr:colOff>38100</xdr:colOff>
      <xdr:row>38</xdr:row>
      <xdr:rowOff>122454</xdr:rowOff>
    </xdr:to>
    <xdr:sp macro="" textlink="">
      <xdr:nvSpPr>
        <xdr:cNvPr id="764" name="楕円 763"/>
        <xdr:cNvSpPr/>
      </xdr:nvSpPr>
      <xdr:spPr>
        <a:xfrm>
          <a:off x="21272500" y="653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138980</xdr:rowOff>
    </xdr:from>
    <xdr:ext cx="469744" cy="259045"/>
    <xdr:sp macro="" textlink="">
      <xdr:nvSpPr>
        <xdr:cNvPr id="765" name="テキスト ボックス 764"/>
        <xdr:cNvSpPr txBox="1"/>
      </xdr:nvSpPr>
      <xdr:spPr>
        <a:xfrm>
          <a:off x="21088428" y="631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34569</xdr:rowOff>
    </xdr:from>
    <xdr:to>
      <xdr:col>107</xdr:col>
      <xdr:colOff>101600</xdr:colOff>
      <xdr:row>38</xdr:row>
      <xdr:rowOff>136169</xdr:rowOff>
    </xdr:to>
    <xdr:sp macro="" textlink="">
      <xdr:nvSpPr>
        <xdr:cNvPr id="766" name="楕円 765"/>
        <xdr:cNvSpPr/>
      </xdr:nvSpPr>
      <xdr:spPr>
        <a:xfrm>
          <a:off x="20383500" y="654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152696</xdr:rowOff>
    </xdr:from>
    <xdr:ext cx="469744" cy="259045"/>
    <xdr:sp macro="" textlink="">
      <xdr:nvSpPr>
        <xdr:cNvPr id="767" name="テキスト ボックス 766"/>
        <xdr:cNvSpPr txBox="1"/>
      </xdr:nvSpPr>
      <xdr:spPr>
        <a:xfrm>
          <a:off x="20199428" y="6324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63144</xdr:rowOff>
    </xdr:from>
    <xdr:to>
      <xdr:col>102</xdr:col>
      <xdr:colOff>165100</xdr:colOff>
      <xdr:row>38</xdr:row>
      <xdr:rowOff>164744</xdr:rowOff>
    </xdr:to>
    <xdr:sp macro="" textlink="">
      <xdr:nvSpPr>
        <xdr:cNvPr id="768" name="楕円 767"/>
        <xdr:cNvSpPr/>
      </xdr:nvSpPr>
      <xdr:spPr>
        <a:xfrm>
          <a:off x="19494500" y="657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9821</xdr:rowOff>
    </xdr:from>
    <xdr:ext cx="469744" cy="259045"/>
    <xdr:sp macro="" textlink="">
      <xdr:nvSpPr>
        <xdr:cNvPr id="769" name="テキスト ボックス 768"/>
        <xdr:cNvSpPr txBox="1"/>
      </xdr:nvSpPr>
      <xdr:spPr>
        <a:xfrm>
          <a:off x="19310428" y="63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46075</xdr:rowOff>
    </xdr:from>
    <xdr:to>
      <xdr:col>98</xdr:col>
      <xdr:colOff>38100</xdr:colOff>
      <xdr:row>38</xdr:row>
      <xdr:rowOff>147675</xdr:rowOff>
    </xdr:to>
    <xdr:sp macro="" textlink="">
      <xdr:nvSpPr>
        <xdr:cNvPr id="770" name="楕円 769"/>
        <xdr:cNvSpPr/>
      </xdr:nvSpPr>
      <xdr:spPr>
        <a:xfrm>
          <a:off x="18605500" y="656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164202</xdr:rowOff>
    </xdr:from>
    <xdr:ext cx="469744" cy="259045"/>
    <xdr:sp macro="" textlink="">
      <xdr:nvSpPr>
        <xdr:cNvPr id="771" name="テキスト ボックス 770"/>
        <xdr:cNvSpPr txBox="1"/>
      </xdr:nvSpPr>
      <xdr:spPr>
        <a:xfrm>
          <a:off x="18421428" y="633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5" name="テキスト ボックス 784"/>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23876</xdr:rowOff>
    </xdr:from>
    <xdr:to>
      <xdr:col>116</xdr:col>
      <xdr:colOff>62864</xdr:colOff>
      <xdr:row>59</xdr:row>
      <xdr:rowOff>44450</xdr:rowOff>
    </xdr:to>
    <xdr:cxnSp macro="">
      <xdr:nvCxnSpPr>
        <xdr:cNvPr id="795" name="直線コネクタ 794"/>
        <xdr:cNvCxnSpPr/>
      </xdr:nvCxnSpPr>
      <xdr:spPr>
        <a:xfrm flipV="1">
          <a:off x="22159595" y="8767826"/>
          <a:ext cx="1269"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142003</xdr:rowOff>
    </xdr:from>
    <xdr:ext cx="534377" cy="259045"/>
    <xdr:sp macro="" textlink="">
      <xdr:nvSpPr>
        <xdr:cNvPr id="798" name="貸付金最大値テキスト"/>
        <xdr:cNvSpPr txBox="1"/>
      </xdr:nvSpPr>
      <xdr:spPr>
        <a:xfrm>
          <a:off x="22212300" y="854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23876</xdr:rowOff>
    </xdr:from>
    <xdr:to>
      <xdr:col>116</xdr:col>
      <xdr:colOff>152400</xdr:colOff>
      <xdr:row>51</xdr:row>
      <xdr:rowOff>23876</xdr:rowOff>
    </xdr:to>
    <xdr:cxnSp macro="">
      <xdr:nvCxnSpPr>
        <xdr:cNvPr id="799" name="直線コネクタ 798"/>
        <xdr:cNvCxnSpPr/>
      </xdr:nvCxnSpPr>
      <xdr:spPr>
        <a:xfrm>
          <a:off x="22072600" y="8767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0" name="直線コネクタ 799"/>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2888</xdr:rowOff>
    </xdr:from>
    <xdr:ext cx="469744" cy="259045"/>
    <xdr:sp macro="" textlink="">
      <xdr:nvSpPr>
        <xdr:cNvPr id="801" name="貸付金平均値テキスト"/>
        <xdr:cNvSpPr txBox="1"/>
      </xdr:nvSpPr>
      <xdr:spPr>
        <a:xfrm>
          <a:off x="22212300" y="9775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151461</xdr:rowOff>
    </xdr:from>
    <xdr:to>
      <xdr:col>116</xdr:col>
      <xdr:colOff>114300</xdr:colOff>
      <xdr:row>58</xdr:row>
      <xdr:rowOff>81611</xdr:rowOff>
    </xdr:to>
    <xdr:sp macro="" textlink="">
      <xdr:nvSpPr>
        <xdr:cNvPr id="802" name="フローチャート: 判断 801"/>
        <xdr:cNvSpPr/>
      </xdr:nvSpPr>
      <xdr:spPr>
        <a:xfrm>
          <a:off x="22110700" y="992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3" name="直線コネクタ 802"/>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139344</xdr:rowOff>
    </xdr:from>
    <xdr:to>
      <xdr:col>112</xdr:col>
      <xdr:colOff>38100</xdr:colOff>
      <xdr:row>58</xdr:row>
      <xdr:rowOff>69494</xdr:rowOff>
    </xdr:to>
    <xdr:sp macro="" textlink="">
      <xdr:nvSpPr>
        <xdr:cNvPr id="804" name="フローチャート: 判断 803"/>
        <xdr:cNvSpPr/>
      </xdr:nvSpPr>
      <xdr:spPr>
        <a:xfrm>
          <a:off x="21272500" y="991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86021</xdr:rowOff>
    </xdr:from>
    <xdr:ext cx="469744" cy="259045"/>
    <xdr:sp macro="" textlink="">
      <xdr:nvSpPr>
        <xdr:cNvPr id="805" name="テキスト ボックス 804"/>
        <xdr:cNvSpPr txBox="1"/>
      </xdr:nvSpPr>
      <xdr:spPr>
        <a:xfrm>
          <a:off x="21088428" y="968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6" name="直線コネクタ 805"/>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129667</xdr:rowOff>
    </xdr:from>
    <xdr:to>
      <xdr:col>107</xdr:col>
      <xdr:colOff>101600</xdr:colOff>
      <xdr:row>58</xdr:row>
      <xdr:rowOff>59817</xdr:rowOff>
    </xdr:to>
    <xdr:sp macro="" textlink="">
      <xdr:nvSpPr>
        <xdr:cNvPr id="807" name="フローチャート: 判断 806"/>
        <xdr:cNvSpPr/>
      </xdr:nvSpPr>
      <xdr:spPr>
        <a:xfrm>
          <a:off x="20383500" y="99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76344</xdr:rowOff>
    </xdr:from>
    <xdr:ext cx="469744" cy="259045"/>
    <xdr:sp macro="" textlink="">
      <xdr:nvSpPr>
        <xdr:cNvPr id="808" name="テキスト ボックス 807"/>
        <xdr:cNvSpPr txBox="1"/>
      </xdr:nvSpPr>
      <xdr:spPr>
        <a:xfrm>
          <a:off x="20199428" y="967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9" name="直線コネクタ 808"/>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132562</xdr:rowOff>
    </xdr:from>
    <xdr:to>
      <xdr:col>102</xdr:col>
      <xdr:colOff>165100</xdr:colOff>
      <xdr:row>58</xdr:row>
      <xdr:rowOff>62712</xdr:rowOff>
    </xdr:to>
    <xdr:sp macro="" textlink="">
      <xdr:nvSpPr>
        <xdr:cNvPr id="810" name="フローチャート: 判断 809"/>
        <xdr:cNvSpPr/>
      </xdr:nvSpPr>
      <xdr:spPr>
        <a:xfrm>
          <a:off x="19494500" y="990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79239</xdr:rowOff>
    </xdr:from>
    <xdr:ext cx="469744" cy="259045"/>
    <xdr:sp macro="" textlink="">
      <xdr:nvSpPr>
        <xdr:cNvPr id="811" name="テキスト ボックス 810"/>
        <xdr:cNvSpPr txBox="1"/>
      </xdr:nvSpPr>
      <xdr:spPr>
        <a:xfrm>
          <a:off x="19310428" y="968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65736</xdr:rowOff>
    </xdr:from>
    <xdr:to>
      <xdr:col>98</xdr:col>
      <xdr:colOff>38100</xdr:colOff>
      <xdr:row>57</xdr:row>
      <xdr:rowOff>167336</xdr:rowOff>
    </xdr:to>
    <xdr:sp macro="" textlink="">
      <xdr:nvSpPr>
        <xdr:cNvPr id="812" name="フローチャート: 判断 811"/>
        <xdr:cNvSpPr/>
      </xdr:nvSpPr>
      <xdr:spPr>
        <a:xfrm>
          <a:off x="18605500" y="983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12413</xdr:rowOff>
    </xdr:from>
    <xdr:ext cx="469744" cy="259045"/>
    <xdr:sp macro="" textlink="">
      <xdr:nvSpPr>
        <xdr:cNvPr id="813" name="テキスト ボックス 812"/>
        <xdr:cNvSpPr txBox="1"/>
      </xdr:nvSpPr>
      <xdr:spPr>
        <a:xfrm>
          <a:off x="18421428" y="961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9" name="楕円 818"/>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0"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1" name="楕円 820"/>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2" name="テキスト ボックス 821"/>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3" name="楕円 822"/>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4" name="テキスト ボックス 823"/>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5" name="楕円 824"/>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6" name="テキスト ボックス 825"/>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7" name="楕円 826"/>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8" name="テキスト ボックス 827"/>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99809</xdr:rowOff>
    </xdr:from>
    <xdr:to>
      <xdr:col>116</xdr:col>
      <xdr:colOff>62864</xdr:colOff>
      <xdr:row>78</xdr:row>
      <xdr:rowOff>121565</xdr:rowOff>
    </xdr:to>
    <xdr:cxnSp macro="">
      <xdr:nvCxnSpPr>
        <xdr:cNvPr id="853" name="直線コネクタ 852"/>
        <xdr:cNvCxnSpPr/>
      </xdr:nvCxnSpPr>
      <xdr:spPr>
        <a:xfrm flipV="1">
          <a:off x="22159595" y="12272759"/>
          <a:ext cx="1269" cy="1221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125392</xdr:rowOff>
    </xdr:from>
    <xdr:ext cx="534377" cy="259045"/>
    <xdr:sp macro="" textlink="">
      <xdr:nvSpPr>
        <xdr:cNvPr id="854" name="繰出金最小値テキスト"/>
        <xdr:cNvSpPr txBox="1"/>
      </xdr:nvSpPr>
      <xdr:spPr>
        <a:xfrm>
          <a:off x="22212300" y="1349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121565</xdr:rowOff>
    </xdr:from>
    <xdr:to>
      <xdr:col>116</xdr:col>
      <xdr:colOff>152400</xdr:colOff>
      <xdr:row>78</xdr:row>
      <xdr:rowOff>121565</xdr:rowOff>
    </xdr:to>
    <xdr:cxnSp macro="">
      <xdr:nvCxnSpPr>
        <xdr:cNvPr id="855" name="直線コネクタ 854"/>
        <xdr:cNvCxnSpPr/>
      </xdr:nvCxnSpPr>
      <xdr:spPr>
        <a:xfrm>
          <a:off x="22072600" y="13494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46486</xdr:rowOff>
    </xdr:from>
    <xdr:ext cx="534377" cy="259045"/>
    <xdr:sp macro="" textlink="">
      <xdr:nvSpPr>
        <xdr:cNvPr id="856" name="繰出金最大値テキスト"/>
        <xdr:cNvSpPr txBox="1"/>
      </xdr:nvSpPr>
      <xdr:spPr>
        <a:xfrm>
          <a:off x="22212300" y="120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99809</xdr:rowOff>
    </xdr:from>
    <xdr:to>
      <xdr:col>116</xdr:col>
      <xdr:colOff>152400</xdr:colOff>
      <xdr:row>71</xdr:row>
      <xdr:rowOff>99809</xdr:rowOff>
    </xdr:to>
    <xdr:cxnSp macro="">
      <xdr:nvCxnSpPr>
        <xdr:cNvPr id="857" name="直線コネクタ 856"/>
        <xdr:cNvCxnSpPr/>
      </xdr:nvCxnSpPr>
      <xdr:spPr>
        <a:xfrm>
          <a:off x="22072600" y="12272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157017</xdr:rowOff>
    </xdr:from>
    <xdr:to>
      <xdr:col>116</xdr:col>
      <xdr:colOff>63500</xdr:colOff>
      <xdr:row>76</xdr:row>
      <xdr:rowOff>18484</xdr:rowOff>
    </xdr:to>
    <xdr:cxnSp macro="">
      <xdr:nvCxnSpPr>
        <xdr:cNvPr id="858" name="直線コネクタ 857"/>
        <xdr:cNvCxnSpPr/>
      </xdr:nvCxnSpPr>
      <xdr:spPr>
        <a:xfrm flipV="1">
          <a:off x="21323300" y="13015767"/>
          <a:ext cx="838200" cy="3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159414</xdr:rowOff>
    </xdr:from>
    <xdr:ext cx="534377" cy="259045"/>
    <xdr:sp macro="" textlink="">
      <xdr:nvSpPr>
        <xdr:cNvPr id="859" name="繰出金平均値テキスト"/>
        <xdr:cNvSpPr txBox="1"/>
      </xdr:nvSpPr>
      <xdr:spPr>
        <a:xfrm>
          <a:off x="22212300" y="13018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9537</xdr:rowOff>
    </xdr:from>
    <xdr:to>
      <xdr:col>116</xdr:col>
      <xdr:colOff>114300</xdr:colOff>
      <xdr:row>76</xdr:row>
      <xdr:rowOff>111137</xdr:rowOff>
    </xdr:to>
    <xdr:sp macro="" textlink="">
      <xdr:nvSpPr>
        <xdr:cNvPr id="860" name="フローチャート: 判断 859"/>
        <xdr:cNvSpPr/>
      </xdr:nvSpPr>
      <xdr:spPr>
        <a:xfrm>
          <a:off x="221107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18484</xdr:rowOff>
    </xdr:from>
    <xdr:to>
      <xdr:col>111</xdr:col>
      <xdr:colOff>177800</xdr:colOff>
      <xdr:row>76</xdr:row>
      <xdr:rowOff>42945</xdr:rowOff>
    </xdr:to>
    <xdr:cxnSp macro="">
      <xdr:nvCxnSpPr>
        <xdr:cNvPr id="861" name="直線コネクタ 860"/>
        <xdr:cNvCxnSpPr/>
      </xdr:nvCxnSpPr>
      <xdr:spPr>
        <a:xfrm flipV="1">
          <a:off x="20434300" y="13048684"/>
          <a:ext cx="889000" cy="2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3156</xdr:rowOff>
    </xdr:from>
    <xdr:to>
      <xdr:col>112</xdr:col>
      <xdr:colOff>38100</xdr:colOff>
      <xdr:row>76</xdr:row>
      <xdr:rowOff>104756</xdr:rowOff>
    </xdr:to>
    <xdr:sp macro="" textlink="">
      <xdr:nvSpPr>
        <xdr:cNvPr id="862" name="フローチャート: 判断 861"/>
        <xdr:cNvSpPr/>
      </xdr:nvSpPr>
      <xdr:spPr>
        <a:xfrm>
          <a:off x="21272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95883</xdr:rowOff>
    </xdr:from>
    <xdr:ext cx="534377" cy="259045"/>
    <xdr:sp macro="" textlink="">
      <xdr:nvSpPr>
        <xdr:cNvPr id="863" name="テキスト ボックス 862"/>
        <xdr:cNvSpPr txBox="1"/>
      </xdr:nvSpPr>
      <xdr:spPr>
        <a:xfrm>
          <a:off x="21056111" y="131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162350</xdr:rowOff>
    </xdr:from>
    <xdr:to>
      <xdr:col>107</xdr:col>
      <xdr:colOff>50800</xdr:colOff>
      <xdr:row>76</xdr:row>
      <xdr:rowOff>42945</xdr:rowOff>
    </xdr:to>
    <xdr:cxnSp macro="">
      <xdr:nvCxnSpPr>
        <xdr:cNvPr id="864" name="直線コネクタ 863"/>
        <xdr:cNvCxnSpPr/>
      </xdr:nvCxnSpPr>
      <xdr:spPr>
        <a:xfrm>
          <a:off x="19545300" y="13021100"/>
          <a:ext cx="889000" cy="5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165272</xdr:rowOff>
    </xdr:from>
    <xdr:to>
      <xdr:col>107</xdr:col>
      <xdr:colOff>101600</xdr:colOff>
      <xdr:row>76</xdr:row>
      <xdr:rowOff>95422</xdr:rowOff>
    </xdr:to>
    <xdr:sp macro="" textlink="">
      <xdr:nvSpPr>
        <xdr:cNvPr id="865" name="フローチャート: 判断 864"/>
        <xdr:cNvSpPr/>
      </xdr:nvSpPr>
      <xdr:spPr>
        <a:xfrm>
          <a:off x="20383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86549</xdr:rowOff>
    </xdr:from>
    <xdr:ext cx="534377" cy="259045"/>
    <xdr:sp macro="" textlink="">
      <xdr:nvSpPr>
        <xdr:cNvPr id="866" name="テキスト ボックス 865"/>
        <xdr:cNvSpPr txBox="1"/>
      </xdr:nvSpPr>
      <xdr:spPr>
        <a:xfrm>
          <a:off x="20167111" y="131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162350</xdr:rowOff>
    </xdr:from>
    <xdr:to>
      <xdr:col>102</xdr:col>
      <xdr:colOff>114300</xdr:colOff>
      <xdr:row>76</xdr:row>
      <xdr:rowOff>49440</xdr:rowOff>
    </xdr:to>
    <xdr:cxnSp macro="">
      <xdr:nvCxnSpPr>
        <xdr:cNvPr id="867" name="直線コネクタ 866"/>
        <xdr:cNvCxnSpPr/>
      </xdr:nvCxnSpPr>
      <xdr:spPr>
        <a:xfrm flipV="1">
          <a:off x="18656300" y="13021100"/>
          <a:ext cx="889000" cy="5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1994</xdr:rowOff>
    </xdr:from>
    <xdr:to>
      <xdr:col>102</xdr:col>
      <xdr:colOff>165100</xdr:colOff>
      <xdr:row>76</xdr:row>
      <xdr:rowOff>103594</xdr:rowOff>
    </xdr:to>
    <xdr:sp macro="" textlink="">
      <xdr:nvSpPr>
        <xdr:cNvPr id="868" name="フローチャート: 判断 867"/>
        <xdr:cNvSpPr/>
      </xdr:nvSpPr>
      <xdr:spPr>
        <a:xfrm>
          <a:off x="19494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94721</xdr:rowOff>
    </xdr:from>
    <xdr:ext cx="534377" cy="259045"/>
    <xdr:sp macro="" textlink="">
      <xdr:nvSpPr>
        <xdr:cNvPr id="869" name="テキスト ボックス 868"/>
        <xdr:cNvSpPr txBox="1"/>
      </xdr:nvSpPr>
      <xdr:spPr>
        <a:xfrm>
          <a:off x="19278111" y="13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61849</xdr:rowOff>
    </xdr:from>
    <xdr:to>
      <xdr:col>98</xdr:col>
      <xdr:colOff>38100</xdr:colOff>
      <xdr:row>76</xdr:row>
      <xdr:rowOff>163449</xdr:rowOff>
    </xdr:to>
    <xdr:sp macro="" textlink="">
      <xdr:nvSpPr>
        <xdr:cNvPr id="870" name="フローチャート: 判断 869"/>
        <xdr:cNvSpPr/>
      </xdr:nvSpPr>
      <xdr:spPr>
        <a:xfrm>
          <a:off x="18605500" y="1309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154576</xdr:rowOff>
    </xdr:from>
    <xdr:ext cx="534377" cy="259045"/>
    <xdr:sp macro="" textlink="">
      <xdr:nvSpPr>
        <xdr:cNvPr id="871" name="テキスト ボックス 870"/>
        <xdr:cNvSpPr txBox="1"/>
      </xdr:nvSpPr>
      <xdr:spPr>
        <a:xfrm>
          <a:off x="18389111" y="1318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106217</xdr:rowOff>
    </xdr:from>
    <xdr:to>
      <xdr:col>116</xdr:col>
      <xdr:colOff>114300</xdr:colOff>
      <xdr:row>76</xdr:row>
      <xdr:rowOff>36367</xdr:rowOff>
    </xdr:to>
    <xdr:sp macro="" textlink="">
      <xdr:nvSpPr>
        <xdr:cNvPr id="877" name="楕円 876"/>
        <xdr:cNvSpPr/>
      </xdr:nvSpPr>
      <xdr:spPr>
        <a:xfrm>
          <a:off x="22110700" y="1296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129094</xdr:rowOff>
    </xdr:from>
    <xdr:ext cx="534377" cy="259045"/>
    <xdr:sp macro="" textlink="">
      <xdr:nvSpPr>
        <xdr:cNvPr id="878" name="繰出金該当値テキスト"/>
        <xdr:cNvSpPr txBox="1"/>
      </xdr:nvSpPr>
      <xdr:spPr>
        <a:xfrm>
          <a:off x="22212300" y="1281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139135</xdr:rowOff>
    </xdr:from>
    <xdr:to>
      <xdr:col>112</xdr:col>
      <xdr:colOff>38100</xdr:colOff>
      <xdr:row>76</xdr:row>
      <xdr:rowOff>69286</xdr:rowOff>
    </xdr:to>
    <xdr:sp macro="" textlink="">
      <xdr:nvSpPr>
        <xdr:cNvPr id="879" name="楕円 878"/>
        <xdr:cNvSpPr/>
      </xdr:nvSpPr>
      <xdr:spPr>
        <a:xfrm>
          <a:off x="21272500" y="129978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85812</xdr:rowOff>
    </xdr:from>
    <xdr:ext cx="534377" cy="259045"/>
    <xdr:sp macro="" textlink="">
      <xdr:nvSpPr>
        <xdr:cNvPr id="880" name="テキスト ボックス 879"/>
        <xdr:cNvSpPr txBox="1"/>
      </xdr:nvSpPr>
      <xdr:spPr>
        <a:xfrm>
          <a:off x="21056111" y="1277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163595</xdr:rowOff>
    </xdr:from>
    <xdr:to>
      <xdr:col>107</xdr:col>
      <xdr:colOff>101600</xdr:colOff>
      <xdr:row>76</xdr:row>
      <xdr:rowOff>93745</xdr:rowOff>
    </xdr:to>
    <xdr:sp macro="" textlink="">
      <xdr:nvSpPr>
        <xdr:cNvPr id="881" name="楕円 880"/>
        <xdr:cNvSpPr/>
      </xdr:nvSpPr>
      <xdr:spPr>
        <a:xfrm>
          <a:off x="20383500" y="1302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110272</xdr:rowOff>
    </xdr:from>
    <xdr:ext cx="534377" cy="259045"/>
    <xdr:sp macro="" textlink="">
      <xdr:nvSpPr>
        <xdr:cNvPr id="882" name="テキスト ボックス 881"/>
        <xdr:cNvSpPr txBox="1"/>
      </xdr:nvSpPr>
      <xdr:spPr>
        <a:xfrm>
          <a:off x="20167111" y="1279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111551</xdr:rowOff>
    </xdr:from>
    <xdr:to>
      <xdr:col>102</xdr:col>
      <xdr:colOff>165100</xdr:colOff>
      <xdr:row>76</xdr:row>
      <xdr:rowOff>41700</xdr:rowOff>
    </xdr:to>
    <xdr:sp macro="" textlink="">
      <xdr:nvSpPr>
        <xdr:cNvPr id="883" name="楕円 882"/>
        <xdr:cNvSpPr/>
      </xdr:nvSpPr>
      <xdr:spPr>
        <a:xfrm>
          <a:off x="19494500" y="1297030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58228</xdr:rowOff>
    </xdr:from>
    <xdr:ext cx="534377" cy="259045"/>
    <xdr:sp macro="" textlink="">
      <xdr:nvSpPr>
        <xdr:cNvPr id="884" name="テキスト ボックス 883"/>
        <xdr:cNvSpPr txBox="1"/>
      </xdr:nvSpPr>
      <xdr:spPr>
        <a:xfrm>
          <a:off x="19278111" y="1274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170090</xdr:rowOff>
    </xdr:from>
    <xdr:to>
      <xdr:col>98</xdr:col>
      <xdr:colOff>38100</xdr:colOff>
      <xdr:row>76</xdr:row>
      <xdr:rowOff>100240</xdr:rowOff>
    </xdr:to>
    <xdr:sp macro="" textlink="">
      <xdr:nvSpPr>
        <xdr:cNvPr id="885" name="楕円 884"/>
        <xdr:cNvSpPr/>
      </xdr:nvSpPr>
      <xdr:spPr>
        <a:xfrm>
          <a:off x="18605500" y="1302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116768</xdr:rowOff>
    </xdr:from>
    <xdr:ext cx="534377" cy="259045"/>
    <xdr:sp macro="" textlink="">
      <xdr:nvSpPr>
        <xdr:cNvPr id="886" name="テキスト ボックス 885"/>
        <xdr:cNvSpPr txBox="1"/>
      </xdr:nvSpPr>
      <xdr:spPr>
        <a:xfrm>
          <a:off x="18389111" y="1280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全国平均、県平均、類似団体平均のいずれも上回る結果となっているのは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繰出金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であるが、下水道事業特別会計へ、下水道水洗化率向上や雨水排除、浸水対策施策推進のため、一般会計から事業費用を補填していることによる。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同様に、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投資及び出資金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en-US" sz="1300">
              <a:latin typeface="ＭＳ Ｐゴシック" panose="020B0600070205080204" pitchFamily="50" charset="-128"/>
              <a:ea typeface="ＭＳ Ｐゴシック" panose="020B0600070205080204" pitchFamily="50" charset="-128"/>
            </a:rPr>
            <a:t>県平均と類似団体平均を上回っているのは、水道事業会計への出資として、上水道普及率向上の施策推進のため、一般会計からその事業費用等を補てんしていることによるものである。上水道や下水道事業会計は公営企業会計であるため、本来、その事業費用は各使用料で主にまかなわれるべきものである。各インフラ状況が整い次第、各使用料の値上げを検討していくこととなる。</a:t>
          </a:r>
        </a:p>
        <a:p>
          <a:r>
            <a:rPr kumimoji="1" lang="ja-JP" altLang="en-US" sz="1300">
              <a:latin typeface="ＭＳ Ｐゴシック" panose="020B0600070205080204" pitchFamily="50" charset="-128"/>
              <a:ea typeface="ＭＳ Ｐゴシック" panose="020B0600070205080204" pitchFamily="50" charset="-128"/>
            </a:rPr>
            <a:t>　年々増加傾向にある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扶助費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るが、平成３０年度の伸びが大きい要因としては、大山保育所の民営化により、運営費などの給付費支出が前年度より増加したことが挙げられる。保育所等の子育て支援や障がい福祉サービス等の需要は今後も増していく見込みであり、この経費は今後も増し続けることが想定さ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栃木県上三川町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31,232
30,884
54.39
10,629,143
10,169,362
366,971
9,310,222
6,182,620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45648</xdr:rowOff>
    </xdr:from>
    <xdr:to>
      <xdr:col>24</xdr:col>
      <xdr:colOff>62865</xdr:colOff>
      <xdr:row>38</xdr:row>
      <xdr:rowOff>95939</xdr:rowOff>
    </xdr:to>
    <xdr:cxnSp macro="">
      <xdr:nvCxnSpPr>
        <xdr:cNvPr id="58" name="直線コネクタ 57"/>
        <xdr:cNvCxnSpPr/>
      </xdr:nvCxnSpPr>
      <xdr:spPr>
        <a:xfrm flipV="1">
          <a:off x="4633595" y="5360598"/>
          <a:ext cx="1270" cy="12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99766</xdr:rowOff>
    </xdr:from>
    <xdr:ext cx="469744" cy="259045"/>
    <xdr:sp macro="" textlink="">
      <xdr:nvSpPr>
        <xdr:cNvPr id="59" name="議会費最小値テキスト"/>
        <xdr:cNvSpPr txBox="1"/>
      </xdr:nvSpPr>
      <xdr:spPr>
        <a:xfrm>
          <a:off x="4686300" y="661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95939</xdr:rowOff>
    </xdr:from>
    <xdr:to>
      <xdr:col>24</xdr:col>
      <xdr:colOff>152400</xdr:colOff>
      <xdr:row>38</xdr:row>
      <xdr:rowOff>95939</xdr:rowOff>
    </xdr:to>
    <xdr:cxnSp macro="">
      <xdr:nvCxnSpPr>
        <xdr:cNvPr id="60" name="直線コネクタ 59"/>
        <xdr:cNvCxnSpPr/>
      </xdr:nvCxnSpPr>
      <xdr:spPr>
        <a:xfrm>
          <a:off x="4546600" y="661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163775</xdr:rowOff>
    </xdr:from>
    <xdr:ext cx="469744" cy="259045"/>
    <xdr:sp macro="" textlink="">
      <xdr:nvSpPr>
        <xdr:cNvPr id="61" name="議会費最大値テキスト"/>
        <xdr:cNvSpPr txBox="1"/>
      </xdr:nvSpPr>
      <xdr:spPr>
        <a:xfrm>
          <a:off x="4686300" y="513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45648</xdr:rowOff>
    </xdr:from>
    <xdr:to>
      <xdr:col>24</xdr:col>
      <xdr:colOff>152400</xdr:colOff>
      <xdr:row>31</xdr:row>
      <xdr:rowOff>45648</xdr:rowOff>
    </xdr:to>
    <xdr:cxnSp macro="">
      <xdr:nvCxnSpPr>
        <xdr:cNvPr id="62" name="直線コネクタ 61"/>
        <xdr:cNvCxnSpPr/>
      </xdr:nvCxnSpPr>
      <xdr:spPr>
        <a:xfrm>
          <a:off x="4546600" y="536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37157</xdr:rowOff>
    </xdr:from>
    <xdr:to>
      <xdr:col>24</xdr:col>
      <xdr:colOff>63500</xdr:colOff>
      <xdr:row>36</xdr:row>
      <xdr:rowOff>37157</xdr:rowOff>
    </xdr:to>
    <xdr:cxnSp macro="">
      <xdr:nvCxnSpPr>
        <xdr:cNvPr id="63" name="直線コネクタ 62"/>
        <xdr:cNvCxnSpPr/>
      </xdr:nvCxnSpPr>
      <xdr:spPr>
        <a:xfrm>
          <a:off x="3797300" y="62093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48096</xdr:rowOff>
    </xdr:from>
    <xdr:ext cx="469744" cy="259045"/>
    <xdr:sp macro="" textlink="">
      <xdr:nvSpPr>
        <xdr:cNvPr id="64" name="議会費平均値テキスト"/>
        <xdr:cNvSpPr txBox="1"/>
      </xdr:nvSpPr>
      <xdr:spPr>
        <a:xfrm>
          <a:off x="4686300" y="5877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25219</xdr:rowOff>
    </xdr:from>
    <xdr:to>
      <xdr:col>24</xdr:col>
      <xdr:colOff>114300</xdr:colOff>
      <xdr:row>35</xdr:row>
      <xdr:rowOff>126819</xdr:rowOff>
    </xdr:to>
    <xdr:sp macro="" textlink="">
      <xdr:nvSpPr>
        <xdr:cNvPr id="65" name="フローチャート: 判断 64"/>
        <xdr:cNvSpPr/>
      </xdr:nvSpPr>
      <xdr:spPr>
        <a:xfrm>
          <a:off x="45847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37157</xdr:rowOff>
    </xdr:from>
    <xdr:to>
      <xdr:col>19</xdr:col>
      <xdr:colOff>177800</xdr:colOff>
      <xdr:row>36</xdr:row>
      <xdr:rowOff>55445</xdr:rowOff>
    </xdr:to>
    <xdr:cxnSp macro="">
      <xdr:nvCxnSpPr>
        <xdr:cNvPr id="66" name="直線コネクタ 65"/>
        <xdr:cNvCxnSpPr/>
      </xdr:nvCxnSpPr>
      <xdr:spPr>
        <a:xfrm flipV="1">
          <a:off x="2908300" y="6209357"/>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40567</xdr:rowOff>
    </xdr:from>
    <xdr:to>
      <xdr:col>20</xdr:col>
      <xdr:colOff>38100</xdr:colOff>
      <xdr:row>35</xdr:row>
      <xdr:rowOff>142167</xdr:rowOff>
    </xdr:to>
    <xdr:sp macro="" textlink="">
      <xdr:nvSpPr>
        <xdr:cNvPr id="67" name="フローチャート: 判断 66"/>
        <xdr:cNvSpPr/>
      </xdr:nvSpPr>
      <xdr:spPr>
        <a:xfrm>
          <a:off x="3746500" y="604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158694</xdr:rowOff>
    </xdr:from>
    <xdr:ext cx="469744" cy="259045"/>
    <xdr:sp macro="" textlink="">
      <xdr:nvSpPr>
        <xdr:cNvPr id="68" name="テキスト ボックス 67"/>
        <xdr:cNvSpPr txBox="1"/>
      </xdr:nvSpPr>
      <xdr:spPr>
        <a:xfrm>
          <a:off x="3562428" y="5816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98225</xdr:rowOff>
    </xdr:from>
    <xdr:to>
      <xdr:col>15</xdr:col>
      <xdr:colOff>50800</xdr:colOff>
      <xdr:row>36</xdr:row>
      <xdr:rowOff>55445</xdr:rowOff>
    </xdr:to>
    <xdr:cxnSp macro="">
      <xdr:nvCxnSpPr>
        <xdr:cNvPr id="69" name="直線コネクタ 68"/>
        <xdr:cNvCxnSpPr/>
      </xdr:nvCxnSpPr>
      <xdr:spPr>
        <a:xfrm>
          <a:off x="2019300" y="6098975"/>
          <a:ext cx="889000" cy="12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48078</xdr:rowOff>
    </xdr:from>
    <xdr:to>
      <xdr:col>15</xdr:col>
      <xdr:colOff>101600</xdr:colOff>
      <xdr:row>35</xdr:row>
      <xdr:rowOff>149678</xdr:rowOff>
    </xdr:to>
    <xdr:sp macro="" textlink="">
      <xdr:nvSpPr>
        <xdr:cNvPr id="70" name="フローチャート: 判断 69"/>
        <xdr:cNvSpPr/>
      </xdr:nvSpPr>
      <xdr:spPr>
        <a:xfrm>
          <a:off x="2857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166205</xdr:rowOff>
    </xdr:from>
    <xdr:ext cx="469744" cy="259045"/>
    <xdr:sp macro="" textlink="">
      <xdr:nvSpPr>
        <xdr:cNvPr id="71" name="テキスト ボックス 70"/>
        <xdr:cNvSpPr txBox="1"/>
      </xdr:nvSpPr>
      <xdr:spPr>
        <a:xfrm>
          <a:off x="2673428" y="582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98225</xdr:rowOff>
    </xdr:from>
    <xdr:to>
      <xdr:col>10</xdr:col>
      <xdr:colOff>114300</xdr:colOff>
      <xdr:row>35</xdr:row>
      <xdr:rowOff>117166</xdr:rowOff>
    </xdr:to>
    <xdr:cxnSp macro="">
      <xdr:nvCxnSpPr>
        <xdr:cNvPr id="72" name="直線コネクタ 71"/>
        <xdr:cNvCxnSpPr/>
      </xdr:nvCxnSpPr>
      <xdr:spPr>
        <a:xfrm flipV="1">
          <a:off x="1130300" y="6098975"/>
          <a:ext cx="889000" cy="1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111434</xdr:rowOff>
    </xdr:from>
    <xdr:to>
      <xdr:col>10</xdr:col>
      <xdr:colOff>165100</xdr:colOff>
      <xdr:row>35</xdr:row>
      <xdr:rowOff>41584</xdr:rowOff>
    </xdr:to>
    <xdr:sp macro="" textlink="">
      <xdr:nvSpPr>
        <xdr:cNvPr id="73" name="フローチャート: 判断 72"/>
        <xdr:cNvSpPr/>
      </xdr:nvSpPr>
      <xdr:spPr>
        <a:xfrm>
          <a:off x="19685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58111</xdr:rowOff>
    </xdr:from>
    <xdr:ext cx="469744" cy="259045"/>
    <xdr:sp macro="" textlink="">
      <xdr:nvSpPr>
        <xdr:cNvPr id="74" name="テキスト ボックス 73"/>
        <xdr:cNvSpPr txBox="1"/>
      </xdr:nvSpPr>
      <xdr:spPr>
        <a:xfrm>
          <a:off x="1784428" y="571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16728</xdr:rowOff>
    </xdr:from>
    <xdr:to>
      <xdr:col>6</xdr:col>
      <xdr:colOff>38100</xdr:colOff>
      <xdr:row>35</xdr:row>
      <xdr:rowOff>118328</xdr:rowOff>
    </xdr:to>
    <xdr:sp macro="" textlink="">
      <xdr:nvSpPr>
        <xdr:cNvPr id="75" name="フローチャート: 判断 74"/>
        <xdr:cNvSpPr/>
      </xdr:nvSpPr>
      <xdr:spPr>
        <a:xfrm>
          <a:off x="1079500" y="601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134855</xdr:rowOff>
    </xdr:from>
    <xdr:ext cx="469744" cy="259045"/>
    <xdr:sp macro="" textlink="">
      <xdr:nvSpPr>
        <xdr:cNvPr id="76" name="テキスト ボックス 75"/>
        <xdr:cNvSpPr txBox="1"/>
      </xdr:nvSpPr>
      <xdr:spPr>
        <a:xfrm>
          <a:off x="895428" y="5792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157807</xdr:rowOff>
    </xdr:from>
    <xdr:to>
      <xdr:col>24</xdr:col>
      <xdr:colOff>114300</xdr:colOff>
      <xdr:row>36</xdr:row>
      <xdr:rowOff>87957</xdr:rowOff>
    </xdr:to>
    <xdr:sp macro="" textlink="">
      <xdr:nvSpPr>
        <xdr:cNvPr id="82" name="楕円 81"/>
        <xdr:cNvSpPr/>
      </xdr:nvSpPr>
      <xdr:spPr>
        <a:xfrm>
          <a:off x="4584700" y="615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136234</xdr:rowOff>
    </xdr:from>
    <xdr:ext cx="469744" cy="259045"/>
    <xdr:sp macro="" textlink="">
      <xdr:nvSpPr>
        <xdr:cNvPr id="83" name="議会費該当値テキスト"/>
        <xdr:cNvSpPr txBox="1"/>
      </xdr:nvSpPr>
      <xdr:spPr>
        <a:xfrm>
          <a:off x="4686300" y="613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157807</xdr:rowOff>
    </xdr:from>
    <xdr:to>
      <xdr:col>20</xdr:col>
      <xdr:colOff>38100</xdr:colOff>
      <xdr:row>36</xdr:row>
      <xdr:rowOff>87957</xdr:rowOff>
    </xdr:to>
    <xdr:sp macro="" textlink="">
      <xdr:nvSpPr>
        <xdr:cNvPr id="84" name="楕円 83"/>
        <xdr:cNvSpPr/>
      </xdr:nvSpPr>
      <xdr:spPr>
        <a:xfrm>
          <a:off x="3746500" y="615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79084</xdr:rowOff>
    </xdr:from>
    <xdr:ext cx="469744" cy="259045"/>
    <xdr:sp macro="" textlink="">
      <xdr:nvSpPr>
        <xdr:cNvPr id="85" name="テキスト ボックス 84"/>
        <xdr:cNvSpPr txBox="1"/>
      </xdr:nvSpPr>
      <xdr:spPr>
        <a:xfrm>
          <a:off x="3562428" y="625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4645</xdr:rowOff>
    </xdr:from>
    <xdr:to>
      <xdr:col>15</xdr:col>
      <xdr:colOff>101600</xdr:colOff>
      <xdr:row>36</xdr:row>
      <xdr:rowOff>106245</xdr:rowOff>
    </xdr:to>
    <xdr:sp macro="" textlink="">
      <xdr:nvSpPr>
        <xdr:cNvPr id="86" name="楕円 85"/>
        <xdr:cNvSpPr/>
      </xdr:nvSpPr>
      <xdr:spPr>
        <a:xfrm>
          <a:off x="2857500" y="617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97372</xdr:rowOff>
    </xdr:from>
    <xdr:ext cx="469744" cy="259045"/>
    <xdr:sp macro="" textlink="">
      <xdr:nvSpPr>
        <xdr:cNvPr id="87" name="テキスト ボックス 86"/>
        <xdr:cNvSpPr txBox="1"/>
      </xdr:nvSpPr>
      <xdr:spPr>
        <a:xfrm>
          <a:off x="2673428" y="626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47425</xdr:rowOff>
    </xdr:from>
    <xdr:to>
      <xdr:col>10</xdr:col>
      <xdr:colOff>165100</xdr:colOff>
      <xdr:row>35</xdr:row>
      <xdr:rowOff>149025</xdr:rowOff>
    </xdr:to>
    <xdr:sp macro="" textlink="">
      <xdr:nvSpPr>
        <xdr:cNvPr id="88" name="楕円 87"/>
        <xdr:cNvSpPr/>
      </xdr:nvSpPr>
      <xdr:spPr>
        <a:xfrm>
          <a:off x="1968500" y="604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140152</xdr:rowOff>
    </xdr:from>
    <xdr:ext cx="469744" cy="259045"/>
    <xdr:sp macro="" textlink="">
      <xdr:nvSpPr>
        <xdr:cNvPr id="89" name="テキスト ボックス 88"/>
        <xdr:cNvSpPr txBox="1"/>
      </xdr:nvSpPr>
      <xdr:spPr>
        <a:xfrm>
          <a:off x="1784428" y="614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66366</xdr:rowOff>
    </xdr:from>
    <xdr:to>
      <xdr:col>6</xdr:col>
      <xdr:colOff>38100</xdr:colOff>
      <xdr:row>35</xdr:row>
      <xdr:rowOff>167966</xdr:rowOff>
    </xdr:to>
    <xdr:sp macro="" textlink="">
      <xdr:nvSpPr>
        <xdr:cNvPr id="90" name="楕円 89"/>
        <xdr:cNvSpPr/>
      </xdr:nvSpPr>
      <xdr:spPr>
        <a:xfrm>
          <a:off x="1079500" y="606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159093</xdr:rowOff>
    </xdr:from>
    <xdr:ext cx="469744" cy="259045"/>
    <xdr:sp macro="" textlink="">
      <xdr:nvSpPr>
        <xdr:cNvPr id="91" name="テキスト ボックス 90"/>
        <xdr:cNvSpPr txBox="1"/>
      </xdr:nvSpPr>
      <xdr:spPr>
        <a:xfrm>
          <a:off x="895428" y="615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107128</xdr:rowOff>
    </xdr:from>
    <xdr:to>
      <xdr:col>24</xdr:col>
      <xdr:colOff>62865</xdr:colOff>
      <xdr:row>59</xdr:row>
      <xdr:rowOff>802</xdr:rowOff>
    </xdr:to>
    <xdr:cxnSp macro="">
      <xdr:nvCxnSpPr>
        <xdr:cNvPr id="117" name="直線コネクタ 116"/>
        <xdr:cNvCxnSpPr/>
      </xdr:nvCxnSpPr>
      <xdr:spPr>
        <a:xfrm flipV="1">
          <a:off x="4633595" y="8679628"/>
          <a:ext cx="1270" cy="1436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4629</xdr:rowOff>
    </xdr:from>
    <xdr:ext cx="534377" cy="259045"/>
    <xdr:sp macro="" textlink="">
      <xdr:nvSpPr>
        <xdr:cNvPr id="118" name="総務費最小値テキスト"/>
        <xdr:cNvSpPr txBox="1"/>
      </xdr:nvSpPr>
      <xdr:spPr>
        <a:xfrm>
          <a:off x="4686300" y="1012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802</xdr:rowOff>
    </xdr:from>
    <xdr:to>
      <xdr:col>24</xdr:col>
      <xdr:colOff>152400</xdr:colOff>
      <xdr:row>59</xdr:row>
      <xdr:rowOff>802</xdr:rowOff>
    </xdr:to>
    <xdr:cxnSp macro="">
      <xdr:nvCxnSpPr>
        <xdr:cNvPr id="119" name="直線コネクタ 118"/>
        <xdr:cNvCxnSpPr/>
      </xdr:nvCxnSpPr>
      <xdr:spPr>
        <a:xfrm>
          <a:off x="4546600" y="1011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53805</xdr:rowOff>
    </xdr:from>
    <xdr:ext cx="599010" cy="259045"/>
    <xdr:sp macro="" textlink="">
      <xdr:nvSpPr>
        <xdr:cNvPr id="120" name="総務費最大値テキスト"/>
        <xdr:cNvSpPr txBox="1"/>
      </xdr:nvSpPr>
      <xdr:spPr>
        <a:xfrm>
          <a:off x="4686300" y="845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469,974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107128</xdr:rowOff>
    </xdr:from>
    <xdr:to>
      <xdr:col>24</xdr:col>
      <xdr:colOff>152400</xdr:colOff>
      <xdr:row>50</xdr:row>
      <xdr:rowOff>107128</xdr:rowOff>
    </xdr:to>
    <xdr:cxnSp macro="">
      <xdr:nvCxnSpPr>
        <xdr:cNvPr id="121" name="直線コネクタ 120"/>
        <xdr:cNvCxnSpPr/>
      </xdr:nvCxnSpPr>
      <xdr:spPr>
        <a:xfrm>
          <a:off x="4546600" y="867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80065</xdr:rowOff>
    </xdr:from>
    <xdr:to>
      <xdr:col>24</xdr:col>
      <xdr:colOff>63500</xdr:colOff>
      <xdr:row>58</xdr:row>
      <xdr:rowOff>141199</xdr:rowOff>
    </xdr:to>
    <xdr:cxnSp macro="">
      <xdr:nvCxnSpPr>
        <xdr:cNvPr id="122" name="直線コネクタ 121"/>
        <xdr:cNvCxnSpPr/>
      </xdr:nvCxnSpPr>
      <xdr:spPr>
        <a:xfrm>
          <a:off x="3797300" y="9852715"/>
          <a:ext cx="838200" cy="23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11151</xdr:rowOff>
    </xdr:from>
    <xdr:ext cx="534377" cy="259045"/>
    <xdr:sp macro="" textlink="">
      <xdr:nvSpPr>
        <xdr:cNvPr id="123" name="総務費平均値テキスト"/>
        <xdr:cNvSpPr txBox="1"/>
      </xdr:nvSpPr>
      <xdr:spPr>
        <a:xfrm>
          <a:off x="4686300" y="97838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159724</xdr:rowOff>
    </xdr:from>
    <xdr:to>
      <xdr:col>24</xdr:col>
      <xdr:colOff>114300</xdr:colOff>
      <xdr:row>58</xdr:row>
      <xdr:rowOff>89874</xdr:rowOff>
    </xdr:to>
    <xdr:sp macro="" textlink="">
      <xdr:nvSpPr>
        <xdr:cNvPr id="124" name="フローチャート: 判断 123"/>
        <xdr:cNvSpPr/>
      </xdr:nvSpPr>
      <xdr:spPr>
        <a:xfrm>
          <a:off x="45847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80065</xdr:rowOff>
    </xdr:from>
    <xdr:to>
      <xdr:col>19</xdr:col>
      <xdr:colOff>177800</xdr:colOff>
      <xdr:row>58</xdr:row>
      <xdr:rowOff>92220</xdr:rowOff>
    </xdr:to>
    <xdr:cxnSp macro="">
      <xdr:nvCxnSpPr>
        <xdr:cNvPr id="125" name="直線コネクタ 124"/>
        <xdr:cNvCxnSpPr/>
      </xdr:nvCxnSpPr>
      <xdr:spPr>
        <a:xfrm flipV="1">
          <a:off x="2908300" y="9852715"/>
          <a:ext cx="889000" cy="18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17276</xdr:rowOff>
    </xdr:from>
    <xdr:to>
      <xdr:col>20</xdr:col>
      <xdr:colOff>38100</xdr:colOff>
      <xdr:row>58</xdr:row>
      <xdr:rowOff>118876</xdr:rowOff>
    </xdr:to>
    <xdr:sp macro="" textlink="">
      <xdr:nvSpPr>
        <xdr:cNvPr id="126" name="フローチャート: 判断 125"/>
        <xdr:cNvSpPr/>
      </xdr:nvSpPr>
      <xdr:spPr>
        <a:xfrm>
          <a:off x="3746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110003</xdr:rowOff>
    </xdr:from>
    <xdr:ext cx="534377" cy="259045"/>
    <xdr:sp macro="" textlink="">
      <xdr:nvSpPr>
        <xdr:cNvPr id="127" name="テキスト ボックス 126"/>
        <xdr:cNvSpPr txBox="1"/>
      </xdr:nvSpPr>
      <xdr:spPr>
        <a:xfrm>
          <a:off x="3530111" y="1005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166799</xdr:rowOff>
    </xdr:from>
    <xdr:to>
      <xdr:col>15</xdr:col>
      <xdr:colOff>50800</xdr:colOff>
      <xdr:row>58</xdr:row>
      <xdr:rowOff>92220</xdr:rowOff>
    </xdr:to>
    <xdr:cxnSp macro="">
      <xdr:nvCxnSpPr>
        <xdr:cNvPr id="128" name="直線コネクタ 127"/>
        <xdr:cNvCxnSpPr/>
      </xdr:nvCxnSpPr>
      <xdr:spPr>
        <a:xfrm>
          <a:off x="2019300" y="9939449"/>
          <a:ext cx="889000" cy="9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8344</xdr:rowOff>
    </xdr:from>
    <xdr:to>
      <xdr:col>15</xdr:col>
      <xdr:colOff>101600</xdr:colOff>
      <xdr:row>58</xdr:row>
      <xdr:rowOff>109944</xdr:rowOff>
    </xdr:to>
    <xdr:sp macro="" textlink="">
      <xdr:nvSpPr>
        <xdr:cNvPr id="129" name="フローチャート: 判断 128"/>
        <xdr:cNvSpPr/>
      </xdr:nvSpPr>
      <xdr:spPr>
        <a:xfrm>
          <a:off x="2857500" y="995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126471</xdr:rowOff>
    </xdr:from>
    <xdr:ext cx="534377" cy="259045"/>
    <xdr:sp macro="" textlink="">
      <xdr:nvSpPr>
        <xdr:cNvPr id="130" name="テキスト ボックス 129"/>
        <xdr:cNvSpPr txBox="1"/>
      </xdr:nvSpPr>
      <xdr:spPr>
        <a:xfrm>
          <a:off x="2641111" y="972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166799</xdr:rowOff>
    </xdr:from>
    <xdr:to>
      <xdr:col>10</xdr:col>
      <xdr:colOff>114300</xdr:colOff>
      <xdr:row>58</xdr:row>
      <xdr:rowOff>166495</xdr:rowOff>
    </xdr:to>
    <xdr:cxnSp macro="">
      <xdr:nvCxnSpPr>
        <xdr:cNvPr id="131" name="直線コネクタ 130"/>
        <xdr:cNvCxnSpPr/>
      </xdr:nvCxnSpPr>
      <xdr:spPr>
        <a:xfrm flipV="1">
          <a:off x="1130300" y="9939449"/>
          <a:ext cx="889000" cy="17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15663</xdr:rowOff>
    </xdr:from>
    <xdr:to>
      <xdr:col>10</xdr:col>
      <xdr:colOff>165100</xdr:colOff>
      <xdr:row>58</xdr:row>
      <xdr:rowOff>117263</xdr:rowOff>
    </xdr:to>
    <xdr:sp macro="" textlink="">
      <xdr:nvSpPr>
        <xdr:cNvPr id="132" name="フローチャート: 判断 131"/>
        <xdr:cNvSpPr/>
      </xdr:nvSpPr>
      <xdr:spPr>
        <a:xfrm>
          <a:off x="1968500" y="99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108390</xdr:rowOff>
    </xdr:from>
    <xdr:ext cx="534377" cy="259045"/>
    <xdr:sp macro="" textlink="">
      <xdr:nvSpPr>
        <xdr:cNvPr id="133" name="テキスト ボックス 132"/>
        <xdr:cNvSpPr txBox="1"/>
      </xdr:nvSpPr>
      <xdr:spPr>
        <a:xfrm>
          <a:off x="1752111" y="1005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41256</xdr:rowOff>
    </xdr:from>
    <xdr:to>
      <xdr:col>6</xdr:col>
      <xdr:colOff>38100</xdr:colOff>
      <xdr:row>58</xdr:row>
      <xdr:rowOff>142856</xdr:rowOff>
    </xdr:to>
    <xdr:sp macro="" textlink="">
      <xdr:nvSpPr>
        <xdr:cNvPr id="134" name="フローチャート: 判断 133"/>
        <xdr:cNvSpPr/>
      </xdr:nvSpPr>
      <xdr:spPr>
        <a:xfrm>
          <a:off x="1079500" y="99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159383</xdr:rowOff>
    </xdr:from>
    <xdr:ext cx="534377" cy="259045"/>
    <xdr:sp macro="" textlink="">
      <xdr:nvSpPr>
        <xdr:cNvPr id="135" name="テキスト ボックス 134"/>
        <xdr:cNvSpPr txBox="1"/>
      </xdr:nvSpPr>
      <xdr:spPr>
        <a:xfrm>
          <a:off x="863111" y="976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90399</xdr:rowOff>
    </xdr:from>
    <xdr:to>
      <xdr:col>24</xdr:col>
      <xdr:colOff>114300</xdr:colOff>
      <xdr:row>59</xdr:row>
      <xdr:rowOff>20549</xdr:rowOff>
    </xdr:to>
    <xdr:sp macro="" textlink="">
      <xdr:nvSpPr>
        <xdr:cNvPr id="141" name="楕円 140"/>
        <xdr:cNvSpPr/>
      </xdr:nvSpPr>
      <xdr:spPr>
        <a:xfrm>
          <a:off x="4584700" y="1003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5326</xdr:rowOff>
    </xdr:from>
    <xdr:ext cx="534377" cy="259045"/>
    <xdr:sp macro="" textlink="">
      <xdr:nvSpPr>
        <xdr:cNvPr id="142" name="総務費該当値テキスト"/>
        <xdr:cNvSpPr txBox="1"/>
      </xdr:nvSpPr>
      <xdr:spPr>
        <a:xfrm>
          <a:off x="4686300" y="994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29265</xdr:rowOff>
    </xdr:from>
    <xdr:to>
      <xdr:col>20</xdr:col>
      <xdr:colOff>38100</xdr:colOff>
      <xdr:row>57</xdr:row>
      <xdr:rowOff>130865</xdr:rowOff>
    </xdr:to>
    <xdr:sp macro="" textlink="">
      <xdr:nvSpPr>
        <xdr:cNvPr id="143" name="楕円 142"/>
        <xdr:cNvSpPr/>
      </xdr:nvSpPr>
      <xdr:spPr>
        <a:xfrm>
          <a:off x="3746500" y="980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147392</xdr:rowOff>
    </xdr:from>
    <xdr:ext cx="599010" cy="259045"/>
    <xdr:sp macro="" textlink="">
      <xdr:nvSpPr>
        <xdr:cNvPr id="144" name="テキスト ボックス 143"/>
        <xdr:cNvSpPr txBox="1"/>
      </xdr:nvSpPr>
      <xdr:spPr>
        <a:xfrm>
          <a:off x="3497795" y="9577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41420</xdr:rowOff>
    </xdr:from>
    <xdr:to>
      <xdr:col>15</xdr:col>
      <xdr:colOff>101600</xdr:colOff>
      <xdr:row>58</xdr:row>
      <xdr:rowOff>143020</xdr:rowOff>
    </xdr:to>
    <xdr:sp macro="" textlink="">
      <xdr:nvSpPr>
        <xdr:cNvPr id="145" name="楕円 144"/>
        <xdr:cNvSpPr/>
      </xdr:nvSpPr>
      <xdr:spPr>
        <a:xfrm>
          <a:off x="2857500" y="998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134147</xdr:rowOff>
    </xdr:from>
    <xdr:ext cx="534377" cy="259045"/>
    <xdr:sp macro="" textlink="">
      <xdr:nvSpPr>
        <xdr:cNvPr id="146" name="テキスト ボックス 145"/>
        <xdr:cNvSpPr txBox="1"/>
      </xdr:nvSpPr>
      <xdr:spPr>
        <a:xfrm>
          <a:off x="2641111" y="1007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115999</xdr:rowOff>
    </xdr:from>
    <xdr:to>
      <xdr:col>10</xdr:col>
      <xdr:colOff>165100</xdr:colOff>
      <xdr:row>58</xdr:row>
      <xdr:rowOff>46149</xdr:rowOff>
    </xdr:to>
    <xdr:sp macro="" textlink="">
      <xdr:nvSpPr>
        <xdr:cNvPr id="147" name="楕円 146"/>
        <xdr:cNvSpPr/>
      </xdr:nvSpPr>
      <xdr:spPr>
        <a:xfrm>
          <a:off x="1968500" y="988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62676</xdr:rowOff>
    </xdr:from>
    <xdr:ext cx="534377" cy="259045"/>
    <xdr:sp macro="" textlink="">
      <xdr:nvSpPr>
        <xdr:cNvPr id="148" name="テキスト ボックス 147"/>
        <xdr:cNvSpPr txBox="1"/>
      </xdr:nvSpPr>
      <xdr:spPr>
        <a:xfrm>
          <a:off x="1752111" y="966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115695</xdr:rowOff>
    </xdr:from>
    <xdr:to>
      <xdr:col>6</xdr:col>
      <xdr:colOff>38100</xdr:colOff>
      <xdr:row>59</xdr:row>
      <xdr:rowOff>45845</xdr:rowOff>
    </xdr:to>
    <xdr:sp macro="" textlink="">
      <xdr:nvSpPr>
        <xdr:cNvPr id="149" name="楕円 148"/>
        <xdr:cNvSpPr/>
      </xdr:nvSpPr>
      <xdr:spPr>
        <a:xfrm>
          <a:off x="1079500" y="1005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36972</xdr:rowOff>
    </xdr:from>
    <xdr:ext cx="534377" cy="259045"/>
    <xdr:sp macro="" textlink="">
      <xdr:nvSpPr>
        <xdr:cNvPr id="150" name="テキスト ボックス 149"/>
        <xdr:cNvSpPr txBox="1"/>
      </xdr:nvSpPr>
      <xdr:spPr>
        <a:xfrm>
          <a:off x="863111" y="1015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3" name="テキスト ボックス 162"/>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100190</xdr:rowOff>
    </xdr:from>
    <xdr:to>
      <xdr:col>24</xdr:col>
      <xdr:colOff>62865</xdr:colOff>
      <xdr:row>78</xdr:row>
      <xdr:rowOff>108586</xdr:rowOff>
    </xdr:to>
    <xdr:cxnSp macro="">
      <xdr:nvCxnSpPr>
        <xdr:cNvPr id="175" name="直線コネクタ 174"/>
        <xdr:cNvCxnSpPr/>
      </xdr:nvCxnSpPr>
      <xdr:spPr>
        <a:xfrm flipV="1">
          <a:off x="4633595" y="12101690"/>
          <a:ext cx="1270" cy="137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112413</xdr:rowOff>
    </xdr:from>
    <xdr:ext cx="534377" cy="259045"/>
    <xdr:sp macro="" textlink="">
      <xdr:nvSpPr>
        <xdr:cNvPr id="176" name="民生費最小値テキスト"/>
        <xdr:cNvSpPr txBox="1"/>
      </xdr:nvSpPr>
      <xdr:spPr>
        <a:xfrm>
          <a:off x="4686300" y="1348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177" name="直線コネクタ 176"/>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46867</xdr:rowOff>
    </xdr:from>
    <xdr:ext cx="599010" cy="259045"/>
    <xdr:sp macro="" textlink="">
      <xdr:nvSpPr>
        <xdr:cNvPr id="178" name="民生費最大値テキスト"/>
        <xdr:cNvSpPr txBox="1"/>
      </xdr:nvSpPr>
      <xdr:spPr>
        <a:xfrm>
          <a:off x="4686300" y="11876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100190</xdr:rowOff>
    </xdr:from>
    <xdr:to>
      <xdr:col>24</xdr:col>
      <xdr:colOff>152400</xdr:colOff>
      <xdr:row>70</xdr:row>
      <xdr:rowOff>100190</xdr:rowOff>
    </xdr:to>
    <xdr:cxnSp macro="">
      <xdr:nvCxnSpPr>
        <xdr:cNvPr id="179" name="直線コネクタ 178"/>
        <xdr:cNvCxnSpPr/>
      </xdr:nvCxnSpPr>
      <xdr:spPr>
        <a:xfrm>
          <a:off x="4546600" y="121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13195</xdr:rowOff>
    </xdr:from>
    <xdr:to>
      <xdr:col>24</xdr:col>
      <xdr:colOff>63500</xdr:colOff>
      <xdr:row>77</xdr:row>
      <xdr:rowOff>134862</xdr:rowOff>
    </xdr:to>
    <xdr:cxnSp macro="">
      <xdr:nvCxnSpPr>
        <xdr:cNvPr id="180" name="直線コネクタ 179"/>
        <xdr:cNvCxnSpPr/>
      </xdr:nvCxnSpPr>
      <xdr:spPr>
        <a:xfrm>
          <a:off x="3797300" y="13214845"/>
          <a:ext cx="838200" cy="121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88384</xdr:rowOff>
    </xdr:from>
    <xdr:ext cx="599010" cy="259045"/>
    <xdr:sp macro="" textlink="">
      <xdr:nvSpPr>
        <xdr:cNvPr id="181" name="民生費平均値テキスト"/>
        <xdr:cNvSpPr txBox="1"/>
      </xdr:nvSpPr>
      <xdr:spPr>
        <a:xfrm>
          <a:off x="4686300" y="12947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65506</xdr:rowOff>
    </xdr:from>
    <xdr:to>
      <xdr:col>24</xdr:col>
      <xdr:colOff>114300</xdr:colOff>
      <xdr:row>76</xdr:row>
      <xdr:rowOff>167106</xdr:rowOff>
    </xdr:to>
    <xdr:sp macro="" textlink="">
      <xdr:nvSpPr>
        <xdr:cNvPr id="182" name="フローチャート: 判断 181"/>
        <xdr:cNvSpPr/>
      </xdr:nvSpPr>
      <xdr:spPr>
        <a:xfrm>
          <a:off x="45847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13195</xdr:rowOff>
    </xdr:from>
    <xdr:to>
      <xdr:col>19</xdr:col>
      <xdr:colOff>177800</xdr:colOff>
      <xdr:row>77</xdr:row>
      <xdr:rowOff>159462</xdr:rowOff>
    </xdr:to>
    <xdr:cxnSp macro="">
      <xdr:nvCxnSpPr>
        <xdr:cNvPr id="183" name="直線コネクタ 182"/>
        <xdr:cNvCxnSpPr/>
      </xdr:nvCxnSpPr>
      <xdr:spPr>
        <a:xfrm flipV="1">
          <a:off x="2908300" y="13214845"/>
          <a:ext cx="889000" cy="14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9334</xdr:rowOff>
    </xdr:from>
    <xdr:to>
      <xdr:col>20</xdr:col>
      <xdr:colOff>38100</xdr:colOff>
      <xdr:row>76</xdr:row>
      <xdr:rowOff>110934</xdr:rowOff>
    </xdr:to>
    <xdr:sp macro="" textlink="">
      <xdr:nvSpPr>
        <xdr:cNvPr id="184" name="フローチャート: 判断 183"/>
        <xdr:cNvSpPr/>
      </xdr:nvSpPr>
      <xdr:spPr>
        <a:xfrm>
          <a:off x="3746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127461</xdr:rowOff>
    </xdr:from>
    <xdr:ext cx="599010" cy="259045"/>
    <xdr:sp macro="" textlink="">
      <xdr:nvSpPr>
        <xdr:cNvPr id="185" name="テキスト ボックス 184"/>
        <xdr:cNvSpPr txBox="1"/>
      </xdr:nvSpPr>
      <xdr:spPr>
        <a:xfrm>
          <a:off x="3497795" y="1281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159462</xdr:rowOff>
    </xdr:from>
    <xdr:to>
      <xdr:col>15</xdr:col>
      <xdr:colOff>50800</xdr:colOff>
      <xdr:row>78</xdr:row>
      <xdr:rowOff>65252</xdr:rowOff>
    </xdr:to>
    <xdr:cxnSp macro="">
      <xdr:nvCxnSpPr>
        <xdr:cNvPr id="186" name="直線コネクタ 185"/>
        <xdr:cNvCxnSpPr/>
      </xdr:nvCxnSpPr>
      <xdr:spPr>
        <a:xfrm flipV="1">
          <a:off x="2019300" y="13361112"/>
          <a:ext cx="889000" cy="7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38164</xdr:rowOff>
    </xdr:from>
    <xdr:to>
      <xdr:col>15</xdr:col>
      <xdr:colOff>101600</xdr:colOff>
      <xdr:row>75</xdr:row>
      <xdr:rowOff>139764</xdr:rowOff>
    </xdr:to>
    <xdr:sp macro="" textlink="">
      <xdr:nvSpPr>
        <xdr:cNvPr id="187" name="フローチャート: 判断 186"/>
        <xdr:cNvSpPr/>
      </xdr:nvSpPr>
      <xdr:spPr>
        <a:xfrm>
          <a:off x="2857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156291</xdr:rowOff>
    </xdr:from>
    <xdr:ext cx="599010" cy="259045"/>
    <xdr:sp macro="" textlink="">
      <xdr:nvSpPr>
        <xdr:cNvPr id="188" name="テキスト ボックス 187"/>
        <xdr:cNvSpPr txBox="1"/>
      </xdr:nvSpPr>
      <xdr:spPr>
        <a:xfrm>
          <a:off x="2608795" y="1267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65252</xdr:rowOff>
    </xdr:from>
    <xdr:to>
      <xdr:col>10</xdr:col>
      <xdr:colOff>114300</xdr:colOff>
      <xdr:row>78</xdr:row>
      <xdr:rowOff>74676</xdr:rowOff>
    </xdr:to>
    <xdr:cxnSp macro="">
      <xdr:nvCxnSpPr>
        <xdr:cNvPr id="189" name="直線コネクタ 188"/>
        <xdr:cNvCxnSpPr/>
      </xdr:nvCxnSpPr>
      <xdr:spPr>
        <a:xfrm flipV="1">
          <a:off x="1130300" y="13438352"/>
          <a:ext cx="889000" cy="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22467</xdr:rowOff>
    </xdr:from>
    <xdr:to>
      <xdr:col>10</xdr:col>
      <xdr:colOff>165100</xdr:colOff>
      <xdr:row>76</xdr:row>
      <xdr:rowOff>124067</xdr:rowOff>
    </xdr:to>
    <xdr:sp macro="" textlink="">
      <xdr:nvSpPr>
        <xdr:cNvPr id="190" name="フローチャート: 判断 189"/>
        <xdr:cNvSpPr/>
      </xdr:nvSpPr>
      <xdr:spPr>
        <a:xfrm>
          <a:off x="1968500" y="130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140593</xdr:rowOff>
    </xdr:from>
    <xdr:ext cx="599010" cy="259045"/>
    <xdr:sp macro="" textlink="">
      <xdr:nvSpPr>
        <xdr:cNvPr id="191" name="テキスト ボックス 190"/>
        <xdr:cNvSpPr txBox="1"/>
      </xdr:nvSpPr>
      <xdr:spPr>
        <a:xfrm>
          <a:off x="1719795" y="128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57938</xdr:rowOff>
    </xdr:from>
    <xdr:to>
      <xdr:col>6</xdr:col>
      <xdr:colOff>38100</xdr:colOff>
      <xdr:row>77</xdr:row>
      <xdr:rowOff>159538</xdr:rowOff>
    </xdr:to>
    <xdr:sp macro="" textlink="">
      <xdr:nvSpPr>
        <xdr:cNvPr id="192" name="フローチャート: 判断 191"/>
        <xdr:cNvSpPr/>
      </xdr:nvSpPr>
      <xdr:spPr>
        <a:xfrm>
          <a:off x="1079500" y="1325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4615</xdr:rowOff>
    </xdr:from>
    <xdr:ext cx="599010" cy="259045"/>
    <xdr:sp macro="" textlink="">
      <xdr:nvSpPr>
        <xdr:cNvPr id="193" name="テキスト ボックス 192"/>
        <xdr:cNvSpPr txBox="1"/>
      </xdr:nvSpPr>
      <xdr:spPr>
        <a:xfrm>
          <a:off x="830795" y="1303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84062</xdr:rowOff>
    </xdr:from>
    <xdr:to>
      <xdr:col>24</xdr:col>
      <xdr:colOff>114300</xdr:colOff>
      <xdr:row>78</xdr:row>
      <xdr:rowOff>14212</xdr:rowOff>
    </xdr:to>
    <xdr:sp macro="" textlink="">
      <xdr:nvSpPr>
        <xdr:cNvPr id="199" name="楕円 198"/>
        <xdr:cNvSpPr/>
      </xdr:nvSpPr>
      <xdr:spPr>
        <a:xfrm>
          <a:off x="4584700" y="1328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62489</xdr:rowOff>
    </xdr:from>
    <xdr:ext cx="599010" cy="259045"/>
    <xdr:sp macro="" textlink="">
      <xdr:nvSpPr>
        <xdr:cNvPr id="200" name="民生費該当値テキスト"/>
        <xdr:cNvSpPr txBox="1"/>
      </xdr:nvSpPr>
      <xdr:spPr>
        <a:xfrm>
          <a:off x="4686300" y="13264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133845</xdr:rowOff>
    </xdr:from>
    <xdr:to>
      <xdr:col>20</xdr:col>
      <xdr:colOff>38100</xdr:colOff>
      <xdr:row>77</xdr:row>
      <xdr:rowOff>63995</xdr:rowOff>
    </xdr:to>
    <xdr:sp macro="" textlink="">
      <xdr:nvSpPr>
        <xdr:cNvPr id="201" name="楕円 200"/>
        <xdr:cNvSpPr/>
      </xdr:nvSpPr>
      <xdr:spPr>
        <a:xfrm>
          <a:off x="3746500" y="1316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55122</xdr:rowOff>
    </xdr:from>
    <xdr:ext cx="599010" cy="259045"/>
    <xdr:sp macro="" textlink="">
      <xdr:nvSpPr>
        <xdr:cNvPr id="202" name="テキスト ボックス 201"/>
        <xdr:cNvSpPr txBox="1"/>
      </xdr:nvSpPr>
      <xdr:spPr>
        <a:xfrm>
          <a:off x="3497795" y="13256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108662</xdr:rowOff>
    </xdr:from>
    <xdr:to>
      <xdr:col>15</xdr:col>
      <xdr:colOff>101600</xdr:colOff>
      <xdr:row>78</xdr:row>
      <xdr:rowOff>38812</xdr:rowOff>
    </xdr:to>
    <xdr:sp macro="" textlink="">
      <xdr:nvSpPr>
        <xdr:cNvPr id="203" name="楕円 202"/>
        <xdr:cNvSpPr/>
      </xdr:nvSpPr>
      <xdr:spPr>
        <a:xfrm>
          <a:off x="2857500" y="1331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29939</xdr:rowOff>
    </xdr:from>
    <xdr:ext cx="599010" cy="259045"/>
    <xdr:sp macro="" textlink="">
      <xdr:nvSpPr>
        <xdr:cNvPr id="204" name="テキスト ボックス 203"/>
        <xdr:cNvSpPr txBox="1"/>
      </xdr:nvSpPr>
      <xdr:spPr>
        <a:xfrm>
          <a:off x="2608795" y="13403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14452</xdr:rowOff>
    </xdr:from>
    <xdr:to>
      <xdr:col>10</xdr:col>
      <xdr:colOff>165100</xdr:colOff>
      <xdr:row>78</xdr:row>
      <xdr:rowOff>116052</xdr:rowOff>
    </xdr:to>
    <xdr:sp macro="" textlink="">
      <xdr:nvSpPr>
        <xdr:cNvPr id="205" name="楕円 204"/>
        <xdr:cNvSpPr/>
      </xdr:nvSpPr>
      <xdr:spPr>
        <a:xfrm>
          <a:off x="1968500" y="1338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107179</xdr:rowOff>
    </xdr:from>
    <xdr:ext cx="599010" cy="259045"/>
    <xdr:sp macro="" textlink="">
      <xdr:nvSpPr>
        <xdr:cNvPr id="206" name="テキスト ボックス 205"/>
        <xdr:cNvSpPr txBox="1"/>
      </xdr:nvSpPr>
      <xdr:spPr>
        <a:xfrm>
          <a:off x="1719795" y="13480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23876</xdr:rowOff>
    </xdr:from>
    <xdr:to>
      <xdr:col>6</xdr:col>
      <xdr:colOff>38100</xdr:colOff>
      <xdr:row>78</xdr:row>
      <xdr:rowOff>125476</xdr:rowOff>
    </xdr:to>
    <xdr:sp macro="" textlink="">
      <xdr:nvSpPr>
        <xdr:cNvPr id="207" name="楕円 206"/>
        <xdr:cNvSpPr/>
      </xdr:nvSpPr>
      <xdr:spPr>
        <a:xfrm>
          <a:off x="1079500" y="1339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116603</xdr:rowOff>
    </xdr:from>
    <xdr:ext cx="599010" cy="259045"/>
    <xdr:sp macro="" textlink="">
      <xdr:nvSpPr>
        <xdr:cNvPr id="208" name="テキスト ボックス 207"/>
        <xdr:cNvSpPr txBox="1"/>
      </xdr:nvSpPr>
      <xdr:spPr>
        <a:xfrm>
          <a:off x="830795" y="13489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83441</xdr:rowOff>
    </xdr:from>
    <xdr:to>
      <xdr:col>24</xdr:col>
      <xdr:colOff>62865</xdr:colOff>
      <xdr:row>99</xdr:row>
      <xdr:rowOff>43070</xdr:rowOff>
    </xdr:to>
    <xdr:cxnSp macro="">
      <xdr:nvCxnSpPr>
        <xdr:cNvPr id="231" name="直線コネクタ 230"/>
        <xdr:cNvCxnSpPr/>
      </xdr:nvCxnSpPr>
      <xdr:spPr>
        <a:xfrm flipV="1">
          <a:off x="4633595" y="15856841"/>
          <a:ext cx="1270" cy="115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46897</xdr:rowOff>
    </xdr:from>
    <xdr:ext cx="534377" cy="259045"/>
    <xdr:sp macro="" textlink="">
      <xdr:nvSpPr>
        <xdr:cNvPr id="232" name="衛生費最小値テキスト"/>
        <xdr:cNvSpPr txBox="1"/>
      </xdr:nvSpPr>
      <xdr:spPr>
        <a:xfrm>
          <a:off x="4686300" y="1702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43070</xdr:rowOff>
    </xdr:from>
    <xdr:to>
      <xdr:col>24</xdr:col>
      <xdr:colOff>152400</xdr:colOff>
      <xdr:row>99</xdr:row>
      <xdr:rowOff>43070</xdr:rowOff>
    </xdr:to>
    <xdr:cxnSp macro="">
      <xdr:nvCxnSpPr>
        <xdr:cNvPr id="233" name="直線コネクタ 232"/>
        <xdr:cNvCxnSpPr/>
      </xdr:nvCxnSpPr>
      <xdr:spPr>
        <a:xfrm>
          <a:off x="4546600" y="1701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30118</xdr:rowOff>
    </xdr:from>
    <xdr:ext cx="534377" cy="259045"/>
    <xdr:sp macro="" textlink="">
      <xdr:nvSpPr>
        <xdr:cNvPr id="234" name="衛生費最大値テキスト"/>
        <xdr:cNvSpPr txBox="1"/>
      </xdr:nvSpPr>
      <xdr:spPr>
        <a:xfrm>
          <a:off x="4686300" y="1563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67,461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83441</xdr:rowOff>
    </xdr:from>
    <xdr:to>
      <xdr:col>24</xdr:col>
      <xdr:colOff>152400</xdr:colOff>
      <xdr:row>92</xdr:row>
      <xdr:rowOff>83441</xdr:rowOff>
    </xdr:to>
    <xdr:cxnSp macro="">
      <xdr:nvCxnSpPr>
        <xdr:cNvPr id="235" name="直線コネクタ 234"/>
        <xdr:cNvCxnSpPr/>
      </xdr:nvCxnSpPr>
      <xdr:spPr>
        <a:xfrm>
          <a:off x="4546600" y="1585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135403</xdr:rowOff>
    </xdr:from>
    <xdr:to>
      <xdr:col>24</xdr:col>
      <xdr:colOff>63500</xdr:colOff>
      <xdr:row>97</xdr:row>
      <xdr:rowOff>69109</xdr:rowOff>
    </xdr:to>
    <xdr:cxnSp macro="">
      <xdr:nvCxnSpPr>
        <xdr:cNvPr id="236" name="直線コネクタ 235"/>
        <xdr:cNvCxnSpPr/>
      </xdr:nvCxnSpPr>
      <xdr:spPr>
        <a:xfrm flipV="1">
          <a:off x="3797300" y="16594603"/>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104187</xdr:rowOff>
    </xdr:from>
    <xdr:ext cx="534377" cy="259045"/>
    <xdr:sp macro="" textlink="">
      <xdr:nvSpPr>
        <xdr:cNvPr id="237" name="衛生費平均値テキスト"/>
        <xdr:cNvSpPr txBox="1"/>
      </xdr:nvSpPr>
      <xdr:spPr>
        <a:xfrm>
          <a:off x="4686300" y="16391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81310</xdr:rowOff>
    </xdr:from>
    <xdr:to>
      <xdr:col>24</xdr:col>
      <xdr:colOff>114300</xdr:colOff>
      <xdr:row>97</xdr:row>
      <xdr:rowOff>11460</xdr:rowOff>
    </xdr:to>
    <xdr:sp macro="" textlink="">
      <xdr:nvSpPr>
        <xdr:cNvPr id="238" name="フローチャート: 判断 237"/>
        <xdr:cNvSpPr/>
      </xdr:nvSpPr>
      <xdr:spPr>
        <a:xfrm>
          <a:off x="4584700" y="1654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69109</xdr:rowOff>
    </xdr:from>
    <xdr:to>
      <xdr:col>19</xdr:col>
      <xdr:colOff>177800</xdr:colOff>
      <xdr:row>97</xdr:row>
      <xdr:rowOff>85956</xdr:rowOff>
    </xdr:to>
    <xdr:cxnSp macro="">
      <xdr:nvCxnSpPr>
        <xdr:cNvPr id="239" name="直線コネクタ 238"/>
        <xdr:cNvCxnSpPr/>
      </xdr:nvCxnSpPr>
      <xdr:spPr>
        <a:xfrm flipV="1">
          <a:off x="2908300" y="16699759"/>
          <a:ext cx="889000" cy="1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72532</xdr:rowOff>
    </xdr:from>
    <xdr:to>
      <xdr:col>20</xdr:col>
      <xdr:colOff>38100</xdr:colOff>
      <xdr:row>97</xdr:row>
      <xdr:rowOff>2682</xdr:rowOff>
    </xdr:to>
    <xdr:sp macro="" textlink="">
      <xdr:nvSpPr>
        <xdr:cNvPr id="240" name="フローチャート: 判断 239"/>
        <xdr:cNvSpPr/>
      </xdr:nvSpPr>
      <xdr:spPr>
        <a:xfrm>
          <a:off x="3746500" y="1653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19209</xdr:rowOff>
    </xdr:from>
    <xdr:ext cx="534377" cy="259045"/>
    <xdr:sp macro="" textlink="">
      <xdr:nvSpPr>
        <xdr:cNvPr id="241" name="テキスト ボックス 240"/>
        <xdr:cNvSpPr txBox="1"/>
      </xdr:nvSpPr>
      <xdr:spPr>
        <a:xfrm>
          <a:off x="3530111" y="1630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73702</xdr:rowOff>
    </xdr:from>
    <xdr:to>
      <xdr:col>15</xdr:col>
      <xdr:colOff>50800</xdr:colOff>
      <xdr:row>97</xdr:row>
      <xdr:rowOff>85956</xdr:rowOff>
    </xdr:to>
    <xdr:cxnSp macro="">
      <xdr:nvCxnSpPr>
        <xdr:cNvPr id="242" name="直線コネクタ 241"/>
        <xdr:cNvCxnSpPr/>
      </xdr:nvCxnSpPr>
      <xdr:spPr>
        <a:xfrm>
          <a:off x="2019300" y="16704352"/>
          <a:ext cx="889000" cy="1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67503</xdr:rowOff>
    </xdr:from>
    <xdr:to>
      <xdr:col>15</xdr:col>
      <xdr:colOff>101600</xdr:colOff>
      <xdr:row>96</xdr:row>
      <xdr:rowOff>169103</xdr:rowOff>
    </xdr:to>
    <xdr:sp macro="" textlink="">
      <xdr:nvSpPr>
        <xdr:cNvPr id="243" name="フローチャート: 判断 242"/>
        <xdr:cNvSpPr/>
      </xdr:nvSpPr>
      <xdr:spPr>
        <a:xfrm>
          <a:off x="2857500" y="1652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14180</xdr:rowOff>
    </xdr:from>
    <xdr:ext cx="534377" cy="259045"/>
    <xdr:sp macro="" textlink="">
      <xdr:nvSpPr>
        <xdr:cNvPr id="244" name="テキスト ボックス 243"/>
        <xdr:cNvSpPr txBox="1"/>
      </xdr:nvSpPr>
      <xdr:spPr>
        <a:xfrm>
          <a:off x="2641111" y="1630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36282</xdr:rowOff>
    </xdr:from>
    <xdr:to>
      <xdr:col>10</xdr:col>
      <xdr:colOff>114300</xdr:colOff>
      <xdr:row>97</xdr:row>
      <xdr:rowOff>73702</xdr:rowOff>
    </xdr:to>
    <xdr:cxnSp macro="">
      <xdr:nvCxnSpPr>
        <xdr:cNvPr id="245" name="直線コネクタ 244"/>
        <xdr:cNvCxnSpPr/>
      </xdr:nvCxnSpPr>
      <xdr:spPr>
        <a:xfrm>
          <a:off x="1130300" y="16666932"/>
          <a:ext cx="889000" cy="37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135054</xdr:rowOff>
    </xdr:from>
    <xdr:to>
      <xdr:col>10</xdr:col>
      <xdr:colOff>165100</xdr:colOff>
      <xdr:row>97</xdr:row>
      <xdr:rowOff>65204</xdr:rowOff>
    </xdr:to>
    <xdr:sp macro="" textlink="">
      <xdr:nvSpPr>
        <xdr:cNvPr id="246" name="フローチャート: 判断 245"/>
        <xdr:cNvSpPr/>
      </xdr:nvSpPr>
      <xdr:spPr>
        <a:xfrm>
          <a:off x="1968500" y="1659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81731</xdr:rowOff>
    </xdr:from>
    <xdr:ext cx="534377" cy="259045"/>
    <xdr:sp macro="" textlink="">
      <xdr:nvSpPr>
        <xdr:cNvPr id="247" name="テキスト ボックス 246"/>
        <xdr:cNvSpPr txBox="1"/>
      </xdr:nvSpPr>
      <xdr:spPr>
        <a:xfrm>
          <a:off x="1752111" y="1636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93655</xdr:rowOff>
    </xdr:from>
    <xdr:to>
      <xdr:col>6</xdr:col>
      <xdr:colOff>38100</xdr:colOff>
      <xdr:row>97</xdr:row>
      <xdr:rowOff>23805</xdr:rowOff>
    </xdr:to>
    <xdr:sp macro="" textlink="">
      <xdr:nvSpPr>
        <xdr:cNvPr id="248" name="フローチャート: 判断 247"/>
        <xdr:cNvSpPr/>
      </xdr:nvSpPr>
      <xdr:spPr>
        <a:xfrm>
          <a:off x="1079500" y="1655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40332</xdr:rowOff>
    </xdr:from>
    <xdr:ext cx="534377" cy="259045"/>
    <xdr:sp macro="" textlink="">
      <xdr:nvSpPr>
        <xdr:cNvPr id="249" name="テキスト ボックス 248"/>
        <xdr:cNvSpPr txBox="1"/>
      </xdr:nvSpPr>
      <xdr:spPr>
        <a:xfrm>
          <a:off x="863111" y="1632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84603</xdr:rowOff>
    </xdr:from>
    <xdr:to>
      <xdr:col>24</xdr:col>
      <xdr:colOff>114300</xdr:colOff>
      <xdr:row>97</xdr:row>
      <xdr:rowOff>14753</xdr:rowOff>
    </xdr:to>
    <xdr:sp macro="" textlink="">
      <xdr:nvSpPr>
        <xdr:cNvPr id="255" name="楕円 254"/>
        <xdr:cNvSpPr/>
      </xdr:nvSpPr>
      <xdr:spPr>
        <a:xfrm>
          <a:off x="4584700" y="1654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63030</xdr:rowOff>
    </xdr:from>
    <xdr:ext cx="534377" cy="259045"/>
    <xdr:sp macro="" textlink="">
      <xdr:nvSpPr>
        <xdr:cNvPr id="256" name="衛生費該当値テキスト"/>
        <xdr:cNvSpPr txBox="1"/>
      </xdr:nvSpPr>
      <xdr:spPr>
        <a:xfrm>
          <a:off x="4686300" y="1652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18309</xdr:rowOff>
    </xdr:from>
    <xdr:to>
      <xdr:col>20</xdr:col>
      <xdr:colOff>38100</xdr:colOff>
      <xdr:row>97</xdr:row>
      <xdr:rowOff>119909</xdr:rowOff>
    </xdr:to>
    <xdr:sp macro="" textlink="">
      <xdr:nvSpPr>
        <xdr:cNvPr id="257" name="楕円 256"/>
        <xdr:cNvSpPr/>
      </xdr:nvSpPr>
      <xdr:spPr>
        <a:xfrm>
          <a:off x="3746500" y="1664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111036</xdr:rowOff>
    </xdr:from>
    <xdr:ext cx="534377" cy="259045"/>
    <xdr:sp macro="" textlink="">
      <xdr:nvSpPr>
        <xdr:cNvPr id="258" name="テキスト ボックス 257"/>
        <xdr:cNvSpPr txBox="1"/>
      </xdr:nvSpPr>
      <xdr:spPr>
        <a:xfrm>
          <a:off x="3530111" y="1674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35156</xdr:rowOff>
    </xdr:from>
    <xdr:to>
      <xdr:col>15</xdr:col>
      <xdr:colOff>101600</xdr:colOff>
      <xdr:row>97</xdr:row>
      <xdr:rowOff>136756</xdr:rowOff>
    </xdr:to>
    <xdr:sp macro="" textlink="">
      <xdr:nvSpPr>
        <xdr:cNvPr id="259" name="楕円 258"/>
        <xdr:cNvSpPr/>
      </xdr:nvSpPr>
      <xdr:spPr>
        <a:xfrm>
          <a:off x="2857500" y="1666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127883</xdr:rowOff>
    </xdr:from>
    <xdr:ext cx="534377" cy="259045"/>
    <xdr:sp macro="" textlink="">
      <xdr:nvSpPr>
        <xdr:cNvPr id="260" name="テキスト ボックス 259"/>
        <xdr:cNvSpPr txBox="1"/>
      </xdr:nvSpPr>
      <xdr:spPr>
        <a:xfrm>
          <a:off x="2641111" y="1675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22902</xdr:rowOff>
    </xdr:from>
    <xdr:to>
      <xdr:col>10</xdr:col>
      <xdr:colOff>165100</xdr:colOff>
      <xdr:row>97</xdr:row>
      <xdr:rowOff>124502</xdr:rowOff>
    </xdr:to>
    <xdr:sp macro="" textlink="">
      <xdr:nvSpPr>
        <xdr:cNvPr id="261" name="楕円 260"/>
        <xdr:cNvSpPr/>
      </xdr:nvSpPr>
      <xdr:spPr>
        <a:xfrm>
          <a:off x="1968500" y="1665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115629</xdr:rowOff>
    </xdr:from>
    <xdr:ext cx="534377" cy="259045"/>
    <xdr:sp macro="" textlink="">
      <xdr:nvSpPr>
        <xdr:cNvPr id="262" name="テキスト ボックス 261"/>
        <xdr:cNvSpPr txBox="1"/>
      </xdr:nvSpPr>
      <xdr:spPr>
        <a:xfrm>
          <a:off x="1752111" y="1674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156932</xdr:rowOff>
    </xdr:from>
    <xdr:to>
      <xdr:col>6</xdr:col>
      <xdr:colOff>38100</xdr:colOff>
      <xdr:row>97</xdr:row>
      <xdr:rowOff>87082</xdr:rowOff>
    </xdr:to>
    <xdr:sp macro="" textlink="">
      <xdr:nvSpPr>
        <xdr:cNvPr id="263" name="楕円 262"/>
        <xdr:cNvSpPr/>
      </xdr:nvSpPr>
      <xdr:spPr>
        <a:xfrm>
          <a:off x="1079500" y="1661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78209</xdr:rowOff>
    </xdr:from>
    <xdr:ext cx="534377" cy="259045"/>
    <xdr:sp macro="" textlink="">
      <xdr:nvSpPr>
        <xdr:cNvPr id="264" name="テキスト ボックス 263"/>
        <xdr:cNvSpPr txBox="1"/>
      </xdr:nvSpPr>
      <xdr:spPr>
        <a:xfrm>
          <a:off x="863111" y="1670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77978</xdr:rowOff>
    </xdr:from>
    <xdr:to>
      <xdr:col>54</xdr:col>
      <xdr:colOff>189865</xdr:colOff>
      <xdr:row>39</xdr:row>
      <xdr:rowOff>44450</xdr:rowOff>
    </xdr:to>
    <xdr:cxnSp macro="">
      <xdr:nvCxnSpPr>
        <xdr:cNvPr id="288" name="直線コネクタ 287"/>
        <xdr:cNvCxnSpPr/>
      </xdr:nvCxnSpPr>
      <xdr:spPr>
        <a:xfrm flipV="1">
          <a:off x="10475595" y="5392928"/>
          <a:ext cx="1270" cy="1338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24655</xdr:rowOff>
    </xdr:from>
    <xdr:ext cx="469744" cy="259045"/>
    <xdr:sp macro="" textlink="">
      <xdr:nvSpPr>
        <xdr:cNvPr id="291" name="労働費最大値テキスト"/>
        <xdr:cNvSpPr txBox="1"/>
      </xdr:nvSpPr>
      <xdr:spPr>
        <a:xfrm>
          <a:off x="10528300" y="516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77978</xdr:rowOff>
    </xdr:from>
    <xdr:to>
      <xdr:col>55</xdr:col>
      <xdr:colOff>88900</xdr:colOff>
      <xdr:row>31</xdr:row>
      <xdr:rowOff>77978</xdr:rowOff>
    </xdr:to>
    <xdr:cxnSp macro="">
      <xdr:nvCxnSpPr>
        <xdr:cNvPr id="292" name="直線コネクタ 291"/>
        <xdr:cNvCxnSpPr/>
      </xdr:nvCxnSpPr>
      <xdr:spPr>
        <a:xfrm>
          <a:off x="10388600" y="5392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43307</xdr:rowOff>
    </xdr:from>
    <xdr:to>
      <xdr:col>55</xdr:col>
      <xdr:colOff>0</xdr:colOff>
      <xdr:row>39</xdr:row>
      <xdr:rowOff>43307</xdr:rowOff>
    </xdr:to>
    <xdr:cxnSp macro="">
      <xdr:nvCxnSpPr>
        <xdr:cNvPr id="293" name="直線コネクタ 292"/>
        <xdr:cNvCxnSpPr/>
      </xdr:nvCxnSpPr>
      <xdr:spPr>
        <a:xfrm>
          <a:off x="9639300" y="67298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75582</xdr:rowOff>
    </xdr:from>
    <xdr:ext cx="378565" cy="259045"/>
    <xdr:sp macro="" textlink="">
      <xdr:nvSpPr>
        <xdr:cNvPr id="294" name="労働費平均値テキスト"/>
        <xdr:cNvSpPr txBox="1"/>
      </xdr:nvSpPr>
      <xdr:spPr>
        <a:xfrm>
          <a:off x="10528300" y="62477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52705</xdr:rowOff>
    </xdr:from>
    <xdr:to>
      <xdr:col>55</xdr:col>
      <xdr:colOff>50800</xdr:colOff>
      <xdr:row>37</xdr:row>
      <xdr:rowOff>154305</xdr:rowOff>
    </xdr:to>
    <xdr:sp macro="" textlink="">
      <xdr:nvSpPr>
        <xdr:cNvPr id="295" name="フローチャート: 判断 294"/>
        <xdr:cNvSpPr/>
      </xdr:nvSpPr>
      <xdr:spPr>
        <a:xfrm>
          <a:off x="104267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43307</xdr:rowOff>
    </xdr:from>
    <xdr:to>
      <xdr:col>50</xdr:col>
      <xdr:colOff>114300</xdr:colOff>
      <xdr:row>39</xdr:row>
      <xdr:rowOff>43307</xdr:rowOff>
    </xdr:to>
    <xdr:cxnSp macro="">
      <xdr:nvCxnSpPr>
        <xdr:cNvPr id="296" name="直線コネクタ 295"/>
        <xdr:cNvCxnSpPr/>
      </xdr:nvCxnSpPr>
      <xdr:spPr>
        <a:xfrm>
          <a:off x="8750300" y="6729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28702</xdr:rowOff>
    </xdr:from>
    <xdr:to>
      <xdr:col>50</xdr:col>
      <xdr:colOff>165100</xdr:colOff>
      <xdr:row>37</xdr:row>
      <xdr:rowOff>130302</xdr:rowOff>
    </xdr:to>
    <xdr:sp macro="" textlink="">
      <xdr:nvSpPr>
        <xdr:cNvPr id="297" name="フローチャート: 判断 296"/>
        <xdr:cNvSpPr/>
      </xdr:nvSpPr>
      <xdr:spPr>
        <a:xfrm>
          <a:off x="9588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146829</xdr:rowOff>
    </xdr:from>
    <xdr:ext cx="378565" cy="259045"/>
    <xdr:sp macro="" textlink="">
      <xdr:nvSpPr>
        <xdr:cNvPr id="298" name="テキスト ボックス 297"/>
        <xdr:cNvSpPr txBox="1"/>
      </xdr:nvSpPr>
      <xdr:spPr>
        <a:xfrm>
          <a:off x="9450017" y="6147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42926</xdr:rowOff>
    </xdr:from>
    <xdr:to>
      <xdr:col>45</xdr:col>
      <xdr:colOff>177800</xdr:colOff>
      <xdr:row>39</xdr:row>
      <xdr:rowOff>43307</xdr:rowOff>
    </xdr:to>
    <xdr:cxnSp macro="">
      <xdr:nvCxnSpPr>
        <xdr:cNvPr id="299" name="直線コネクタ 298"/>
        <xdr:cNvCxnSpPr/>
      </xdr:nvCxnSpPr>
      <xdr:spPr>
        <a:xfrm>
          <a:off x="7861300" y="6729476"/>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2032</xdr:rowOff>
    </xdr:from>
    <xdr:to>
      <xdr:col>46</xdr:col>
      <xdr:colOff>38100</xdr:colOff>
      <xdr:row>37</xdr:row>
      <xdr:rowOff>103632</xdr:rowOff>
    </xdr:to>
    <xdr:sp macro="" textlink="">
      <xdr:nvSpPr>
        <xdr:cNvPr id="300" name="フローチャート: 判断 299"/>
        <xdr:cNvSpPr/>
      </xdr:nvSpPr>
      <xdr:spPr>
        <a:xfrm>
          <a:off x="8699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120159</xdr:rowOff>
    </xdr:from>
    <xdr:ext cx="378565" cy="259045"/>
    <xdr:sp macro="" textlink="">
      <xdr:nvSpPr>
        <xdr:cNvPr id="301" name="テキスト ボックス 300"/>
        <xdr:cNvSpPr txBox="1"/>
      </xdr:nvSpPr>
      <xdr:spPr>
        <a:xfrm>
          <a:off x="8561017" y="6120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42926</xdr:rowOff>
    </xdr:from>
    <xdr:to>
      <xdr:col>41</xdr:col>
      <xdr:colOff>50800</xdr:colOff>
      <xdr:row>39</xdr:row>
      <xdr:rowOff>42926</xdr:rowOff>
    </xdr:to>
    <xdr:cxnSp macro="">
      <xdr:nvCxnSpPr>
        <xdr:cNvPr id="302" name="直線コネクタ 301"/>
        <xdr:cNvCxnSpPr/>
      </xdr:nvCxnSpPr>
      <xdr:spPr>
        <a:xfrm>
          <a:off x="6972300" y="6729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150241</xdr:rowOff>
    </xdr:from>
    <xdr:to>
      <xdr:col>41</xdr:col>
      <xdr:colOff>101600</xdr:colOff>
      <xdr:row>37</xdr:row>
      <xdr:rowOff>80391</xdr:rowOff>
    </xdr:to>
    <xdr:sp macro="" textlink="">
      <xdr:nvSpPr>
        <xdr:cNvPr id="303" name="フローチャート: 判断 302"/>
        <xdr:cNvSpPr/>
      </xdr:nvSpPr>
      <xdr:spPr>
        <a:xfrm>
          <a:off x="7810500" y="632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96918</xdr:rowOff>
    </xdr:from>
    <xdr:ext cx="378565" cy="259045"/>
    <xdr:sp macro="" textlink="">
      <xdr:nvSpPr>
        <xdr:cNvPr id="304" name="テキスト ボックス 303"/>
        <xdr:cNvSpPr txBox="1"/>
      </xdr:nvSpPr>
      <xdr:spPr>
        <a:xfrm>
          <a:off x="7672017" y="6097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47752</xdr:rowOff>
    </xdr:from>
    <xdr:to>
      <xdr:col>36</xdr:col>
      <xdr:colOff>165100</xdr:colOff>
      <xdr:row>36</xdr:row>
      <xdr:rowOff>149352</xdr:rowOff>
    </xdr:to>
    <xdr:sp macro="" textlink="">
      <xdr:nvSpPr>
        <xdr:cNvPr id="305" name="フローチャート: 判断 304"/>
        <xdr:cNvSpPr/>
      </xdr:nvSpPr>
      <xdr:spPr>
        <a:xfrm>
          <a:off x="6921500" y="621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165879</xdr:rowOff>
    </xdr:from>
    <xdr:ext cx="469744" cy="259045"/>
    <xdr:sp macro="" textlink="">
      <xdr:nvSpPr>
        <xdr:cNvPr id="306" name="テキスト ボックス 305"/>
        <xdr:cNvSpPr txBox="1"/>
      </xdr:nvSpPr>
      <xdr:spPr>
        <a:xfrm>
          <a:off x="6737428" y="599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163957</xdr:rowOff>
    </xdr:from>
    <xdr:to>
      <xdr:col>55</xdr:col>
      <xdr:colOff>50800</xdr:colOff>
      <xdr:row>39</xdr:row>
      <xdr:rowOff>94107</xdr:rowOff>
    </xdr:to>
    <xdr:sp macro="" textlink="">
      <xdr:nvSpPr>
        <xdr:cNvPr id="312" name="楕円 311"/>
        <xdr:cNvSpPr/>
      </xdr:nvSpPr>
      <xdr:spPr>
        <a:xfrm>
          <a:off x="104267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78884</xdr:rowOff>
    </xdr:from>
    <xdr:ext cx="249299" cy="259045"/>
    <xdr:sp macro="" textlink="">
      <xdr:nvSpPr>
        <xdr:cNvPr id="313" name="労働費該当値テキスト"/>
        <xdr:cNvSpPr txBox="1"/>
      </xdr:nvSpPr>
      <xdr:spPr>
        <a:xfrm>
          <a:off x="10528300" y="65939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163957</xdr:rowOff>
    </xdr:from>
    <xdr:to>
      <xdr:col>50</xdr:col>
      <xdr:colOff>165100</xdr:colOff>
      <xdr:row>39</xdr:row>
      <xdr:rowOff>94107</xdr:rowOff>
    </xdr:to>
    <xdr:sp macro="" textlink="">
      <xdr:nvSpPr>
        <xdr:cNvPr id="314" name="楕円 313"/>
        <xdr:cNvSpPr/>
      </xdr:nvSpPr>
      <xdr:spPr>
        <a:xfrm>
          <a:off x="9588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85234</xdr:rowOff>
    </xdr:from>
    <xdr:ext cx="249299" cy="259045"/>
    <xdr:sp macro="" textlink="">
      <xdr:nvSpPr>
        <xdr:cNvPr id="315" name="テキスト ボックス 314"/>
        <xdr:cNvSpPr txBox="1"/>
      </xdr:nvSpPr>
      <xdr:spPr>
        <a:xfrm>
          <a:off x="9514650" y="6771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163957</xdr:rowOff>
    </xdr:from>
    <xdr:to>
      <xdr:col>46</xdr:col>
      <xdr:colOff>38100</xdr:colOff>
      <xdr:row>39</xdr:row>
      <xdr:rowOff>94107</xdr:rowOff>
    </xdr:to>
    <xdr:sp macro="" textlink="">
      <xdr:nvSpPr>
        <xdr:cNvPr id="316" name="楕円 315"/>
        <xdr:cNvSpPr/>
      </xdr:nvSpPr>
      <xdr:spPr>
        <a:xfrm>
          <a:off x="8699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85234</xdr:rowOff>
    </xdr:from>
    <xdr:ext cx="249299" cy="259045"/>
    <xdr:sp macro="" textlink="">
      <xdr:nvSpPr>
        <xdr:cNvPr id="317" name="テキスト ボックス 316"/>
        <xdr:cNvSpPr txBox="1"/>
      </xdr:nvSpPr>
      <xdr:spPr>
        <a:xfrm>
          <a:off x="8625650" y="6771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163576</xdr:rowOff>
    </xdr:from>
    <xdr:to>
      <xdr:col>41</xdr:col>
      <xdr:colOff>101600</xdr:colOff>
      <xdr:row>39</xdr:row>
      <xdr:rowOff>93726</xdr:rowOff>
    </xdr:to>
    <xdr:sp macro="" textlink="">
      <xdr:nvSpPr>
        <xdr:cNvPr id="318" name="楕円 317"/>
        <xdr:cNvSpPr/>
      </xdr:nvSpPr>
      <xdr:spPr>
        <a:xfrm>
          <a:off x="7810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84853</xdr:rowOff>
    </xdr:from>
    <xdr:ext cx="249299" cy="259045"/>
    <xdr:sp macro="" textlink="">
      <xdr:nvSpPr>
        <xdr:cNvPr id="319" name="テキスト ボックス 318"/>
        <xdr:cNvSpPr txBox="1"/>
      </xdr:nvSpPr>
      <xdr:spPr>
        <a:xfrm>
          <a:off x="7736650" y="67714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163576</xdr:rowOff>
    </xdr:from>
    <xdr:to>
      <xdr:col>36</xdr:col>
      <xdr:colOff>165100</xdr:colOff>
      <xdr:row>39</xdr:row>
      <xdr:rowOff>93726</xdr:rowOff>
    </xdr:to>
    <xdr:sp macro="" textlink="">
      <xdr:nvSpPr>
        <xdr:cNvPr id="320" name="楕円 319"/>
        <xdr:cNvSpPr/>
      </xdr:nvSpPr>
      <xdr:spPr>
        <a:xfrm>
          <a:off x="6921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84853</xdr:rowOff>
    </xdr:from>
    <xdr:ext cx="249299" cy="259045"/>
    <xdr:sp macro="" textlink="">
      <xdr:nvSpPr>
        <xdr:cNvPr id="321" name="テキスト ボックス 320"/>
        <xdr:cNvSpPr txBox="1"/>
      </xdr:nvSpPr>
      <xdr:spPr>
        <a:xfrm>
          <a:off x="6847650" y="67714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94723</xdr:rowOff>
    </xdr:from>
    <xdr:to>
      <xdr:col>54</xdr:col>
      <xdr:colOff>189865</xdr:colOff>
      <xdr:row>59</xdr:row>
      <xdr:rowOff>7989</xdr:rowOff>
    </xdr:to>
    <xdr:cxnSp macro="">
      <xdr:nvCxnSpPr>
        <xdr:cNvPr id="345" name="直線コネクタ 344"/>
        <xdr:cNvCxnSpPr/>
      </xdr:nvCxnSpPr>
      <xdr:spPr>
        <a:xfrm flipV="1">
          <a:off x="10475595" y="8838673"/>
          <a:ext cx="1270" cy="128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11816</xdr:rowOff>
    </xdr:from>
    <xdr:ext cx="469744" cy="259045"/>
    <xdr:sp macro="" textlink="">
      <xdr:nvSpPr>
        <xdr:cNvPr id="346" name="農林水産業費最小値テキスト"/>
        <xdr:cNvSpPr txBox="1"/>
      </xdr:nvSpPr>
      <xdr:spPr>
        <a:xfrm>
          <a:off x="10528300" y="1012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7989</xdr:rowOff>
    </xdr:from>
    <xdr:to>
      <xdr:col>55</xdr:col>
      <xdr:colOff>88900</xdr:colOff>
      <xdr:row>59</xdr:row>
      <xdr:rowOff>7989</xdr:rowOff>
    </xdr:to>
    <xdr:cxnSp macro="">
      <xdr:nvCxnSpPr>
        <xdr:cNvPr id="347" name="直線コネクタ 346"/>
        <xdr:cNvCxnSpPr/>
      </xdr:nvCxnSpPr>
      <xdr:spPr>
        <a:xfrm>
          <a:off x="10388600" y="1012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41400</xdr:rowOff>
    </xdr:from>
    <xdr:ext cx="534377" cy="259045"/>
    <xdr:sp macro="" textlink="">
      <xdr:nvSpPr>
        <xdr:cNvPr id="348" name="農林水産業費最大値テキスト"/>
        <xdr:cNvSpPr txBox="1"/>
      </xdr:nvSpPr>
      <xdr:spPr>
        <a:xfrm>
          <a:off x="10528300" y="861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94723</xdr:rowOff>
    </xdr:from>
    <xdr:to>
      <xdr:col>55</xdr:col>
      <xdr:colOff>88900</xdr:colOff>
      <xdr:row>51</xdr:row>
      <xdr:rowOff>94723</xdr:rowOff>
    </xdr:to>
    <xdr:cxnSp macro="">
      <xdr:nvCxnSpPr>
        <xdr:cNvPr id="349" name="直線コネクタ 348"/>
        <xdr:cNvCxnSpPr/>
      </xdr:nvCxnSpPr>
      <xdr:spPr>
        <a:xfrm>
          <a:off x="10388600" y="8838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35611</xdr:rowOff>
    </xdr:from>
    <xdr:to>
      <xdr:col>55</xdr:col>
      <xdr:colOff>0</xdr:colOff>
      <xdr:row>57</xdr:row>
      <xdr:rowOff>62357</xdr:rowOff>
    </xdr:to>
    <xdr:cxnSp macro="">
      <xdr:nvCxnSpPr>
        <xdr:cNvPr id="350" name="直線コネクタ 349"/>
        <xdr:cNvCxnSpPr/>
      </xdr:nvCxnSpPr>
      <xdr:spPr>
        <a:xfrm flipV="1">
          <a:off x="9639300" y="9808261"/>
          <a:ext cx="838200" cy="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156487</xdr:rowOff>
    </xdr:from>
    <xdr:ext cx="534377" cy="259045"/>
    <xdr:sp macro="" textlink="">
      <xdr:nvSpPr>
        <xdr:cNvPr id="351" name="農林水産業費平均値テキスト"/>
        <xdr:cNvSpPr txBox="1"/>
      </xdr:nvSpPr>
      <xdr:spPr>
        <a:xfrm>
          <a:off x="10528300" y="9586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133610</xdr:rowOff>
    </xdr:from>
    <xdr:to>
      <xdr:col>55</xdr:col>
      <xdr:colOff>50800</xdr:colOff>
      <xdr:row>57</xdr:row>
      <xdr:rowOff>63760</xdr:rowOff>
    </xdr:to>
    <xdr:sp macro="" textlink="">
      <xdr:nvSpPr>
        <xdr:cNvPr id="352" name="フローチャート: 判断 351"/>
        <xdr:cNvSpPr/>
      </xdr:nvSpPr>
      <xdr:spPr>
        <a:xfrm>
          <a:off x="10426700" y="9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62357</xdr:rowOff>
    </xdr:from>
    <xdr:to>
      <xdr:col>50</xdr:col>
      <xdr:colOff>114300</xdr:colOff>
      <xdr:row>57</xdr:row>
      <xdr:rowOff>106915</xdr:rowOff>
    </xdr:to>
    <xdr:cxnSp macro="">
      <xdr:nvCxnSpPr>
        <xdr:cNvPr id="353" name="直線コネクタ 352"/>
        <xdr:cNvCxnSpPr/>
      </xdr:nvCxnSpPr>
      <xdr:spPr>
        <a:xfrm flipV="1">
          <a:off x="8750300" y="9835007"/>
          <a:ext cx="889000" cy="4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124257</xdr:rowOff>
    </xdr:from>
    <xdr:to>
      <xdr:col>50</xdr:col>
      <xdr:colOff>165100</xdr:colOff>
      <xdr:row>57</xdr:row>
      <xdr:rowOff>54407</xdr:rowOff>
    </xdr:to>
    <xdr:sp macro="" textlink="">
      <xdr:nvSpPr>
        <xdr:cNvPr id="354" name="フローチャート: 判断 353"/>
        <xdr:cNvSpPr/>
      </xdr:nvSpPr>
      <xdr:spPr>
        <a:xfrm>
          <a:off x="9588500" y="972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70934</xdr:rowOff>
    </xdr:from>
    <xdr:ext cx="534377" cy="259045"/>
    <xdr:sp macro="" textlink="">
      <xdr:nvSpPr>
        <xdr:cNvPr id="355" name="テキスト ボックス 354"/>
        <xdr:cNvSpPr txBox="1"/>
      </xdr:nvSpPr>
      <xdr:spPr>
        <a:xfrm>
          <a:off x="9372111" y="950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13436</xdr:rowOff>
    </xdr:from>
    <xdr:to>
      <xdr:col>45</xdr:col>
      <xdr:colOff>177800</xdr:colOff>
      <xdr:row>57</xdr:row>
      <xdr:rowOff>106915</xdr:rowOff>
    </xdr:to>
    <xdr:cxnSp macro="">
      <xdr:nvCxnSpPr>
        <xdr:cNvPr id="356" name="直線コネクタ 355"/>
        <xdr:cNvCxnSpPr/>
      </xdr:nvCxnSpPr>
      <xdr:spPr>
        <a:xfrm>
          <a:off x="7861300" y="9786086"/>
          <a:ext cx="889000" cy="9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130563</xdr:rowOff>
    </xdr:from>
    <xdr:to>
      <xdr:col>46</xdr:col>
      <xdr:colOff>38100</xdr:colOff>
      <xdr:row>57</xdr:row>
      <xdr:rowOff>60713</xdr:rowOff>
    </xdr:to>
    <xdr:sp macro="" textlink="">
      <xdr:nvSpPr>
        <xdr:cNvPr id="357" name="フローチャート: 判断 356"/>
        <xdr:cNvSpPr/>
      </xdr:nvSpPr>
      <xdr:spPr>
        <a:xfrm>
          <a:off x="86995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77240</xdr:rowOff>
    </xdr:from>
    <xdr:ext cx="534377" cy="259045"/>
    <xdr:sp macro="" textlink="">
      <xdr:nvSpPr>
        <xdr:cNvPr id="358" name="テキスト ボックス 357"/>
        <xdr:cNvSpPr txBox="1"/>
      </xdr:nvSpPr>
      <xdr:spPr>
        <a:xfrm>
          <a:off x="8483111" y="950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171056</xdr:rowOff>
    </xdr:from>
    <xdr:to>
      <xdr:col>41</xdr:col>
      <xdr:colOff>50800</xdr:colOff>
      <xdr:row>57</xdr:row>
      <xdr:rowOff>13436</xdr:rowOff>
    </xdr:to>
    <xdr:cxnSp macro="">
      <xdr:nvCxnSpPr>
        <xdr:cNvPr id="359" name="直線コネクタ 358"/>
        <xdr:cNvCxnSpPr/>
      </xdr:nvCxnSpPr>
      <xdr:spPr>
        <a:xfrm>
          <a:off x="6972300" y="9772256"/>
          <a:ext cx="889000" cy="1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126562</xdr:rowOff>
    </xdr:from>
    <xdr:to>
      <xdr:col>41</xdr:col>
      <xdr:colOff>101600</xdr:colOff>
      <xdr:row>57</xdr:row>
      <xdr:rowOff>56712</xdr:rowOff>
    </xdr:to>
    <xdr:sp macro="" textlink="">
      <xdr:nvSpPr>
        <xdr:cNvPr id="360" name="フローチャート: 判断 359"/>
        <xdr:cNvSpPr/>
      </xdr:nvSpPr>
      <xdr:spPr>
        <a:xfrm>
          <a:off x="7810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73239</xdr:rowOff>
    </xdr:from>
    <xdr:ext cx="534377" cy="259045"/>
    <xdr:sp macro="" textlink="">
      <xdr:nvSpPr>
        <xdr:cNvPr id="361" name="テキスト ボックス 360"/>
        <xdr:cNvSpPr txBox="1"/>
      </xdr:nvSpPr>
      <xdr:spPr>
        <a:xfrm>
          <a:off x="7594111" y="950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9195</xdr:rowOff>
    </xdr:from>
    <xdr:to>
      <xdr:col>36</xdr:col>
      <xdr:colOff>165100</xdr:colOff>
      <xdr:row>57</xdr:row>
      <xdr:rowOff>110795</xdr:rowOff>
    </xdr:to>
    <xdr:sp macro="" textlink="">
      <xdr:nvSpPr>
        <xdr:cNvPr id="362" name="フローチャート: 判断 361"/>
        <xdr:cNvSpPr/>
      </xdr:nvSpPr>
      <xdr:spPr>
        <a:xfrm>
          <a:off x="6921500" y="978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101922</xdr:rowOff>
    </xdr:from>
    <xdr:ext cx="534377" cy="259045"/>
    <xdr:sp macro="" textlink="">
      <xdr:nvSpPr>
        <xdr:cNvPr id="363" name="テキスト ボックス 362"/>
        <xdr:cNvSpPr txBox="1"/>
      </xdr:nvSpPr>
      <xdr:spPr>
        <a:xfrm>
          <a:off x="6705111" y="987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156261</xdr:rowOff>
    </xdr:from>
    <xdr:to>
      <xdr:col>55</xdr:col>
      <xdr:colOff>50800</xdr:colOff>
      <xdr:row>57</xdr:row>
      <xdr:rowOff>86411</xdr:rowOff>
    </xdr:to>
    <xdr:sp macro="" textlink="">
      <xdr:nvSpPr>
        <xdr:cNvPr id="369" name="楕円 368"/>
        <xdr:cNvSpPr/>
      </xdr:nvSpPr>
      <xdr:spPr>
        <a:xfrm>
          <a:off x="10426700" y="975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134688</xdr:rowOff>
    </xdr:from>
    <xdr:ext cx="534377" cy="259045"/>
    <xdr:sp macro="" textlink="">
      <xdr:nvSpPr>
        <xdr:cNvPr id="370" name="農林水産業費該当値テキスト"/>
        <xdr:cNvSpPr txBox="1"/>
      </xdr:nvSpPr>
      <xdr:spPr>
        <a:xfrm>
          <a:off x="10528300" y="973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11557</xdr:rowOff>
    </xdr:from>
    <xdr:to>
      <xdr:col>50</xdr:col>
      <xdr:colOff>165100</xdr:colOff>
      <xdr:row>57</xdr:row>
      <xdr:rowOff>113157</xdr:rowOff>
    </xdr:to>
    <xdr:sp macro="" textlink="">
      <xdr:nvSpPr>
        <xdr:cNvPr id="371" name="楕円 370"/>
        <xdr:cNvSpPr/>
      </xdr:nvSpPr>
      <xdr:spPr>
        <a:xfrm>
          <a:off x="9588500" y="978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104284</xdr:rowOff>
    </xdr:from>
    <xdr:ext cx="534377" cy="259045"/>
    <xdr:sp macro="" textlink="">
      <xdr:nvSpPr>
        <xdr:cNvPr id="372" name="テキスト ボックス 371"/>
        <xdr:cNvSpPr txBox="1"/>
      </xdr:nvSpPr>
      <xdr:spPr>
        <a:xfrm>
          <a:off x="9372111" y="987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56115</xdr:rowOff>
    </xdr:from>
    <xdr:to>
      <xdr:col>46</xdr:col>
      <xdr:colOff>38100</xdr:colOff>
      <xdr:row>57</xdr:row>
      <xdr:rowOff>157715</xdr:rowOff>
    </xdr:to>
    <xdr:sp macro="" textlink="">
      <xdr:nvSpPr>
        <xdr:cNvPr id="373" name="楕円 372"/>
        <xdr:cNvSpPr/>
      </xdr:nvSpPr>
      <xdr:spPr>
        <a:xfrm>
          <a:off x="8699500" y="982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148842</xdr:rowOff>
    </xdr:from>
    <xdr:ext cx="534377" cy="259045"/>
    <xdr:sp macro="" textlink="">
      <xdr:nvSpPr>
        <xdr:cNvPr id="374" name="テキスト ボックス 373"/>
        <xdr:cNvSpPr txBox="1"/>
      </xdr:nvSpPr>
      <xdr:spPr>
        <a:xfrm>
          <a:off x="8483111" y="992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134086</xdr:rowOff>
    </xdr:from>
    <xdr:to>
      <xdr:col>41</xdr:col>
      <xdr:colOff>101600</xdr:colOff>
      <xdr:row>57</xdr:row>
      <xdr:rowOff>64236</xdr:rowOff>
    </xdr:to>
    <xdr:sp macro="" textlink="">
      <xdr:nvSpPr>
        <xdr:cNvPr id="375" name="楕円 374"/>
        <xdr:cNvSpPr/>
      </xdr:nvSpPr>
      <xdr:spPr>
        <a:xfrm>
          <a:off x="7810500" y="973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55363</xdr:rowOff>
    </xdr:from>
    <xdr:ext cx="534377" cy="259045"/>
    <xdr:sp macro="" textlink="">
      <xdr:nvSpPr>
        <xdr:cNvPr id="376" name="テキスト ボックス 375"/>
        <xdr:cNvSpPr txBox="1"/>
      </xdr:nvSpPr>
      <xdr:spPr>
        <a:xfrm>
          <a:off x="7594111" y="982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120256</xdr:rowOff>
    </xdr:from>
    <xdr:to>
      <xdr:col>36</xdr:col>
      <xdr:colOff>165100</xdr:colOff>
      <xdr:row>57</xdr:row>
      <xdr:rowOff>50406</xdr:rowOff>
    </xdr:to>
    <xdr:sp macro="" textlink="">
      <xdr:nvSpPr>
        <xdr:cNvPr id="377" name="楕円 376"/>
        <xdr:cNvSpPr/>
      </xdr:nvSpPr>
      <xdr:spPr>
        <a:xfrm>
          <a:off x="6921500" y="972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66933</xdr:rowOff>
    </xdr:from>
    <xdr:ext cx="534377" cy="259045"/>
    <xdr:sp macro="" textlink="">
      <xdr:nvSpPr>
        <xdr:cNvPr id="378" name="テキスト ボックス 377"/>
        <xdr:cNvSpPr txBox="1"/>
      </xdr:nvSpPr>
      <xdr:spPr>
        <a:xfrm>
          <a:off x="6705111" y="949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24181</xdr:rowOff>
    </xdr:from>
    <xdr:to>
      <xdr:col>54</xdr:col>
      <xdr:colOff>189865</xdr:colOff>
      <xdr:row>79</xdr:row>
      <xdr:rowOff>23152</xdr:rowOff>
    </xdr:to>
    <xdr:cxnSp macro="">
      <xdr:nvCxnSpPr>
        <xdr:cNvPr id="402" name="直線コネクタ 401"/>
        <xdr:cNvCxnSpPr/>
      </xdr:nvCxnSpPr>
      <xdr:spPr>
        <a:xfrm flipV="1">
          <a:off x="10475595" y="12197131"/>
          <a:ext cx="1270"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26979</xdr:rowOff>
    </xdr:from>
    <xdr:ext cx="378565" cy="259045"/>
    <xdr:sp macro="" textlink="">
      <xdr:nvSpPr>
        <xdr:cNvPr id="403" name="商工費最小値テキスト"/>
        <xdr:cNvSpPr txBox="1"/>
      </xdr:nvSpPr>
      <xdr:spPr>
        <a:xfrm>
          <a:off x="10528300" y="13571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23152</xdr:rowOff>
    </xdr:from>
    <xdr:to>
      <xdr:col>55</xdr:col>
      <xdr:colOff>88900</xdr:colOff>
      <xdr:row>79</xdr:row>
      <xdr:rowOff>23152</xdr:rowOff>
    </xdr:to>
    <xdr:cxnSp macro="">
      <xdr:nvCxnSpPr>
        <xdr:cNvPr id="404" name="直線コネクタ 403"/>
        <xdr:cNvCxnSpPr/>
      </xdr:nvCxnSpPr>
      <xdr:spPr>
        <a:xfrm>
          <a:off x="10388600" y="1356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142308</xdr:rowOff>
    </xdr:from>
    <xdr:ext cx="534377" cy="259045"/>
    <xdr:sp macro="" textlink="">
      <xdr:nvSpPr>
        <xdr:cNvPr id="405" name="商工費最大値テキスト"/>
        <xdr:cNvSpPr txBox="1"/>
      </xdr:nvSpPr>
      <xdr:spPr>
        <a:xfrm>
          <a:off x="10528300" y="1197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24181</xdr:rowOff>
    </xdr:from>
    <xdr:to>
      <xdr:col>55</xdr:col>
      <xdr:colOff>88900</xdr:colOff>
      <xdr:row>71</xdr:row>
      <xdr:rowOff>24181</xdr:rowOff>
    </xdr:to>
    <xdr:cxnSp macro="">
      <xdr:nvCxnSpPr>
        <xdr:cNvPr id="406" name="直線コネクタ 405"/>
        <xdr:cNvCxnSpPr/>
      </xdr:nvCxnSpPr>
      <xdr:spPr>
        <a:xfrm>
          <a:off x="10388600" y="1219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129908</xdr:rowOff>
    </xdr:from>
    <xdr:to>
      <xdr:col>55</xdr:col>
      <xdr:colOff>0</xdr:colOff>
      <xdr:row>78</xdr:row>
      <xdr:rowOff>134404</xdr:rowOff>
    </xdr:to>
    <xdr:cxnSp macro="">
      <xdr:nvCxnSpPr>
        <xdr:cNvPr id="407" name="直線コネクタ 406"/>
        <xdr:cNvCxnSpPr/>
      </xdr:nvCxnSpPr>
      <xdr:spPr>
        <a:xfrm>
          <a:off x="9639300" y="13503008"/>
          <a:ext cx="8382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152316</xdr:rowOff>
    </xdr:from>
    <xdr:ext cx="469744" cy="259045"/>
    <xdr:sp macro="" textlink="">
      <xdr:nvSpPr>
        <xdr:cNvPr id="408" name="商工費平均値テキスト"/>
        <xdr:cNvSpPr txBox="1"/>
      </xdr:nvSpPr>
      <xdr:spPr>
        <a:xfrm>
          <a:off x="10528300" y="13011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129439</xdr:rowOff>
    </xdr:from>
    <xdr:to>
      <xdr:col>55</xdr:col>
      <xdr:colOff>50800</xdr:colOff>
      <xdr:row>77</xdr:row>
      <xdr:rowOff>59589</xdr:rowOff>
    </xdr:to>
    <xdr:sp macro="" textlink="">
      <xdr:nvSpPr>
        <xdr:cNvPr id="409" name="フローチャート: 判断 408"/>
        <xdr:cNvSpPr/>
      </xdr:nvSpPr>
      <xdr:spPr>
        <a:xfrm>
          <a:off x="104267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129908</xdr:rowOff>
    </xdr:from>
    <xdr:to>
      <xdr:col>50</xdr:col>
      <xdr:colOff>114300</xdr:colOff>
      <xdr:row>78</xdr:row>
      <xdr:rowOff>137147</xdr:rowOff>
    </xdr:to>
    <xdr:cxnSp macro="">
      <xdr:nvCxnSpPr>
        <xdr:cNvPr id="410" name="直線コネクタ 409"/>
        <xdr:cNvCxnSpPr/>
      </xdr:nvCxnSpPr>
      <xdr:spPr>
        <a:xfrm flipV="1">
          <a:off x="8750300" y="13503008"/>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134086</xdr:rowOff>
    </xdr:from>
    <xdr:to>
      <xdr:col>50</xdr:col>
      <xdr:colOff>165100</xdr:colOff>
      <xdr:row>77</xdr:row>
      <xdr:rowOff>64236</xdr:rowOff>
    </xdr:to>
    <xdr:sp macro="" textlink="">
      <xdr:nvSpPr>
        <xdr:cNvPr id="411" name="フローチャート: 判断 410"/>
        <xdr:cNvSpPr/>
      </xdr:nvSpPr>
      <xdr:spPr>
        <a:xfrm>
          <a:off x="9588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80763</xdr:rowOff>
    </xdr:from>
    <xdr:ext cx="469744" cy="259045"/>
    <xdr:sp macro="" textlink="">
      <xdr:nvSpPr>
        <xdr:cNvPr id="412" name="テキスト ボックス 411"/>
        <xdr:cNvSpPr txBox="1"/>
      </xdr:nvSpPr>
      <xdr:spPr>
        <a:xfrm>
          <a:off x="9404428" y="1293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115812</xdr:rowOff>
    </xdr:from>
    <xdr:to>
      <xdr:col>45</xdr:col>
      <xdr:colOff>177800</xdr:colOff>
      <xdr:row>78</xdr:row>
      <xdr:rowOff>137147</xdr:rowOff>
    </xdr:to>
    <xdr:cxnSp macro="">
      <xdr:nvCxnSpPr>
        <xdr:cNvPr id="413" name="直線コネクタ 412"/>
        <xdr:cNvCxnSpPr/>
      </xdr:nvCxnSpPr>
      <xdr:spPr>
        <a:xfrm>
          <a:off x="7861300" y="13488912"/>
          <a:ext cx="889000" cy="2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163881</xdr:rowOff>
    </xdr:from>
    <xdr:to>
      <xdr:col>46</xdr:col>
      <xdr:colOff>38100</xdr:colOff>
      <xdr:row>77</xdr:row>
      <xdr:rowOff>94031</xdr:rowOff>
    </xdr:to>
    <xdr:sp macro="" textlink="">
      <xdr:nvSpPr>
        <xdr:cNvPr id="414" name="フローチャート: 判断 413"/>
        <xdr:cNvSpPr/>
      </xdr:nvSpPr>
      <xdr:spPr>
        <a:xfrm>
          <a:off x="8699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110558</xdr:rowOff>
    </xdr:from>
    <xdr:ext cx="469744" cy="259045"/>
    <xdr:sp macro="" textlink="">
      <xdr:nvSpPr>
        <xdr:cNvPr id="415" name="テキスト ボックス 414"/>
        <xdr:cNvSpPr txBox="1"/>
      </xdr:nvSpPr>
      <xdr:spPr>
        <a:xfrm>
          <a:off x="8515428" y="1296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115812</xdr:rowOff>
    </xdr:from>
    <xdr:to>
      <xdr:col>41</xdr:col>
      <xdr:colOff>50800</xdr:colOff>
      <xdr:row>78</xdr:row>
      <xdr:rowOff>134443</xdr:rowOff>
    </xdr:to>
    <xdr:cxnSp macro="">
      <xdr:nvCxnSpPr>
        <xdr:cNvPr id="416" name="直線コネクタ 415"/>
        <xdr:cNvCxnSpPr/>
      </xdr:nvCxnSpPr>
      <xdr:spPr>
        <a:xfrm flipV="1">
          <a:off x="6972300" y="13488912"/>
          <a:ext cx="889000" cy="1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114009</xdr:rowOff>
    </xdr:from>
    <xdr:to>
      <xdr:col>41</xdr:col>
      <xdr:colOff>101600</xdr:colOff>
      <xdr:row>77</xdr:row>
      <xdr:rowOff>44159</xdr:rowOff>
    </xdr:to>
    <xdr:sp macro="" textlink="">
      <xdr:nvSpPr>
        <xdr:cNvPr id="417" name="フローチャート: 判断 416"/>
        <xdr:cNvSpPr/>
      </xdr:nvSpPr>
      <xdr:spPr>
        <a:xfrm>
          <a:off x="7810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60685</xdr:rowOff>
    </xdr:from>
    <xdr:ext cx="534377" cy="259045"/>
    <xdr:sp macro="" textlink="">
      <xdr:nvSpPr>
        <xdr:cNvPr id="418" name="テキスト ボックス 417"/>
        <xdr:cNvSpPr txBox="1"/>
      </xdr:nvSpPr>
      <xdr:spPr>
        <a:xfrm>
          <a:off x="7594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102960</xdr:rowOff>
    </xdr:from>
    <xdr:to>
      <xdr:col>36</xdr:col>
      <xdr:colOff>165100</xdr:colOff>
      <xdr:row>77</xdr:row>
      <xdr:rowOff>33110</xdr:rowOff>
    </xdr:to>
    <xdr:sp macro="" textlink="">
      <xdr:nvSpPr>
        <xdr:cNvPr id="419" name="フローチャート: 判断 418"/>
        <xdr:cNvSpPr/>
      </xdr:nvSpPr>
      <xdr:spPr>
        <a:xfrm>
          <a:off x="6921500" y="131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49636</xdr:rowOff>
    </xdr:from>
    <xdr:ext cx="534377" cy="259045"/>
    <xdr:sp macro="" textlink="">
      <xdr:nvSpPr>
        <xdr:cNvPr id="420" name="テキスト ボックス 419"/>
        <xdr:cNvSpPr txBox="1"/>
      </xdr:nvSpPr>
      <xdr:spPr>
        <a:xfrm>
          <a:off x="6705111" y="1290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83604</xdr:rowOff>
    </xdr:from>
    <xdr:to>
      <xdr:col>55</xdr:col>
      <xdr:colOff>50800</xdr:colOff>
      <xdr:row>79</xdr:row>
      <xdr:rowOff>13754</xdr:rowOff>
    </xdr:to>
    <xdr:sp macro="" textlink="">
      <xdr:nvSpPr>
        <xdr:cNvPr id="426" name="楕円 425"/>
        <xdr:cNvSpPr/>
      </xdr:nvSpPr>
      <xdr:spPr>
        <a:xfrm>
          <a:off x="10426700" y="1345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169981</xdr:rowOff>
    </xdr:from>
    <xdr:ext cx="469744" cy="259045"/>
    <xdr:sp macro="" textlink="">
      <xdr:nvSpPr>
        <xdr:cNvPr id="427" name="商工費該当値テキスト"/>
        <xdr:cNvSpPr txBox="1"/>
      </xdr:nvSpPr>
      <xdr:spPr>
        <a:xfrm>
          <a:off x="10528300" y="1337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79108</xdr:rowOff>
    </xdr:from>
    <xdr:to>
      <xdr:col>50</xdr:col>
      <xdr:colOff>165100</xdr:colOff>
      <xdr:row>79</xdr:row>
      <xdr:rowOff>9258</xdr:rowOff>
    </xdr:to>
    <xdr:sp macro="" textlink="">
      <xdr:nvSpPr>
        <xdr:cNvPr id="428" name="楕円 427"/>
        <xdr:cNvSpPr/>
      </xdr:nvSpPr>
      <xdr:spPr>
        <a:xfrm>
          <a:off x="9588500" y="1345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385</xdr:rowOff>
    </xdr:from>
    <xdr:ext cx="469744" cy="259045"/>
    <xdr:sp macro="" textlink="">
      <xdr:nvSpPr>
        <xdr:cNvPr id="429" name="テキスト ボックス 428"/>
        <xdr:cNvSpPr txBox="1"/>
      </xdr:nvSpPr>
      <xdr:spPr>
        <a:xfrm>
          <a:off x="9404428" y="1354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86347</xdr:rowOff>
    </xdr:from>
    <xdr:to>
      <xdr:col>46</xdr:col>
      <xdr:colOff>38100</xdr:colOff>
      <xdr:row>79</xdr:row>
      <xdr:rowOff>16497</xdr:rowOff>
    </xdr:to>
    <xdr:sp macro="" textlink="">
      <xdr:nvSpPr>
        <xdr:cNvPr id="430" name="楕円 429"/>
        <xdr:cNvSpPr/>
      </xdr:nvSpPr>
      <xdr:spPr>
        <a:xfrm>
          <a:off x="8699500" y="1345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7624</xdr:rowOff>
    </xdr:from>
    <xdr:ext cx="469744" cy="259045"/>
    <xdr:sp macro="" textlink="">
      <xdr:nvSpPr>
        <xdr:cNvPr id="431" name="テキスト ボックス 430"/>
        <xdr:cNvSpPr txBox="1"/>
      </xdr:nvSpPr>
      <xdr:spPr>
        <a:xfrm>
          <a:off x="8515428" y="13552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65012</xdr:rowOff>
    </xdr:from>
    <xdr:to>
      <xdr:col>41</xdr:col>
      <xdr:colOff>101600</xdr:colOff>
      <xdr:row>78</xdr:row>
      <xdr:rowOff>166612</xdr:rowOff>
    </xdr:to>
    <xdr:sp macro="" textlink="">
      <xdr:nvSpPr>
        <xdr:cNvPr id="432" name="楕円 431"/>
        <xdr:cNvSpPr/>
      </xdr:nvSpPr>
      <xdr:spPr>
        <a:xfrm>
          <a:off x="7810500" y="1343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157739</xdr:rowOff>
    </xdr:from>
    <xdr:ext cx="469744" cy="259045"/>
    <xdr:sp macro="" textlink="">
      <xdr:nvSpPr>
        <xdr:cNvPr id="433" name="テキスト ボックス 432"/>
        <xdr:cNvSpPr txBox="1"/>
      </xdr:nvSpPr>
      <xdr:spPr>
        <a:xfrm>
          <a:off x="7626428" y="1353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83643</xdr:rowOff>
    </xdr:from>
    <xdr:to>
      <xdr:col>36</xdr:col>
      <xdr:colOff>165100</xdr:colOff>
      <xdr:row>79</xdr:row>
      <xdr:rowOff>13793</xdr:rowOff>
    </xdr:to>
    <xdr:sp macro="" textlink="">
      <xdr:nvSpPr>
        <xdr:cNvPr id="434" name="楕円 433"/>
        <xdr:cNvSpPr/>
      </xdr:nvSpPr>
      <xdr:spPr>
        <a:xfrm>
          <a:off x="6921500" y="1345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4920</xdr:rowOff>
    </xdr:from>
    <xdr:ext cx="469744" cy="259045"/>
    <xdr:sp macro="" textlink="">
      <xdr:nvSpPr>
        <xdr:cNvPr id="435" name="テキスト ボックス 434"/>
        <xdr:cNvSpPr txBox="1"/>
      </xdr:nvSpPr>
      <xdr:spPr>
        <a:xfrm>
          <a:off x="6737428" y="13549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136634</xdr:rowOff>
    </xdr:from>
    <xdr:to>
      <xdr:col>54</xdr:col>
      <xdr:colOff>189865</xdr:colOff>
      <xdr:row>99</xdr:row>
      <xdr:rowOff>114306</xdr:rowOff>
    </xdr:to>
    <xdr:cxnSp macro="">
      <xdr:nvCxnSpPr>
        <xdr:cNvPr id="460" name="直線コネクタ 459"/>
        <xdr:cNvCxnSpPr/>
      </xdr:nvCxnSpPr>
      <xdr:spPr>
        <a:xfrm flipV="1">
          <a:off x="10475595" y="15738584"/>
          <a:ext cx="1270" cy="1349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118133</xdr:rowOff>
    </xdr:from>
    <xdr:ext cx="534377" cy="259045"/>
    <xdr:sp macro="" textlink="">
      <xdr:nvSpPr>
        <xdr:cNvPr id="461" name="土木費最小値テキスト"/>
        <xdr:cNvSpPr txBox="1"/>
      </xdr:nvSpPr>
      <xdr:spPr>
        <a:xfrm>
          <a:off x="10528300" y="1709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114306</xdr:rowOff>
    </xdr:from>
    <xdr:to>
      <xdr:col>55</xdr:col>
      <xdr:colOff>88900</xdr:colOff>
      <xdr:row>99</xdr:row>
      <xdr:rowOff>114306</xdr:rowOff>
    </xdr:to>
    <xdr:cxnSp macro="">
      <xdr:nvCxnSpPr>
        <xdr:cNvPr id="462" name="直線コネクタ 461"/>
        <xdr:cNvCxnSpPr/>
      </xdr:nvCxnSpPr>
      <xdr:spPr>
        <a:xfrm>
          <a:off x="10388600" y="1708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83311</xdr:rowOff>
    </xdr:from>
    <xdr:ext cx="534377" cy="259045"/>
    <xdr:sp macro="" textlink="">
      <xdr:nvSpPr>
        <xdr:cNvPr id="463" name="土木費最大値テキスト"/>
        <xdr:cNvSpPr txBox="1"/>
      </xdr:nvSpPr>
      <xdr:spPr>
        <a:xfrm>
          <a:off x="10528300" y="1551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136634</xdr:rowOff>
    </xdr:from>
    <xdr:to>
      <xdr:col>55</xdr:col>
      <xdr:colOff>88900</xdr:colOff>
      <xdr:row>91</xdr:row>
      <xdr:rowOff>136634</xdr:rowOff>
    </xdr:to>
    <xdr:cxnSp macro="">
      <xdr:nvCxnSpPr>
        <xdr:cNvPr id="464" name="直線コネクタ 463"/>
        <xdr:cNvCxnSpPr/>
      </xdr:nvCxnSpPr>
      <xdr:spPr>
        <a:xfrm>
          <a:off x="10388600" y="15738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24561</xdr:rowOff>
    </xdr:from>
    <xdr:to>
      <xdr:col>55</xdr:col>
      <xdr:colOff>0</xdr:colOff>
      <xdr:row>97</xdr:row>
      <xdr:rowOff>35630</xdr:rowOff>
    </xdr:to>
    <xdr:cxnSp macro="">
      <xdr:nvCxnSpPr>
        <xdr:cNvPr id="465" name="直線コネクタ 464"/>
        <xdr:cNvCxnSpPr/>
      </xdr:nvCxnSpPr>
      <xdr:spPr>
        <a:xfrm flipV="1">
          <a:off x="9639300" y="16655211"/>
          <a:ext cx="838200" cy="1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140237</xdr:rowOff>
    </xdr:from>
    <xdr:ext cx="534377" cy="259045"/>
    <xdr:sp macro="" textlink="">
      <xdr:nvSpPr>
        <xdr:cNvPr id="466" name="土木費平均値テキスト"/>
        <xdr:cNvSpPr txBox="1"/>
      </xdr:nvSpPr>
      <xdr:spPr>
        <a:xfrm>
          <a:off x="10528300" y="16427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117360</xdr:rowOff>
    </xdr:from>
    <xdr:to>
      <xdr:col>55</xdr:col>
      <xdr:colOff>50800</xdr:colOff>
      <xdr:row>97</xdr:row>
      <xdr:rowOff>47510</xdr:rowOff>
    </xdr:to>
    <xdr:sp macro="" textlink="">
      <xdr:nvSpPr>
        <xdr:cNvPr id="467" name="フローチャート: 判断 466"/>
        <xdr:cNvSpPr/>
      </xdr:nvSpPr>
      <xdr:spPr>
        <a:xfrm>
          <a:off x="104267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35630</xdr:rowOff>
    </xdr:from>
    <xdr:to>
      <xdr:col>50</xdr:col>
      <xdr:colOff>114300</xdr:colOff>
      <xdr:row>97</xdr:row>
      <xdr:rowOff>111906</xdr:rowOff>
    </xdr:to>
    <xdr:cxnSp macro="">
      <xdr:nvCxnSpPr>
        <xdr:cNvPr id="468" name="直線コネクタ 467"/>
        <xdr:cNvCxnSpPr/>
      </xdr:nvCxnSpPr>
      <xdr:spPr>
        <a:xfrm flipV="1">
          <a:off x="8750300" y="16666280"/>
          <a:ext cx="889000" cy="76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75564</xdr:rowOff>
    </xdr:from>
    <xdr:to>
      <xdr:col>50</xdr:col>
      <xdr:colOff>165100</xdr:colOff>
      <xdr:row>97</xdr:row>
      <xdr:rowOff>5714</xdr:rowOff>
    </xdr:to>
    <xdr:sp macro="" textlink="">
      <xdr:nvSpPr>
        <xdr:cNvPr id="469" name="フローチャート: 判断 468"/>
        <xdr:cNvSpPr/>
      </xdr:nvSpPr>
      <xdr:spPr>
        <a:xfrm>
          <a:off x="9588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22241</xdr:rowOff>
    </xdr:from>
    <xdr:ext cx="534377" cy="259045"/>
    <xdr:sp macro="" textlink="">
      <xdr:nvSpPr>
        <xdr:cNvPr id="470" name="テキスト ボックス 469"/>
        <xdr:cNvSpPr txBox="1"/>
      </xdr:nvSpPr>
      <xdr:spPr>
        <a:xfrm>
          <a:off x="9372111" y="1630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111906</xdr:rowOff>
    </xdr:from>
    <xdr:to>
      <xdr:col>45</xdr:col>
      <xdr:colOff>177800</xdr:colOff>
      <xdr:row>97</xdr:row>
      <xdr:rowOff>112630</xdr:rowOff>
    </xdr:to>
    <xdr:cxnSp macro="">
      <xdr:nvCxnSpPr>
        <xdr:cNvPr id="471" name="直線コネクタ 470"/>
        <xdr:cNvCxnSpPr/>
      </xdr:nvCxnSpPr>
      <xdr:spPr>
        <a:xfrm flipV="1">
          <a:off x="7861300" y="16742556"/>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150050</xdr:rowOff>
    </xdr:from>
    <xdr:to>
      <xdr:col>46</xdr:col>
      <xdr:colOff>38100</xdr:colOff>
      <xdr:row>97</xdr:row>
      <xdr:rowOff>80200</xdr:rowOff>
    </xdr:to>
    <xdr:sp macro="" textlink="">
      <xdr:nvSpPr>
        <xdr:cNvPr id="472" name="フローチャート: 判断 471"/>
        <xdr:cNvSpPr/>
      </xdr:nvSpPr>
      <xdr:spPr>
        <a:xfrm>
          <a:off x="8699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96727</xdr:rowOff>
    </xdr:from>
    <xdr:ext cx="534377" cy="259045"/>
    <xdr:sp macro="" textlink="">
      <xdr:nvSpPr>
        <xdr:cNvPr id="473" name="テキスト ボックス 472"/>
        <xdr:cNvSpPr txBox="1"/>
      </xdr:nvSpPr>
      <xdr:spPr>
        <a:xfrm>
          <a:off x="8483111" y="1638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110040</xdr:rowOff>
    </xdr:from>
    <xdr:to>
      <xdr:col>41</xdr:col>
      <xdr:colOff>50800</xdr:colOff>
      <xdr:row>97</xdr:row>
      <xdr:rowOff>112630</xdr:rowOff>
    </xdr:to>
    <xdr:cxnSp macro="">
      <xdr:nvCxnSpPr>
        <xdr:cNvPr id="474" name="直線コネクタ 473"/>
        <xdr:cNvCxnSpPr/>
      </xdr:nvCxnSpPr>
      <xdr:spPr>
        <a:xfrm>
          <a:off x="6972300" y="16740690"/>
          <a:ext cx="889000" cy="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169063</xdr:rowOff>
    </xdr:from>
    <xdr:to>
      <xdr:col>41</xdr:col>
      <xdr:colOff>101600</xdr:colOff>
      <xdr:row>97</xdr:row>
      <xdr:rowOff>99213</xdr:rowOff>
    </xdr:to>
    <xdr:sp macro="" textlink="">
      <xdr:nvSpPr>
        <xdr:cNvPr id="475" name="フローチャート: 判断 474"/>
        <xdr:cNvSpPr/>
      </xdr:nvSpPr>
      <xdr:spPr>
        <a:xfrm>
          <a:off x="7810500" y="1662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115740</xdr:rowOff>
    </xdr:from>
    <xdr:ext cx="534377" cy="259045"/>
    <xdr:sp macro="" textlink="">
      <xdr:nvSpPr>
        <xdr:cNvPr id="476" name="テキスト ボックス 475"/>
        <xdr:cNvSpPr txBox="1"/>
      </xdr:nvSpPr>
      <xdr:spPr>
        <a:xfrm>
          <a:off x="7594111" y="1640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156051</xdr:rowOff>
    </xdr:from>
    <xdr:to>
      <xdr:col>36</xdr:col>
      <xdr:colOff>165100</xdr:colOff>
      <xdr:row>97</xdr:row>
      <xdr:rowOff>86201</xdr:rowOff>
    </xdr:to>
    <xdr:sp macro="" textlink="">
      <xdr:nvSpPr>
        <xdr:cNvPr id="477" name="フローチャート: 判断 476"/>
        <xdr:cNvSpPr/>
      </xdr:nvSpPr>
      <xdr:spPr>
        <a:xfrm>
          <a:off x="6921500" y="16615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102728</xdr:rowOff>
    </xdr:from>
    <xdr:ext cx="534377" cy="259045"/>
    <xdr:sp macro="" textlink="">
      <xdr:nvSpPr>
        <xdr:cNvPr id="478" name="テキスト ボックス 477"/>
        <xdr:cNvSpPr txBox="1"/>
      </xdr:nvSpPr>
      <xdr:spPr>
        <a:xfrm>
          <a:off x="6705111" y="1639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145211</xdr:rowOff>
    </xdr:from>
    <xdr:to>
      <xdr:col>55</xdr:col>
      <xdr:colOff>50800</xdr:colOff>
      <xdr:row>97</xdr:row>
      <xdr:rowOff>75361</xdr:rowOff>
    </xdr:to>
    <xdr:sp macro="" textlink="">
      <xdr:nvSpPr>
        <xdr:cNvPr id="484" name="楕円 483"/>
        <xdr:cNvSpPr/>
      </xdr:nvSpPr>
      <xdr:spPr>
        <a:xfrm>
          <a:off x="10426700" y="1660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123638</xdr:rowOff>
    </xdr:from>
    <xdr:ext cx="534377" cy="259045"/>
    <xdr:sp macro="" textlink="">
      <xdr:nvSpPr>
        <xdr:cNvPr id="485" name="土木費該当値テキスト"/>
        <xdr:cNvSpPr txBox="1"/>
      </xdr:nvSpPr>
      <xdr:spPr>
        <a:xfrm>
          <a:off x="10528300" y="1658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156280</xdr:rowOff>
    </xdr:from>
    <xdr:to>
      <xdr:col>50</xdr:col>
      <xdr:colOff>165100</xdr:colOff>
      <xdr:row>97</xdr:row>
      <xdr:rowOff>86430</xdr:rowOff>
    </xdr:to>
    <xdr:sp macro="" textlink="">
      <xdr:nvSpPr>
        <xdr:cNvPr id="486" name="楕円 485"/>
        <xdr:cNvSpPr/>
      </xdr:nvSpPr>
      <xdr:spPr>
        <a:xfrm>
          <a:off x="9588500" y="1661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77557</xdr:rowOff>
    </xdr:from>
    <xdr:ext cx="534377" cy="259045"/>
    <xdr:sp macro="" textlink="">
      <xdr:nvSpPr>
        <xdr:cNvPr id="487" name="テキスト ボックス 486"/>
        <xdr:cNvSpPr txBox="1"/>
      </xdr:nvSpPr>
      <xdr:spPr>
        <a:xfrm>
          <a:off x="9372111" y="1670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61106</xdr:rowOff>
    </xdr:from>
    <xdr:to>
      <xdr:col>46</xdr:col>
      <xdr:colOff>38100</xdr:colOff>
      <xdr:row>97</xdr:row>
      <xdr:rowOff>162706</xdr:rowOff>
    </xdr:to>
    <xdr:sp macro="" textlink="">
      <xdr:nvSpPr>
        <xdr:cNvPr id="488" name="楕円 487"/>
        <xdr:cNvSpPr/>
      </xdr:nvSpPr>
      <xdr:spPr>
        <a:xfrm>
          <a:off x="8699500" y="1669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153833</xdr:rowOff>
    </xdr:from>
    <xdr:ext cx="534377" cy="259045"/>
    <xdr:sp macro="" textlink="">
      <xdr:nvSpPr>
        <xdr:cNvPr id="489" name="テキスト ボックス 488"/>
        <xdr:cNvSpPr txBox="1"/>
      </xdr:nvSpPr>
      <xdr:spPr>
        <a:xfrm>
          <a:off x="8483111" y="1678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61830</xdr:rowOff>
    </xdr:from>
    <xdr:to>
      <xdr:col>41</xdr:col>
      <xdr:colOff>101600</xdr:colOff>
      <xdr:row>97</xdr:row>
      <xdr:rowOff>163430</xdr:rowOff>
    </xdr:to>
    <xdr:sp macro="" textlink="">
      <xdr:nvSpPr>
        <xdr:cNvPr id="490" name="楕円 489"/>
        <xdr:cNvSpPr/>
      </xdr:nvSpPr>
      <xdr:spPr>
        <a:xfrm>
          <a:off x="7810500" y="1669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154557</xdr:rowOff>
    </xdr:from>
    <xdr:ext cx="534377" cy="259045"/>
    <xdr:sp macro="" textlink="">
      <xdr:nvSpPr>
        <xdr:cNvPr id="491" name="テキスト ボックス 490"/>
        <xdr:cNvSpPr txBox="1"/>
      </xdr:nvSpPr>
      <xdr:spPr>
        <a:xfrm>
          <a:off x="7594111" y="1678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59240</xdr:rowOff>
    </xdr:from>
    <xdr:to>
      <xdr:col>36</xdr:col>
      <xdr:colOff>165100</xdr:colOff>
      <xdr:row>97</xdr:row>
      <xdr:rowOff>160840</xdr:rowOff>
    </xdr:to>
    <xdr:sp macro="" textlink="">
      <xdr:nvSpPr>
        <xdr:cNvPr id="492" name="楕円 491"/>
        <xdr:cNvSpPr/>
      </xdr:nvSpPr>
      <xdr:spPr>
        <a:xfrm>
          <a:off x="6921500" y="1668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151967</xdr:rowOff>
    </xdr:from>
    <xdr:ext cx="534377" cy="259045"/>
    <xdr:sp macro="" textlink="">
      <xdr:nvSpPr>
        <xdr:cNvPr id="493" name="テキスト ボックス 492"/>
        <xdr:cNvSpPr txBox="1"/>
      </xdr:nvSpPr>
      <xdr:spPr>
        <a:xfrm>
          <a:off x="6705111" y="1678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6" name="テキスト ボックス 505"/>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157074</xdr:rowOff>
    </xdr:from>
    <xdr:to>
      <xdr:col>85</xdr:col>
      <xdr:colOff>126364</xdr:colOff>
      <xdr:row>39</xdr:row>
      <xdr:rowOff>2083</xdr:rowOff>
    </xdr:to>
    <xdr:cxnSp macro="">
      <xdr:nvCxnSpPr>
        <xdr:cNvPr id="520" name="直線コネクタ 519"/>
        <xdr:cNvCxnSpPr/>
      </xdr:nvCxnSpPr>
      <xdr:spPr>
        <a:xfrm flipV="1">
          <a:off x="16317595" y="5300574"/>
          <a:ext cx="1269" cy="1388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5910</xdr:rowOff>
    </xdr:from>
    <xdr:ext cx="534377" cy="259045"/>
    <xdr:sp macro="" textlink="">
      <xdr:nvSpPr>
        <xdr:cNvPr id="521" name="消防費最小値テキスト"/>
        <xdr:cNvSpPr txBox="1"/>
      </xdr:nvSpPr>
      <xdr:spPr>
        <a:xfrm>
          <a:off x="16370300" y="669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2083</xdr:rowOff>
    </xdr:from>
    <xdr:to>
      <xdr:col>86</xdr:col>
      <xdr:colOff>25400</xdr:colOff>
      <xdr:row>39</xdr:row>
      <xdr:rowOff>2083</xdr:rowOff>
    </xdr:to>
    <xdr:cxnSp macro="">
      <xdr:nvCxnSpPr>
        <xdr:cNvPr id="522" name="直線コネクタ 521"/>
        <xdr:cNvCxnSpPr/>
      </xdr:nvCxnSpPr>
      <xdr:spPr>
        <a:xfrm>
          <a:off x="16230600" y="6688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103751</xdr:rowOff>
    </xdr:from>
    <xdr:ext cx="534377" cy="259045"/>
    <xdr:sp macro="" textlink="">
      <xdr:nvSpPr>
        <xdr:cNvPr id="523" name="消防費最大値テキスト"/>
        <xdr:cNvSpPr txBox="1"/>
      </xdr:nvSpPr>
      <xdr:spPr>
        <a:xfrm>
          <a:off x="16370300" y="507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157074</xdr:rowOff>
    </xdr:from>
    <xdr:to>
      <xdr:col>86</xdr:col>
      <xdr:colOff>25400</xdr:colOff>
      <xdr:row>30</xdr:row>
      <xdr:rowOff>157074</xdr:rowOff>
    </xdr:to>
    <xdr:cxnSp macro="">
      <xdr:nvCxnSpPr>
        <xdr:cNvPr id="524" name="直線コネクタ 523"/>
        <xdr:cNvCxnSpPr/>
      </xdr:nvCxnSpPr>
      <xdr:spPr>
        <a:xfrm>
          <a:off x="16230600" y="5300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154167</xdr:rowOff>
    </xdr:from>
    <xdr:to>
      <xdr:col>85</xdr:col>
      <xdr:colOff>127000</xdr:colOff>
      <xdr:row>38</xdr:row>
      <xdr:rowOff>41173</xdr:rowOff>
    </xdr:to>
    <xdr:cxnSp macro="">
      <xdr:nvCxnSpPr>
        <xdr:cNvPr id="525" name="直線コネクタ 524"/>
        <xdr:cNvCxnSpPr/>
      </xdr:nvCxnSpPr>
      <xdr:spPr>
        <a:xfrm>
          <a:off x="15481300" y="6497817"/>
          <a:ext cx="838200" cy="58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108903</xdr:rowOff>
    </xdr:from>
    <xdr:ext cx="534377" cy="259045"/>
    <xdr:sp macro="" textlink="">
      <xdr:nvSpPr>
        <xdr:cNvPr id="526" name="消防費平均値テキスト"/>
        <xdr:cNvSpPr txBox="1"/>
      </xdr:nvSpPr>
      <xdr:spPr>
        <a:xfrm>
          <a:off x="16370300" y="6281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86026</xdr:rowOff>
    </xdr:from>
    <xdr:to>
      <xdr:col>85</xdr:col>
      <xdr:colOff>177800</xdr:colOff>
      <xdr:row>38</xdr:row>
      <xdr:rowOff>16176</xdr:rowOff>
    </xdr:to>
    <xdr:sp macro="" textlink="">
      <xdr:nvSpPr>
        <xdr:cNvPr id="527" name="フローチャート: 判断 526"/>
        <xdr:cNvSpPr/>
      </xdr:nvSpPr>
      <xdr:spPr>
        <a:xfrm>
          <a:off x="16268700" y="642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114423</xdr:rowOff>
    </xdr:from>
    <xdr:to>
      <xdr:col>81</xdr:col>
      <xdr:colOff>50800</xdr:colOff>
      <xdr:row>37</xdr:row>
      <xdr:rowOff>154167</xdr:rowOff>
    </xdr:to>
    <xdr:cxnSp macro="">
      <xdr:nvCxnSpPr>
        <xdr:cNvPr id="528" name="直線コネクタ 527"/>
        <xdr:cNvCxnSpPr/>
      </xdr:nvCxnSpPr>
      <xdr:spPr>
        <a:xfrm>
          <a:off x="14592300" y="6458073"/>
          <a:ext cx="889000" cy="3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116332</xdr:rowOff>
    </xdr:from>
    <xdr:to>
      <xdr:col>81</xdr:col>
      <xdr:colOff>101600</xdr:colOff>
      <xdr:row>38</xdr:row>
      <xdr:rowOff>46482</xdr:rowOff>
    </xdr:to>
    <xdr:sp macro="" textlink="">
      <xdr:nvSpPr>
        <xdr:cNvPr id="529" name="フローチャート: 判断 528"/>
        <xdr:cNvSpPr/>
      </xdr:nvSpPr>
      <xdr:spPr>
        <a:xfrm>
          <a:off x="15430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37609</xdr:rowOff>
    </xdr:from>
    <xdr:ext cx="534377" cy="259045"/>
    <xdr:sp macro="" textlink="">
      <xdr:nvSpPr>
        <xdr:cNvPr id="530" name="テキスト ボックス 529"/>
        <xdr:cNvSpPr txBox="1"/>
      </xdr:nvSpPr>
      <xdr:spPr>
        <a:xfrm>
          <a:off x="15214111" y="655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114423</xdr:rowOff>
    </xdr:from>
    <xdr:to>
      <xdr:col>76</xdr:col>
      <xdr:colOff>114300</xdr:colOff>
      <xdr:row>38</xdr:row>
      <xdr:rowOff>49142</xdr:rowOff>
    </xdr:to>
    <xdr:cxnSp macro="">
      <xdr:nvCxnSpPr>
        <xdr:cNvPr id="531" name="直線コネクタ 530"/>
        <xdr:cNvCxnSpPr/>
      </xdr:nvCxnSpPr>
      <xdr:spPr>
        <a:xfrm flipV="1">
          <a:off x="13703300" y="6458073"/>
          <a:ext cx="889000" cy="10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64440</xdr:rowOff>
    </xdr:from>
    <xdr:to>
      <xdr:col>76</xdr:col>
      <xdr:colOff>165100</xdr:colOff>
      <xdr:row>37</xdr:row>
      <xdr:rowOff>166039</xdr:rowOff>
    </xdr:to>
    <xdr:sp macro="" textlink="">
      <xdr:nvSpPr>
        <xdr:cNvPr id="532" name="フローチャート: 判断 531"/>
        <xdr:cNvSpPr/>
      </xdr:nvSpPr>
      <xdr:spPr>
        <a:xfrm>
          <a:off x="14541500" y="6408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157166</xdr:rowOff>
    </xdr:from>
    <xdr:ext cx="534377" cy="259045"/>
    <xdr:sp macro="" textlink="">
      <xdr:nvSpPr>
        <xdr:cNvPr id="533" name="テキスト ボックス 532"/>
        <xdr:cNvSpPr txBox="1"/>
      </xdr:nvSpPr>
      <xdr:spPr>
        <a:xfrm>
          <a:off x="14325111" y="650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49142</xdr:rowOff>
    </xdr:from>
    <xdr:to>
      <xdr:col>71</xdr:col>
      <xdr:colOff>177800</xdr:colOff>
      <xdr:row>38</xdr:row>
      <xdr:rowOff>78174</xdr:rowOff>
    </xdr:to>
    <xdr:cxnSp macro="">
      <xdr:nvCxnSpPr>
        <xdr:cNvPr id="534" name="直線コネクタ 533"/>
        <xdr:cNvCxnSpPr/>
      </xdr:nvCxnSpPr>
      <xdr:spPr>
        <a:xfrm flipV="1">
          <a:off x="12814300" y="6564242"/>
          <a:ext cx="889000" cy="2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83871</xdr:rowOff>
    </xdr:from>
    <xdr:to>
      <xdr:col>72</xdr:col>
      <xdr:colOff>38100</xdr:colOff>
      <xdr:row>38</xdr:row>
      <xdr:rowOff>14021</xdr:rowOff>
    </xdr:to>
    <xdr:sp macro="" textlink="">
      <xdr:nvSpPr>
        <xdr:cNvPr id="535" name="フローチャート: 判断 534"/>
        <xdr:cNvSpPr/>
      </xdr:nvSpPr>
      <xdr:spPr>
        <a:xfrm>
          <a:off x="13652500" y="642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30548</xdr:rowOff>
    </xdr:from>
    <xdr:ext cx="534377" cy="259045"/>
    <xdr:sp macro="" textlink="">
      <xdr:nvSpPr>
        <xdr:cNvPr id="536" name="テキスト ボックス 535"/>
        <xdr:cNvSpPr txBox="1"/>
      </xdr:nvSpPr>
      <xdr:spPr>
        <a:xfrm>
          <a:off x="13436111" y="620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78776</xdr:rowOff>
    </xdr:from>
    <xdr:to>
      <xdr:col>67</xdr:col>
      <xdr:colOff>101600</xdr:colOff>
      <xdr:row>38</xdr:row>
      <xdr:rowOff>8927</xdr:rowOff>
    </xdr:to>
    <xdr:sp macro="" textlink="">
      <xdr:nvSpPr>
        <xdr:cNvPr id="537" name="フローチャート: 判断 536"/>
        <xdr:cNvSpPr/>
      </xdr:nvSpPr>
      <xdr:spPr>
        <a:xfrm>
          <a:off x="12763500" y="642242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25453</xdr:rowOff>
    </xdr:from>
    <xdr:ext cx="534377" cy="259045"/>
    <xdr:sp macro="" textlink="">
      <xdr:nvSpPr>
        <xdr:cNvPr id="538" name="テキスト ボックス 537"/>
        <xdr:cNvSpPr txBox="1"/>
      </xdr:nvSpPr>
      <xdr:spPr>
        <a:xfrm>
          <a:off x="12547111" y="619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161823</xdr:rowOff>
    </xdr:from>
    <xdr:to>
      <xdr:col>85</xdr:col>
      <xdr:colOff>177800</xdr:colOff>
      <xdr:row>38</xdr:row>
      <xdr:rowOff>91973</xdr:rowOff>
    </xdr:to>
    <xdr:sp macro="" textlink="">
      <xdr:nvSpPr>
        <xdr:cNvPr id="544" name="楕円 543"/>
        <xdr:cNvSpPr/>
      </xdr:nvSpPr>
      <xdr:spPr>
        <a:xfrm>
          <a:off x="16268700" y="650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140250</xdr:rowOff>
    </xdr:from>
    <xdr:ext cx="534377" cy="259045"/>
    <xdr:sp macro="" textlink="">
      <xdr:nvSpPr>
        <xdr:cNvPr id="545" name="消防費該当値テキスト"/>
        <xdr:cNvSpPr txBox="1"/>
      </xdr:nvSpPr>
      <xdr:spPr>
        <a:xfrm>
          <a:off x="16370300" y="648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103367</xdr:rowOff>
    </xdr:from>
    <xdr:to>
      <xdr:col>81</xdr:col>
      <xdr:colOff>101600</xdr:colOff>
      <xdr:row>38</xdr:row>
      <xdr:rowOff>33517</xdr:rowOff>
    </xdr:to>
    <xdr:sp macro="" textlink="">
      <xdr:nvSpPr>
        <xdr:cNvPr id="546" name="楕円 545"/>
        <xdr:cNvSpPr/>
      </xdr:nvSpPr>
      <xdr:spPr>
        <a:xfrm>
          <a:off x="15430500" y="644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50044</xdr:rowOff>
    </xdr:from>
    <xdr:ext cx="534377" cy="259045"/>
    <xdr:sp macro="" textlink="">
      <xdr:nvSpPr>
        <xdr:cNvPr id="547" name="テキスト ボックス 546"/>
        <xdr:cNvSpPr txBox="1"/>
      </xdr:nvSpPr>
      <xdr:spPr>
        <a:xfrm>
          <a:off x="15214111" y="62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63623</xdr:rowOff>
    </xdr:from>
    <xdr:to>
      <xdr:col>76</xdr:col>
      <xdr:colOff>165100</xdr:colOff>
      <xdr:row>37</xdr:row>
      <xdr:rowOff>165223</xdr:rowOff>
    </xdr:to>
    <xdr:sp macro="" textlink="">
      <xdr:nvSpPr>
        <xdr:cNvPr id="548" name="楕円 547"/>
        <xdr:cNvSpPr/>
      </xdr:nvSpPr>
      <xdr:spPr>
        <a:xfrm>
          <a:off x="14541500" y="640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10300</xdr:rowOff>
    </xdr:from>
    <xdr:ext cx="534377" cy="259045"/>
    <xdr:sp macro="" textlink="">
      <xdr:nvSpPr>
        <xdr:cNvPr id="549" name="テキスト ボックス 548"/>
        <xdr:cNvSpPr txBox="1"/>
      </xdr:nvSpPr>
      <xdr:spPr>
        <a:xfrm>
          <a:off x="14325111" y="618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169792</xdr:rowOff>
    </xdr:from>
    <xdr:to>
      <xdr:col>72</xdr:col>
      <xdr:colOff>38100</xdr:colOff>
      <xdr:row>38</xdr:row>
      <xdr:rowOff>99942</xdr:rowOff>
    </xdr:to>
    <xdr:sp macro="" textlink="">
      <xdr:nvSpPr>
        <xdr:cNvPr id="550" name="楕円 549"/>
        <xdr:cNvSpPr/>
      </xdr:nvSpPr>
      <xdr:spPr>
        <a:xfrm>
          <a:off x="13652500" y="651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91069</xdr:rowOff>
    </xdr:from>
    <xdr:ext cx="534377" cy="259045"/>
    <xdr:sp macro="" textlink="">
      <xdr:nvSpPr>
        <xdr:cNvPr id="551" name="テキスト ボックス 550"/>
        <xdr:cNvSpPr txBox="1"/>
      </xdr:nvSpPr>
      <xdr:spPr>
        <a:xfrm>
          <a:off x="13436111" y="660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27374</xdr:rowOff>
    </xdr:from>
    <xdr:to>
      <xdr:col>67</xdr:col>
      <xdr:colOff>101600</xdr:colOff>
      <xdr:row>38</xdr:row>
      <xdr:rowOff>128974</xdr:rowOff>
    </xdr:to>
    <xdr:sp macro="" textlink="">
      <xdr:nvSpPr>
        <xdr:cNvPr id="552" name="楕円 551"/>
        <xdr:cNvSpPr/>
      </xdr:nvSpPr>
      <xdr:spPr>
        <a:xfrm>
          <a:off x="12763500" y="654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120101</xdr:rowOff>
    </xdr:from>
    <xdr:ext cx="534377" cy="259045"/>
    <xdr:sp macro="" textlink="">
      <xdr:nvSpPr>
        <xdr:cNvPr id="553" name="テキスト ボックス 552"/>
        <xdr:cNvSpPr txBox="1"/>
      </xdr:nvSpPr>
      <xdr:spPr>
        <a:xfrm>
          <a:off x="12547111" y="663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6" name="テキスト ボックス 565"/>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8" name="テキスト ボックス 567"/>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0" name="テキスト ボックス 569"/>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2" name="テキスト ボックス 571"/>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4" name="テキスト ボックス 57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6" name="テキスト ボックス 575"/>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2948</xdr:rowOff>
    </xdr:from>
    <xdr:to>
      <xdr:col>85</xdr:col>
      <xdr:colOff>126364</xdr:colOff>
      <xdr:row>58</xdr:row>
      <xdr:rowOff>109003</xdr:rowOff>
    </xdr:to>
    <xdr:cxnSp macro="">
      <xdr:nvCxnSpPr>
        <xdr:cNvPr id="580" name="直線コネクタ 579"/>
        <xdr:cNvCxnSpPr/>
      </xdr:nvCxnSpPr>
      <xdr:spPr>
        <a:xfrm flipV="1">
          <a:off x="16317595" y="8746898"/>
          <a:ext cx="1269" cy="1306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112830</xdr:rowOff>
    </xdr:from>
    <xdr:ext cx="534377" cy="259045"/>
    <xdr:sp macro="" textlink="">
      <xdr:nvSpPr>
        <xdr:cNvPr id="581" name="教育費最小値テキスト"/>
        <xdr:cNvSpPr txBox="1"/>
      </xdr:nvSpPr>
      <xdr:spPr>
        <a:xfrm>
          <a:off x="16370300" y="1005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109003</xdr:rowOff>
    </xdr:from>
    <xdr:to>
      <xdr:col>86</xdr:col>
      <xdr:colOff>25400</xdr:colOff>
      <xdr:row>58</xdr:row>
      <xdr:rowOff>109003</xdr:rowOff>
    </xdr:to>
    <xdr:cxnSp macro="">
      <xdr:nvCxnSpPr>
        <xdr:cNvPr id="582" name="直線コネクタ 581"/>
        <xdr:cNvCxnSpPr/>
      </xdr:nvCxnSpPr>
      <xdr:spPr>
        <a:xfrm>
          <a:off x="16230600" y="10053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121075</xdr:rowOff>
    </xdr:from>
    <xdr:ext cx="599010" cy="259045"/>
    <xdr:sp macro="" textlink="">
      <xdr:nvSpPr>
        <xdr:cNvPr id="583" name="教育費最大値テキスト"/>
        <xdr:cNvSpPr txBox="1"/>
      </xdr:nvSpPr>
      <xdr:spPr>
        <a:xfrm>
          <a:off x="16370300" y="852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2948</xdr:rowOff>
    </xdr:from>
    <xdr:to>
      <xdr:col>86</xdr:col>
      <xdr:colOff>25400</xdr:colOff>
      <xdr:row>51</xdr:row>
      <xdr:rowOff>2948</xdr:rowOff>
    </xdr:to>
    <xdr:cxnSp macro="">
      <xdr:nvCxnSpPr>
        <xdr:cNvPr id="584" name="直線コネクタ 583"/>
        <xdr:cNvCxnSpPr/>
      </xdr:nvCxnSpPr>
      <xdr:spPr>
        <a:xfrm>
          <a:off x="16230600" y="874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143814</xdr:rowOff>
    </xdr:from>
    <xdr:to>
      <xdr:col>85</xdr:col>
      <xdr:colOff>127000</xdr:colOff>
      <xdr:row>58</xdr:row>
      <xdr:rowOff>40553</xdr:rowOff>
    </xdr:to>
    <xdr:cxnSp macro="">
      <xdr:nvCxnSpPr>
        <xdr:cNvPr id="585" name="直線コネクタ 584"/>
        <xdr:cNvCxnSpPr/>
      </xdr:nvCxnSpPr>
      <xdr:spPr>
        <a:xfrm>
          <a:off x="15481300" y="9745014"/>
          <a:ext cx="838200" cy="23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88084</xdr:rowOff>
    </xdr:from>
    <xdr:ext cx="534377" cy="259045"/>
    <xdr:sp macro="" textlink="">
      <xdr:nvSpPr>
        <xdr:cNvPr id="586" name="教育費平均値テキスト"/>
        <xdr:cNvSpPr txBox="1"/>
      </xdr:nvSpPr>
      <xdr:spPr>
        <a:xfrm>
          <a:off x="16370300" y="9517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65207</xdr:rowOff>
    </xdr:from>
    <xdr:to>
      <xdr:col>85</xdr:col>
      <xdr:colOff>177800</xdr:colOff>
      <xdr:row>56</xdr:row>
      <xdr:rowOff>166807</xdr:rowOff>
    </xdr:to>
    <xdr:sp macro="" textlink="">
      <xdr:nvSpPr>
        <xdr:cNvPr id="587" name="フローチャート: 判断 586"/>
        <xdr:cNvSpPr/>
      </xdr:nvSpPr>
      <xdr:spPr>
        <a:xfrm>
          <a:off x="162687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85244</xdr:rowOff>
    </xdr:from>
    <xdr:to>
      <xdr:col>81</xdr:col>
      <xdr:colOff>50800</xdr:colOff>
      <xdr:row>56</xdr:row>
      <xdr:rowOff>143814</xdr:rowOff>
    </xdr:to>
    <xdr:cxnSp macro="">
      <xdr:nvCxnSpPr>
        <xdr:cNvPr id="588" name="直線コネクタ 587"/>
        <xdr:cNvCxnSpPr/>
      </xdr:nvCxnSpPr>
      <xdr:spPr>
        <a:xfrm>
          <a:off x="14592300" y="9686444"/>
          <a:ext cx="889000" cy="58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74792</xdr:rowOff>
    </xdr:from>
    <xdr:to>
      <xdr:col>81</xdr:col>
      <xdr:colOff>101600</xdr:colOff>
      <xdr:row>57</xdr:row>
      <xdr:rowOff>4942</xdr:rowOff>
    </xdr:to>
    <xdr:sp macro="" textlink="">
      <xdr:nvSpPr>
        <xdr:cNvPr id="589" name="フローチャート: 判断 588"/>
        <xdr:cNvSpPr/>
      </xdr:nvSpPr>
      <xdr:spPr>
        <a:xfrm>
          <a:off x="154305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21469</xdr:rowOff>
    </xdr:from>
    <xdr:ext cx="534377" cy="259045"/>
    <xdr:sp macro="" textlink="">
      <xdr:nvSpPr>
        <xdr:cNvPr id="590" name="テキスト ボックス 589"/>
        <xdr:cNvSpPr txBox="1"/>
      </xdr:nvSpPr>
      <xdr:spPr>
        <a:xfrm>
          <a:off x="15214111" y="945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85244</xdr:rowOff>
    </xdr:from>
    <xdr:to>
      <xdr:col>76</xdr:col>
      <xdr:colOff>114300</xdr:colOff>
      <xdr:row>57</xdr:row>
      <xdr:rowOff>146754</xdr:rowOff>
    </xdr:to>
    <xdr:cxnSp macro="">
      <xdr:nvCxnSpPr>
        <xdr:cNvPr id="591" name="直線コネクタ 590"/>
        <xdr:cNvCxnSpPr/>
      </xdr:nvCxnSpPr>
      <xdr:spPr>
        <a:xfrm flipV="1">
          <a:off x="13703300" y="9686444"/>
          <a:ext cx="889000" cy="232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76474</xdr:rowOff>
    </xdr:from>
    <xdr:to>
      <xdr:col>76</xdr:col>
      <xdr:colOff>165100</xdr:colOff>
      <xdr:row>57</xdr:row>
      <xdr:rowOff>6624</xdr:rowOff>
    </xdr:to>
    <xdr:sp macro="" textlink="">
      <xdr:nvSpPr>
        <xdr:cNvPr id="592" name="フローチャート: 判断 591"/>
        <xdr:cNvSpPr/>
      </xdr:nvSpPr>
      <xdr:spPr>
        <a:xfrm>
          <a:off x="14541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169201</xdr:rowOff>
    </xdr:from>
    <xdr:ext cx="534377" cy="259045"/>
    <xdr:sp macro="" textlink="">
      <xdr:nvSpPr>
        <xdr:cNvPr id="593" name="テキスト ボックス 592"/>
        <xdr:cNvSpPr txBox="1"/>
      </xdr:nvSpPr>
      <xdr:spPr>
        <a:xfrm>
          <a:off x="14325111" y="977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161123</xdr:rowOff>
    </xdr:from>
    <xdr:to>
      <xdr:col>71</xdr:col>
      <xdr:colOff>177800</xdr:colOff>
      <xdr:row>57</xdr:row>
      <xdr:rowOff>146754</xdr:rowOff>
    </xdr:to>
    <xdr:cxnSp macro="">
      <xdr:nvCxnSpPr>
        <xdr:cNvPr id="594" name="直線コネクタ 593"/>
        <xdr:cNvCxnSpPr/>
      </xdr:nvCxnSpPr>
      <xdr:spPr>
        <a:xfrm>
          <a:off x="12814300" y="9762323"/>
          <a:ext cx="889000" cy="15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67232</xdr:rowOff>
    </xdr:from>
    <xdr:to>
      <xdr:col>72</xdr:col>
      <xdr:colOff>38100</xdr:colOff>
      <xdr:row>56</xdr:row>
      <xdr:rowOff>168832</xdr:rowOff>
    </xdr:to>
    <xdr:sp macro="" textlink="">
      <xdr:nvSpPr>
        <xdr:cNvPr id="595" name="フローチャート: 判断 594"/>
        <xdr:cNvSpPr/>
      </xdr:nvSpPr>
      <xdr:spPr>
        <a:xfrm>
          <a:off x="13652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13909</xdr:rowOff>
    </xdr:from>
    <xdr:ext cx="534377" cy="259045"/>
    <xdr:sp macro="" textlink="">
      <xdr:nvSpPr>
        <xdr:cNvPr id="596" name="テキスト ボックス 595"/>
        <xdr:cNvSpPr txBox="1"/>
      </xdr:nvSpPr>
      <xdr:spPr>
        <a:xfrm>
          <a:off x="13436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13984</xdr:rowOff>
    </xdr:from>
    <xdr:to>
      <xdr:col>67</xdr:col>
      <xdr:colOff>101600</xdr:colOff>
      <xdr:row>56</xdr:row>
      <xdr:rowOff>115584</xdr:rowOff>
    </xdr:to>
    <xdr:sp macro="" textlink="">
      <xdr:nvSpPr>
        <xdr:cNvPr id="597" name="フローチャート: 判断 596"/>
        <xdr:cNvSpPr/>
      </xdr:nvSpPr>
      <xdr:spPr>
        <a:xfrm>
          <a:off x="12763500" y="961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132111</xdr:rowOff>
    </xdr:from>
    <xdr:ext cx="534377" cy="259045"/>
    <xdr:sp macro="" textlink="">
      <xdr:nvSpPr>
        <xdr:cNvPr id="598" name="テキスト ボックス 597"/>
        <xdr:cNvSpPr txBox="1"/>
      </xdr:nvSpPr>
      <xdr:spPr>
        <a:xfrm>
          <a:off x="12547111" y="939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161203</xdr:rowOff>
    </xdr:from>
    <xdr:to>
      <xdr:col>85</xdr:col>
      <xdr:colOff>177800</xdr:colOff>
      <xdr:row>58</xdr:row>
      <xdr:rowOff>91353</xdr:rowOff>
    </xdr:to>
    <xdr:sp macro="" textlink="">
      <xdr:nvSpPr>
        <xdr:cNvPr id="604" name="楕円 603"/>
        <xdr:cNvSpPr/>
      </xdr:nvSpPr>
      <xdr:spPr>
        <a:xfrm>
          <a:off x="16268700" y="993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76130</xdr:rowOff>
    </xdr:from>
    <xdr:ext cx="534377" cy="259045"/>
    <xdr:sp macro="" textlink="">
      <xdr:nvSpPr>
        <xdr:cNvPr id="605" name="教育費該当値テキスト"/>
        <xdr:cNvSpPr txBox="1"/>
      </xdr:nvSpPr>
      <xdr:spPr>
        <a:xfrm>
          <a:off x="16370300" y="984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93014</xdr:rowOff>
    </xdr:from>
    <xdr:to>
      <xdr:col>81</xdr:col>
      <xdr:colOff>101600</xdr:colOff>
      <xdr:row>57</xdr:row>
      <xdr:rowOff>23164</xdr:rowOff>
    </xdr:to>
    <xdr:sp macro="" textlink="">
      <xdr:nvSpPr>
        <xdr:cNvPr id="606" name="楕円 605"/>
        <xdr:cNvSpPr/>
      </xdr:nvSpPr>
      <xdr:spPr>
        <a:xfrm>
          <a:off x="15430500" y="9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14291</xdr:rowOff>
    </xdr:from>
    <xdr:ext cx="534377" cy="259045"/>
    <xdr:sp macro="" textlink="">
      <xdr:nvSpPr>
        <xdr:cNvPr id="607" name="テキスト ボックス 606"/>
        <xdr:cNvSpPr txBox="1"/>
      </xdr:nvSpPr>
      <xdr:spPr>
        <a:xfrm>
          <a:off x="15214111" y="978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34444</xdr:rowOff>
    </xdr:from>
    <xdr:to>
      <xdr:col>76</xdr:col>
      <xdr:colOff>165100</xdr:colOff>
      <xdr:row>56</xdr:row>
      <xdr:rowOff>136044</xdr:rowOff>
    </xdr:to>
    <xdr:sp macro="" textlink="">
      <xdr:nvSpPr>
        <xdr:cNvPr id="608" name="楕円 607"/>
        <xdr:cNvSpPr/>
      </xdr:nvSpPr>
      <xdr:spPr>
        <a:xfrm>
          <a:off x="14541500" y="963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152571</xdr:rowOff>
    </xdr:from>
    <xdr:ext cx="534377" cy="259045"/>
    <xdr:sp macro="" textlink="">
      <xdr:nvSpPr>
        <xdr:cNvPr id="609" name="テキスト ボックス 608"/>
        <xdr:cNvSpPr txBox="1"/>
      </xdr:nvSpPr>
      <xdr:spPr>
        <a:xfrm>
          <a:off x="14325111" y="941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95954</xdr:rowOff>
    </xdr:from>
    <xdr:to>
      <xdr:col>72</xdr:col>
      <xdr:colOff>38100</xdr:colOff>
      <xdr:row>58</xdr:row>
      <xdr:rowOff>26104</xdr:rowOff>
    </xdr:to>
    <xdr:sp macro="" textlink="">
      <xdr:nvSpPr>
        <xdr:cNvPr id="610" name="楕円 609"/>
        <xdr:cNvSpPr/>
      </xdr:nvSpPr>
      <xdr:spPr>
        <a:xfrm>
          <a:off x="13652500" y="986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17231</xdr:rowOff>
    </xdr:from>
    <xdr:ext cx="534377" cy="259045"/>
    <xdr:sp macro="" textlink="">
      <xdr:nvSpPr>
        <xdr:cNvPr id="611" name="テキスト ボックス 610"/>
        <xdr:cNvSpPr txBox="1"/>
      </xdr:nvSpPr>
      <xdr:spPr>
        <a:xfrm>
          <a:off x="13436111" y="996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110323</xdr:rowOff>
    </xdr:from>
    <xdr:to>
      <xdr:col>67</xdr:col>
      <xdr:colOff>101600</xdr:colOff>
      <xdr:row>57</xdr:row>
      <xdr:rowOff>40473</xdr:rowOff>
    </xdr:to>
    <xdr:sp macro="" textlink="">
      <xdr:nvSpPr>
        <xdr:cNvPr id="612" name="楕円 611"/>
        <xdr:cNvSpPr/>
      </xdr:nvSpPr>
      <xdr:spPr>
        <a:xfrm>
          <a:off x="12763500" y="971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31600</xdr:rowOff>
    </xdr:from>
    <xdr:ext cx="534377" cy="259045"/>
    <xdr:sp macro="" textlink="">
      <xdr:nvSpPr>
        <xdr:cNvPr id="613" name="テキスト ボックス 612"/>
        <xdr:cNvSpPr txBox="1"/>
      </xdr:nvSpPr>
      <xdr:spPr>
        <a:xfrm>
          <a:off x="12547111" y="980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4" name="直線コネクタ 62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5" name="テキスト ボックス 62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6" name="直線コネクタ 62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7" name="テキスト ボックス 626"/>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8" name="直線コネクタ 62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9" name="テキスト ボックス 628"/>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0" name="直線コネクタ 62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31" name="テキスト ボックス 630"/>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133939</xdr:rowOff>
    </xdr:from>
    <xdr:to>
      <xdr:col>85</xdr:col>
      <xdr:colOff>126364</xdr:colOff>
      <xdr:row>78</xdr:row>
      <xdr:rowOff>139700</xdr:rowOff>
    </xdr:to>
    <xdr:cxnSp macro="">
      <xdr:nvCxnSpPr>
        <xdr:cNvPr id="635" name="直線コネクタ 634"/>
        <xdr:cNvCxnSpPr/>
      </xdr:nvCxnSpPr>
      <xdr:spPr>
        <a:xfrm flipV="1">
          <a:off x="16317595" y="12135439"/>
          <a:ext cx="1269" cy="1377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6"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7" name="直線コネクタ 636"/>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80616</xdr:rowOff>
    </xdr:from>
    <xdr:ext cx="534377" cy="259045"/>
    <xdr:sp macro="" textlink="">
      <xdr:nvSpPr>
        <xdr:cNvPr id="638" name="災害復旧費最大値テキスト"/>
        <xdr:cNvSpPr txBox="1"/>
      </xdr:nvSpPr>
      <xdr:spPr>
        <a:xfrm>
          <a:off x="16370300" y="1191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30,126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133939</xdr:rowOff>
    </xdr:from>
    <xdr:to>
      <xdr:col>86</xdr:col>
      <xdr:colOff>25400</xdr:colOff>
      <xdr:row>70</xdr:row>
      <xdr:rowOff>133939</xdr:rowOff>
    </xdr:to>
    <xdr:cxnSp macro="">
      <xdr:nvCxnSpPr>
        <xdr:cNvPr id="639" name="直線コネクタ 638"/>
        <xdr:cNvCxnSpPr/>
      </xdr:nvCxnSpPr>
      <xdr:spPr>
        <a:xfrm>
          <a:off x="16230600" y="12135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131425</xdr:rowOff>
    </xdr:from>
    <xdr:to>
      <xdr:col>85</xdr:col>
      <xdr:colOff>127000</xdr:colOff>
      <xdr:row>78</xdr:row>
      <xdr:rowOff>139700</xdr:rowOff>
    </xdr:to>
    <xdr:cxnSp macro="">
      <xdr:nvCxnSpPr>
        <xdr:cNvPr id="640" name="直線コネクタ 639"/>
        <xdr:cNvCxnSpPr/>
      </xdr:nvCxnSpPr>
      <xdr:spPr>
        <a:xfrm>
          <a:off x="15481300" y="13504525"/>
          <a:ext cx="838200" cy="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5340</xdr:rowOff>
    </xdr:from>
    <xdr:ext cx="469744" cy="259045"/>
    <xdr:sp macro="" textlink="">
      <xdr:nvSpPr>
        <xdr:cNvPr id="641" name="災害復旧費平均値テキスト"/>
        <xdr:cNvSpPr txBox="1"/>
      </xdr:nvSpPr>
      <xdr:spPr>
        <a:xfrm>
          <a:off x="16370300" y="13206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153913</xdr:rowOff>
    </xdr:from>
    <xdr:to>
      <xdr:col>85</xdr:col>
      <xdr:colOff>177800</xdr:colOff>
      <xdr:row>78</xdr:row>
      <xdr:rowOff>84063</xdr:rowOff>
    </xdr:to>
    <xdr:sp macro="" textlink="">
      <xdr:nvSpPr>
        <xdr:cNvPr id="642" name="フローチャート: 判断 641"/>
        <xdr:cNvSpPr/>
      </xdr:nvSpPr>
      <xdr:spPr>
        <a:xfrm>
          <a:off x="16268700" y="1335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104632</xdr:rowOff>
    </xdr:from>
    <xdr:to>
      <xdr:col>81</xdr:col>
      <xdr:colOff>50800</xdr:colOff>
      <xdr:row>78</xdr:row>
      <xdr:rowOff>131425</xdr:rowOff>
    </xdr:to>
    <xdr:cxnSp macro="">
      <xdr:nvCxnSpPr>
        <xdr:cNvPr id="643" name="直線コネクタ 642"/>
        <xdr:cNvCxnSpPr/>
      </xdr:nvCxnSpPr>
      <xdr:spPr>
        <a:xfrm>
          <a:off x="14592300" y="13477732"/>
          <a:ext cx="889000" cy="2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9668</xdr:rowOff>
    </xdr:from>
    <xdr:to>
      <xdr:col>81</xdr:col>
      <xdr:colOff>101600</xdr:colOff>
      <xdr:row>78</xdr:row>
      <xdr:rowOff>111268</xdr:rowOff>
    </xdr:to>
    <xdr:sp macro="" textlink="">
      <xdr:nvSpPr>
        <xdr:cNvPr id="644" name="フローチャート: 判断 643"/>
        <xdr:cNvSpPr/>
      </xdr:nvSpPr>
      <xdr:spPr>
        <a:xfrm>
          <a:off x="15430500" y="1338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127795</xdr:rowOff>
    </xdr:from>
    <xdr:ext cx="469744" cy="259045"/>
    <xdr:sp macro="" textlink="">
      <xdr:nvSpPr>
        <xdr:cNvPr id="645" name="テキスト ボックス 644"/>
        <xdr:cNvSpPr txBox="1"/>
      </xdr:nvSpPr>
      <xdr:spPr>
        <a:xfrm>
          <a:off x="15246428" y="1315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80721</xdr:rowOff>
    </xdr:from>
    <xdr:to>
      <xdr:col>76</xdr:col>
      <xdr:colOff>114300</xdr:colOff>
      <xdr:row>78</xdr:row>
      <xdr:rowOff>104632</xdr:rowOff>
    </xdr:to>
    <xdr:cxnSp macro="">
      <xdr:nvCxnSpPr>
        <xdr:cNvPr id="646" name="直線コネクタ 645"/>
        <xdr:cNvCxnSpPr/>
      </xdr:nvCxnSpPr>
      <xdr:spPr>
        <a:xfrm>
          <a:off x="13703300" y="13453821"/>
          <a:ext cx="889000" cy="2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28733</xdr:rowOff>
    </xdr:from>
    <xdr:to>
      <xdr:col>76</xdr:col>
      <xdr:colOff>165100</xdr:colOff>
      <xdr:row>78</xdr:row>
      <xdr:rowOff>130333</xdr:rowOff>
    </xdr:to>
    <xdr:sp macro="" textlink="">
      <xdr:nvSpPr>
        <xdr:cNvPr id="647" name="フローチャート: 判断 646"/>
        <xdr:cNvSpPr/>
      </xdr:nvSpPr>
      <xdr:spPr>
        <a:xfrm>
          <a:off x="14541500" y="13401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146860</xdr:rowOff>
    </xdr:from>
    <xdr:ext cx="469744" cy="259045"/>
    <xdr:sp macro="" textlink="">
      <xdr:nvSpPr>
        <xdr:cNvPr id="648" name="テキスト ボックス 647"/>
        <xdr:cNvSpPr txBox="1"/>
      </xdr:nvSpPr>
      <xdr:spPr>
        <a:xfrm>
          <a:off x="14357428" y="13177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80721</xdr:rowOff>
    </xdr:from>
    <xdr:to>
      <xdr:col>71</xdr:col>
      <xdr:colOff>177800</xdr:colOff>
      <xdr:row>78</xdr:row>
      <xdr:rowOff>124430</xdr:rowOff>
    </xdr:to>
    <xdr:cxnSp macro="">
      <xdr:nvCxnSpPr>
        <xdr:cNvPr id="649" name="直線コネクタ 648"/>
        <xdr:cNvCxnSpPr/>
      </xdr:nvCxnSpPr>
      <xdr:spPr>
        <a:xfrm flipV="1">
          <a:off x="12814300" y="13453821"/>
          <a:ext cx="889000" cy="4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62291</xdr:rowOff>
    </xdr:from>
    <xdr:to>
      <xdr:col>72</xdr:col>
      <xdr:colOff>38100</xdr:colOff>
      <xdr:row>78</xdr:row>
      <xdr:rowOff>163891</xdr:rowOff>
    </xdr:to>
    <xdr:sp macro="" textlink="">
      <xdr:nvSpPr>
        <xdr:cNvPr id="650" name="フローチャート: 判断 649"/>
        <xdr:cNvSpPr/>
      </xdr:nvSpPr>
      <xdr:spPr>
        <a:xfrm>
          <a:off x="13652500" y="1343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155018</xdr:rowOff>
    </xdr:from>
    <xdr:ext cx="378565" cy="259045"/>
    <xdr:sp macro="" textlink="">
      <xdr:nvSpPr>
        <xdr:cNvPr id="651" name="テキスト ボックス 650"/>
        <xdr:cNvSpPr txBox="1"/>
      </xdr:nvSpPr>
      <xdr:spPr>
        <a:xfrm>
          <a:off x="13514017" y="13528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57627</xdr:rowOff>
    </xdr:from>
    <xdr:to>
      <xdr:col>67</xdr:col>
      <xdr:colOff>101600</xdr:colOff>
      <xdr:row>78</xdr:row>
      <xdr:rowOff>159227</xdr:rowOff>
    </xdr:to>
    <xdr:sp macro="" textlink="">
      <xdr:nvSpPr>
        <xdr:cNvPr id="652" name="フローチャート: 判断 651"/>
        <xdr:cNvSpPr/>
      </xdr:nvSpPr>
      <xdr:spPr>
        <a:xfrm>
          <a:off x="12763500" y="1343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4304</xdr:rowOff>
    </xdr:from>
    <xdr:ext cx="378565" cy="259045"/>
    <xdr:sp macro="" textlink="">
      <xdr:nvSpPr>
        <xdr:cNvPr id="653" name="テキスト ボックス 652"/>
        <xdr:cNvSpPr txBox="1"/>
      </xdr:nvSpPr>
      <xdr:spPr>
        <a:xfrm>
          <a:off x="12625017" y="13205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9" name="楕円 658"/>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60"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80625</xdr:rowOff>
    </xdr:from>
    <xdr:to>
      <xdr:col>81</xdr:col>
      <xdr:colOff>101600</xdr:colOff>
      <xdr:row>79</xdr:row>
      <xdr:rowOff>10775</xdr:rowOff>
    </xdr:to>
    <xdr:sp macro="" textlink="">
      <xdr:nvSpPr>
        <xdr:cNvPr id="661" name="楕円 660"/>
        <xdr:cNvSpPr/>
      </xdr:nvSpPr>
      <xdr:spPr>
        <a:xfrm>
          <a:off x="15430500" y="1345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1902</xdr:rowOff>
    </xdr:from>
    <xdr:ext cx="378565" cy="259045"/>
    <xdr:sp macro="" textlink="">
      <xdr:nvSpPr>
        <xdr:cNvPr id="662" name="テキスト ボックス 661"/>
        <xdr:cNvSpPr txBox="1"/>
      </xdr:nvSpPr>
      <xdr:spPr>
        <a:xfrm>
          <a:off x="15292017" y="13546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53832</xdr:rowOff>
    </xdr:from>
    <xdr:to>
      <xdr:col>76</xdr:col>
      <xdr:colOff>165100</xdr:colOff>
      <xdr:row>78</xdr:row>
      <xdr:rowOff>155432</xdr:rowOff>
    </xdr:to>
    <xdr:sp macro="" textlink="">
      <xdr:nvSpPr>
        <xdr:cNvPr id="663" name="楕円 662"/>
        <xdr:cNvSpPr/>
      </xdr:nvSpPr>
      <xdr:spPr>
        <a:xfrm>
          <a:off x="14541500" y="1342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146559</xdr:rowOff>
    </xdr:from>
    <xdr:ext cx="378565" cy="259045"/>
    <xdr:sp macro="" textlink="">
      <xdr:nvSpPr>
        <xdr:cNvPr id="664" name="テキスト ボックス 663"/>
        <xdr:cNvSpPr txBox="1"/>
      </xdr:nvSpPr>
      <xdr:spPr>
        <a:xfrm>
          <a:off x="14403017" y="13519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29921</xdr:rowOff>
    </xdr:from>
    <xdr:to>
      <xdr:col>72</xdr:col>
      <xdr:colOff>38100</xdr:colOff>
      <xdr:row>78</xdr:row>
      <xdr:rowOff>131521</xdr:rowOff>
    </xdr:to>
    <xdr:sp macro="" textlink="">
      <xdr:nvSpPr>
        <xdr:cNvPr id="665" name="楕円 664"/>
        <xdr:cNvSpPr/>
      </xdr:nvSpPr>
      <xdr:spPr>
        <a:xfrm>
          <a:off x="13652500" y="1340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148048</xdr:rowOff>
    </xdr:from>
    <xdr:ext cx="469744" cy="259045"/>
    <xdr:sp macro="" textlink="">
      <xdr:nvSpPr>
        <xdr:cNvPr id="666" name="テキスト ボックス 665"/>
        <xdr:cNvSpPr txBox="1"/>
      </xdr:nvSpPr>
      <xdr:spPr>
        <a:xfrm>
          <a:off x="13468428" y="1317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73630</xdr:rowOff>
    </xdr:from>
    <xdr:to>
      <xdr:col>67</xdr:col>
      <xdr:colOff>101600</xdr:colOff>
      <xdr:row>79</xdr:row>
      <xdr:rowOff>3780</xdr:rowOff>
    </xdr:to>
    <xdr:sp macro="" textlink="">
      <xdr:nvSpPr>
        <xdr:cNvPr id="667" name="楕円 666"/>
        <xdr:cNvSpPr/>
      </xdr:nvSpPr>
      <xdr:spPr>
        <a:xfrm>
          <a:off x="12763500" y="1344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166357</xdr:rowOff>
    </xdr:from>
    <xdr:ext cx="378565" cy="259045"/>
    <xdr:sp macro="" textlink="">
      <xdr:nvSpPr>
        <xdr:cNvPr id="668" name="テキスト ボックス 667"/>
        <xdr:cNvSpPr txBox="1"/>
      </xdr:nvSpPr>
      <xdr:spPr>
        <a:xfrm>
          <a:off x="12625017" y="13539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0" name="テキスト ボックス 67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0" name="テキスト ボックス 68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77226</xdr:rowOff>
    </xdr:from>
    <xdr:to>
      <xdr:col>85</xdr:col>
      <xdr:colOff>126364</xdr:colOff>
      <xdr:row>98</xdr:row>
      <xdr:rowOff>138916</xdr:rowOff>
    </xdr:to>
    <xdr:cxnSp macro="">
      <xdr:nvCxnSpPr>
        <xdr:cNvPr id="694" name="直線コネクタ 693"/>
        <xdr:cNvCxnSpPr/>
      </xdr:nvCxnSpPr>
      <xdr:spPr>
        <a:xfrm flipV="1">
          <a:off x="16317595" y="15507726"/>
          <a:ext cx="1269" cy="1433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142743</xdr:rowOff>
    </xdr:from>
    <xdr:ext cx="469744" cy="259045"/>
    <xdr:sp macro="" textlink="">
      <xdr:nvSpPr>
        <xdr:cNvPr id="695" name="公債費最小値テキスト"/>
        <xdr:cNvSpPr txBox="1"/>
      </xdr:nvSpPr>
      <xdr:spPr>
        <a:xfrm>
          <a:off x="16370300" y="16944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138916</xdr:rowOff>
    </xdr:from>
    <xdr:to>
      <xdr:col>86</xdr:col>
      <xdr:colOff>25400</xdr:colOff>
      <xdr:row>98</xdr:row>
      <xdr:rowOff>138916</xdr:rowOff>
    </xdr:to>
    <xdr:cxnSp macro="">
      <xdr:nvCxnSpPr>
        <xdr:cNvPr id="696" name="直線コネクタ 695"/>
        <xdr:cNvCxnSpPr/>
      </xdr:nvCxnSpPr>
      <xdr:spPr>
        <a:xfrm>
          <a:off x="16230600" y="169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23903</xdr:rowOff>
    </xdr:from>
    <xdr:ext cx="534377" cy="259045"/>
    <xdr:sp macro="" textlink="">
      <xdr:nvSpPr>
        <xdr:cNvPr id="697" name="公債費最大値テキスト"/>
        <xdr:cNvSpPr txBox="1"/>
      </xdr:nvSpPr>
      <xdr:spPr>
        <a:xfrm>
          <a:off x="16370300" y="1528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95,826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77226</xdr:rowOff>
    </xdr:from>
    <xdr:to>
      <xdr:col>86</xdr:col>
      <xdr:colOff>25400</xdr:colOff>
      <xdr:row>90</xdr:row>
      <xdr:rowOff>77226</xdr:rowOff>
    </xdr:to>
    <xdr:cxnSp macro="">
      <xdr:nvCxnSpPr>
        <xdr:cNvPr id="698" name="直線コネクタ 697"/>
        <xdr:cNvCxnSpPr/>
      </xdr:nvCxnSpPr>
      <xdr:spPr>
        <a:xfrm>
          <a:off x="16230600" y="15507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9185</xdr:rowOff>
    </xdr:from>
    <xdr:to>
      <xdr:col>85</xdr:col>
      <xdr:colOff>127000</xdr:colOff>
      <xdr:row>97</xdr:row>
      <xdr:rowOff>20943</xdr:rowOff>
    </xdr:to>
    <xdr:cxnSp macro="">
      <xdr:nvCxnSpPr>
        <xdr:cNvPr id="699" name="直線コネクタ 698"/>
        <xdr:cNvCxnSpPr/>
      </xdr:nvCxnSpPr>
      <xdr:spPr>
        <a:xfrm flipV="1">
          <a:off x="15481300" y="16639835"/>
          <a:ext cx="838200" cy="1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9250</xdr:rowOff>
    </xdr:from>
    <xdr:ext cx="534377" cy="259045"/>
    <xdr:sp macro="" textlink="">
      <xdr:nvSpPr>
        <xdr:cNvPr id="700" name="公債費平均値テキスト"/>
        <xdr:cNvSpPr txBox="1"/>
      </xdr:nvSpPr>
      <xdr:spPr>
        <a:xfrm>
          <a:off x="16370300" y="16297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157823</xdr:rowOff>
    </xdr:from>
    <xdr:to>
      <xdr:col>85</xdr:col>
      <xdr:colOff>177800</xdr:colOff>
      <xdr:row>96</xdr:row>
      <xdr:rowOff>87973</xdr:rowOff>
    </xdr:to>
    <xdr:sp macro="" textlink="">
      <xdr:nvSpPr>
        <xdr:cNvPr id="701" name="フローチャート: 判断 700"/>
        <xdr:cNvSpPr/>
      </xdr:nvSpPr>
      <xdr:spPr>
        <a:xfrm>
          <a:off x="16268700" y="164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20943</xdr:rowOff>
    </xdr:from>
    <xdr:to>
      <xdr:col>81</xdr:col>
      <xdr:colOff>50800</xdr:colOff>
      <xdr:row>97</xdr:row>
      <xdr:rowOff>34136</xdr:rowOff>
    </xdr:to>
    <xdr:cxnSp macro="">
      <xdr:nvCxnSpPr>
        <xdr:cNvPr id="702" name="直線コネクタ 701"/>
        <xdr:cNvCxnSpPr/>
      </xdr:nvCxnSpPr>
      <xdr:spPr>
        <a:xfrm flipV="1">
          <a:off x="14592300" y="16651593"/>
          <a:ext cx="889000" cy="1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152451</xdr:rowOff>
    </xdr:from>
    <xdr:to>
      <xdr:col>81</xdr:col>
      <xdr:colOff>101600</xdr:colOff>
      <xdr:row>96</xdr:row>
      <xdr:rowOff>82601</xdr:rowOff>
    </xdr:to>
    <xdr:sp macro="" textlink="">
      <xdr:nvSpPr>
        <xdr:cNvPr id="703" name="フローチャート: 判断 702"/>
        <xdr:cNvSpPr/>
      </xdr:nvSpPr>
      <xdr:spPr>
        <a:xfrm>
          <a:off x="154305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99128</xdr:rowOff>
    </xdr:from>
    <xdr:ext cx="534377" cy="259045"/>
    <xdr:sp macro="" textlink="">
      <xdr:nvSpPr>
        <xdr:cNvPr id="704" name="テキスト ボックス 703"/>
        <xdr:cNvSpPr txBox="1"/>
      </xdr:nvSpPr>
      <xdr:spPr>
        <a:xfrm>
          <a:off x="15214111" y="1621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21955</xdr:rowOff>
    </xdr:from>
    <xdr:to>
      <xdr:col>76</xdr:col>
      <xdr:colOff>114300</xdr:colOff>
      <xdr:row>97</xdr:row>
      <xdr:rowOff>34136</xdr:rowOff>
    </xdr:to>
    <xdr:cxnSp macro="">
      <xdr:nvCxnSpPr>
        <xdr:cNvPr id="705" name="直線コネクタ 704"/>
        <xdr:cNvCxnSpPr/>
      </xdr:nvCxnSpPr>
      <xdr:spPr>
        <a:xfrm>
          <a:off x="13703300" y="16652605"/>
          <a:ext cx="889000" cy="1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156125</xdr:rowOff>
    </xdr:from>
    <xdr:to>
      <xdr:col>76</xdr:col>
      <xdr:colOff>165100</xdr:colOff>
      <xdr:row>96</xdr:row>
      <xdr:rowOff>86275</xdr:rowOff>
    </xdr:to>
    <xdr:sp macro="" textlink="">
      <xdr:nvSpPr>
        <xdr:cNvPr id="706" name="フローチャート: 判断 705"/>
        <xdr:cNvSpPr/>
      </xdr:nvSpPr>
      <xdr:spPr>
        <a:xfrm>
          <a:off x="14541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102802</xdr:rowOff>
    </xdr:from>
    <xdr:ext cx="534377" cy="259045"/>
    <xdr:sp macro="" textlink="">
      <xdr:nvSpPr>
        <xdr:cNvPr id="707" name="テキスト ボックス 706"/>
        <xdr:cNvSpPr txBox="1"/>
      </xdr:nvSpPr>
      <xdr:spPr>
        <a:xfrm>
          <a:off x="14325111" y="1621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154608</xdr:rowOff>
    </xdr:from>
    <xdr:to>
      <xdr:col>71</xdr:col>
      <xdr:colOff>177800</xdr:colOff>
      <xdr:row>97</xdr:row>
      <xdr:rowOff>21955</xdr:rowOff>
    </xdr:to>
    <xdr:cxnSp macro="">
      <xdr:nvCxnSpPr>
        <xdr:cNvPr id="708" name="直線コネクタ 707"/>
        <xdr:cNvCxnSpPr/>
      </xdr:nvCxnSpPr>
      <xdr:spPr>
        <a:xfrm>
          <a:off x="12814300" y="16613808"/>
          <a:ext cx="889000" cy="38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148369</xdr:rowOff>
    </xdr:from>
    <xdr:to>
      <xdr:col>72</xdr:col>
      <xdr:colOff>38100</xdr:colOff>
      <xdr:row>96</xdr:row>
      <xdr:rowOff>78519</xdr:rowOff>
    </xdr:to>
    <xdr:sp macro="" textlink="">
      <xdr:nvSpPr>
        <xdr:cNvPr id="709" name="フローチャート: 判断 708"/>
        <xdr:cNvSpPr/>
      </xdr:nvSpPr>
      <xdr:spPr>
        <a:xfrm>
          <a:off x="13652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95046</xdr:rowOff>
    </xdr:from>
    <xdr:ext cx="534377" cy="259045"/>
    <xdr:sp macro="" textlink="">
      <xdr:nvSpPr>
        <xdr:cNvPr id="710" name="テキスト ボックス 709"/>
        <xdr:cNvSpPr txBox="1"/>
      </xdr:nvSpPr>
      <xdr:spPr>
        <a:xfrm>
          <a:off x="13436111" y="1621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156648</xdr:rowOff>
    </xdr:from>
    <xdr:to>
      <xdr:col>67</xdr:col>
      <xdr:colOff>101600</xdr:colOff>
      <xdr:row>96</xdr:row>
      <xdr:rowOff>86798</xdr:rowOff>
    </xdr:to>
    <xdr:sp macro="" textlink="">
      <xdr:nvSpPr>
        <xdr:cNvPr id="711" name="フローチャート: 判断 710"/>
        <xdr:cNvSpPr/>
      </xdr:nvSpPr>
      <xdr:spPr>
        <a:xfrm>
          <a:off x="12763500" y="164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103325</xdr:rowOff>
    </xdr:from>
    <xdr:ext cx="534377" cy="259045"/>
    <xdr:sp macro="" textlink="">
      <xdr:nvSpPr>
        <xdr:cNvPr id="712" name="テキスト ボックス 711"/>
        <xdr:cNvSpPr txBox="1"/>
      </xdr:nvSpPr>
      <xdr:spPr>
        <a:xfrm>
          <a:off x="12547111" y="1621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129835</xdr:rowOff>
    </xdr:from>
    <xdr:to>
      <xdr:col>85</xdr:col>
      <xdr:colOff>177800</xdr:colOff>
      <xdr:row>97</xdr:row>
      <xdr:rowOff>59985</xdr:rowOff>
    </xdr:to>
    <xdr:sp macro="" textlink="">
      <xdr:nvSpPr>
        <xdr:cNvPr id="718" name="楕円 717"/>
        <xdr:cNvSpPr/>
      </xdr:nvSpPr>
      <xdr:spPr>
        <a:xfrm>
          <a:off x="16268700" y="1658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108262</xdr:rowOff>
    </xdr:from>
    <xdr:ext cx="534377" cy="259045"/>
    <xdr:sp macro="" textlink="">
      <xdr:nvSpPr>
        <xdr:cNvPr id="719" name="公債費該当値テキスト"/>
        <xdr:cNvSpPr txBox="1"/>
      </xdr:nvSpPr>
      <xdr:spPr>
        <a:xfrm>
          <a:off x="16370300" y="1656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141593</xdr:rowOff>
    </xdr:from>
    <xdr:to>
      <xdr:col>81</xdr:col>
      <xdr:colOff>101600</xdr:colOff>
      <xdr:row>97</xdr:row>
      <xdr:rowOff>71743</xdr:rowOff>
    </xdr:to>
    <xdr:sp macro="" textlink="">
      <xdr:nvSpPr>
        <xdr:cNvPr id="720" name="楕円 719"/>
        <xdr:cNvSpPr/>
      </xdr:nvSpPr>
      <xdr:spPr>
        <a:xfrm>
          <a:off x="15430500" y="1660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62870</xdr:rowOff>
    </xdr:from>
    <xdr:ext cx="534377" cy="259045"/>
    <xdr:sp macro="" textlink="">
      <xdr:nvSpPr>
        <xdr:cNvPr id="721" name="テキスト ボックス 720"/>
        <xdr:cNvSpPr txBox="1"/>
      </xdr:nvSpPr>
      <xdr:spPr>
        <a:xfrm>
          <a:off x="15214111" y="16693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154786</xdr:rowOff>
    </xdr:from>
    <xdr:to>
      <xdr:col>76</xdr:col>
      <xdr:colOff>165100</xdr:colOff>
      <xdr:row>97</xdr:row>
      <xdr:rowOff>84936</xdr:rowOff>
    </xdr:to>
    <xdr:sp macro="" textlink="">
      <xdr:nvSpPr>
        <xdr:cNvPr id="722" name="楕円 721"/>
        <xdr:cNvSpPr/>
      </xdr:nvSpPr>
      <xdr:spPr>
        <a:xfrm>
          <a:off x="14541500" y="1661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76063</xdr:rowOff>
    </xdr:from>
    <xdr:ext cx="534377" cy="259045"/>
    <xdr:sp macro="" textlink="">
      <xdr:nvSpPr>
        <xdr:cNvPr id="723" name="テキスト ボックス 722"/>
        <xdr:cNvSpPr txBox="1"/>
      </xdr:nvSpPr>
      <xdr:spPr>
        <a:xfrm>
          <a:off x="14325111" y="1670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142605</xdr:rowOff>
    </xdr:from>
    <xdr:to>
      <xdr:col>72</xdr:col>
      <xdr:colOff>38100</xdr:colOff>
      <xdr:row>97</xdr:row>
      <xdr:rowOff>72755</xdr:rowOff>
    </xdr:to>
    <xdr:sp macro="" textlink="">
      <xdr:nvSpPr>
        <xdr:cNvPr id="724" name="楕円 723"/>
        <xdr:cNvSpPr/>
      </xdr:nvSpPr>
      <xdr:spPr>
        <a:xfrm>
          <a:off x="13652500" y="1660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63882</xdr:rowOff>
    </xdr:from>
    <xdr:ext cx="534377" cy="259045"/>
    <xdr:sp macro="" textlink="">
      <xdr:nvSpPr>
        <xdr:cNvPr id="725" name="テキスト ボックス 724"/>
        <xdr:cNvSpPr txBox="1"/>
      </xdr:nvSpPr>
      <xdr:spPr>
        <a:xfrm>
          <a:off x="13436111" y="1669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103808</xdr:rowOff>
    </xdr:from>
    <xdr:to>
      <xdr:col>67</xdr:col>
      <xdr:colOff>101600</xdr:colOff>
      <xdr:row>97</xdr:row>
      <xdr:rowOff>33958</xdr:rowOff>
    </xdr:to>
    <xdr:sp macro="" textlink="">
      <xdr:nvSpPr>
        <xdr:cNvPr id="726" name="楕円 725"/>
        <xdr:cNvSpPr/>
      </xdr:nvSpPr>
      <xdr:spPr>
        <a:xfrm>
          <a:off x="12763500" y="1656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25085</xdr:rowOff>
    </xdr:from>
    <xdr:ext cx="534377" cy="259045"/>
    <xdr:sp macro="" textlink="">
      <xdr:nvSpPr>
        <xdr:cNvPr id="727" name="テキスト ボックス 726"/>
        <xdr:cNvSpPr txBox="1"/>
      </xdr:nvSpPr>
      <xdr:spPr>
        <a:xfrm>
          <a:off x="12547111" y="1665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1" name="テキスト ボックス 74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73787</xdr:rowOff>
    </xdr:from>
    <xdr:to>
      <xdr:col>116</xdr:col>
      <xdr:colOff>62864</xdr:colOff>
      <xdr:row>39</xdr:row>
      <xdr:rowOff>44450</xdr:rowOff>
    </xdr:to>
    <xdr:cxnSp macro="">
      <xdr:nvCxnSpPr>
        <xdr:cNvPr id="751" name="直線コネクタ 750"/>
        <xdr:cNvCxnSpPr/>
      </xdr:nvCxnSpPr>
      <xdr:spPr>
        <a:xfrm flipV="1">
          <a:off x="22159595" y="5217287"/>
          <a:ext cx="1269" cy="1513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98696</xdr:rowOff>
    </xdr:from>
    <xdr:ext cx="249299" cy="259045"/>
    <xdr:sp macro="" textlink="">
      <xdr:nvSpPr>
        <xdr:cNvPr id="752" name="諸支出金最小値テキスト"/>
        <xdr:cNvSpPr txBox="1"/>
      </xdr:nvSpPr>
      <xdr:spPr>
        <a:xfrm>
          <a:off x="22212300" y="67852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20464</xdr:rowOff>
    </xdr:from>
    <xdr:ext cx="469744" cy="259045"/>
    <xdr:sp macro="" textlink="">
      <xdr:nvSpPr>
        <xdr:cNvPr id="754" name="諸支出金最大値テキスト"/>
        <xdr:cNvSpPr txBox="1"/>
      </xdr:nvSpPr>
      <xdr:spPr>
        <a:xfrm>
          <a:off x="22212300" y="499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73787</xdr:rowOff>
    </xdr:from>
    <xdr:to>
      <xdr:col>116</xdr:col>
      <xdr:colOff>152400</xdr:colOff>
      <xdr:row>30</xdr:row>
      <xdr:rowOff>73787</xdr:rowOff>
    </xdr:to>
    <xdr:cxnSp macro="">
      <xdr:nvCxnSpPr>
        <xdr:cNvPr id="755" name="直線コネクタ 754"/>
        <xdr:cNvCxnSpPr/>
      </xdr:nvCxnSpPr>
      <xdr:spPr>
        <a:xfrm>
          <a:off x="22072600" y="5217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16146</xdr:rowOff>
    </xdr:from>
    <xdr:ext cx="249299" cy="259045"/>
    <xdr:sp macro="" textlink="">
      <xdr:nvSpPr>
        <xdr:cNvPr id="757" name="諸支出金平均値テキスト"/>
        <xdr:cNvSpPr txBox="1"/>
      </xdr:nvSpPr>
      <xdr:spPr>
        <a:xfrm>
          <a:off x="22212300" y="653124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164719</xdr:rowOff>
    </xdr:from>
    <xdr:to>
      <xdr:col>116</xdr:col>
      <xdr:colOff>114300</xdr:colOff>
      <xdr:row>39</xdr:row>
      <xdr:rowOff>94869</xdr:rowOff>
    </xdr:to>
    <xdr:sp macro="" textlink="">
      <xdr:nvSpPr>
        <xdr:cNvPr id="758" name="フローチャート: 判断 757"/>
        <xdr:cNvSpPr/>
      </xdr:nvSpPr>
      <xdr:spPr>
        <a:xfrm>
          <a:off x="221107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157861</xdr:rowOff>
    </xdr:from>
    <xdr:to>
      <xdr:col>112</xdr:col>
      <xdr:colOff>38100</xdr:colOff>
      <xdr:row>39</xdr:row>
      <xdr:rowOff>88011</xdr:rowOff>
    </xdr:to>
    <xdr:sp macro="" textlink="">
      <xdr:nvSpPr>
        <xdr:cNvPr id="760" name="フローチャート: 判断 759"/>
        <xdr:cNvSpPr/>
      </xdr:nvSpPr>
      <xdr:spPr>
        <a:xfrm>
          <a:off x="21272500" y="667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104538</xdr:rowOff>
    </xdr:from>
    <xdr:ext cx="313932" cy="259045"/>
    <xdr:sp macro="" textlink="">
      <xdr:nvSpPr>
        <xdr:cNvPr id="761" name="テキスト ボックス 760"/>
        <xdr:cNvSpPr txBox="1"/>
      </xdr:nvSpPr>
      <xdr:spPr>
        <a:xfrm>
          <a:off x="21166333" y="6448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139954</xdr:rowOff>
    </xdr:from>
    <xdr:to>
      <xdr:col>107</xdr:col>
      <xdr:colOff>101600</xdr:colOff>
      <xdr:row>39</xdr:row>
      <xdr:rowOff>70104</xdr:rowOff>
    </xdr:to>
    <xdr:sp macro="" textlink="">
      <xdr:nvSpPr>
        <xdr:cNvPr id="763" name="フローチャート: 判断 762"/>
        <xdr:cNvSpPr/>
      </xdr:nvSpPr>
      <xdr:spPr>
        <a:xfrm>
          <a:off x="20383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86631</xdr:rowOff>
    </xdr:from>
    <xdr:ext cx="313932" cy="259045"/>
    <xdr:sp macro="" textlink="">
      <xdr:nvSpPr>
        <xdr:cNvPr id="764" name="テキスト ボックス 763"/>
        <xdr:cNvSpPr txBox="1"/>
      </xdr:nvSpPr>
      <xdr:spPr>
        <a:xfrm>
          <a:off x="20277333" y="64302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5" name="直線コネクタ 76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126238</xdr:rowOff>
    </xdr:from>
    <xdr:to>
      <xdr:col>102</xdr:col>
      <xdr:colOff>165100</xdr:colOff>
      <xdr:row>39</xdr:row>
      <xdr:rowOff>56388</xdr:rowOff>
    </xdr:to>
    <xdr:sp macro="" textlink="">
      <xdr:nvSpPr>
        <xdr:cNvPr id="766" name="フローチャート: 判断 765"/>
        <xdr:cNvSpPr/>
      </xdr:nvSpPr>
      <xdr:spPr>
        <a:xfrm>
          <a:off x="19494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72915</xdr:rowOff>
    </xdr:from>
    <xdr:ext cx="378565" cy="259045"/>
    <xdr:sp macro="" textlink="">
      <xdr:nvSpPr>
        <xdr:cNvPr id="767" name="テキスト ボックス 766"/>
        <xdr:cNvSpPr txBox="1"/>
      </xdr:nvSpPr>
      <xdr:spPr>
        <a:xfrm>
          <a:off x="19356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157480</xdr:rowOff>
    </xdr:from>
    <xdr:to>
      <xdr:col>98</xdr:col>
      <xdr:colOff>38100</xdr:colOff>
      <xdr:row>39</xdr:row>
      <xdr:rowOff>87630</xdr:rowOff>
    </xdr:to>
    <xdr:sp macro="" textlink="">
      <xdr:nvSpPr>
        <xdr:cNvPr id="768" name="フローチャート: 判断 767"/>
        <xdr:cNvSpPr/>
      </xdr:nvSpPr>
      <xdr:spPr>
        <a:xfrm>
          <a:off x="186055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104157</xdr:rowOff>
    </xdr:from>
    <xdr:ext cx="313932" cy="259045"/>
    <xdr:sp macro="" textlink="">
      <xdr:nvSpPr>
        <xdr:cNvPr id="769" name="テキスト ボックス 768"/>
        <xdr:cNvSpPr txBox="1"/>
      </xdr:nvSpPr>
      <xdr:spPr>
        <a:xfrm>
          <a:off x="18499333" y="6447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143146</xdr:rowOff>
    </xdr:from>
    <xdr:ext cx="249299" cy="259045"/>
    <xdr:sp macro="" textlink="">
      <xdr:nvSpPr>
        <xdr:cNvPr id="776" name="諸支出金該当値テキスト"/>
        <xdr:cNvSpPr txBox="1"/>
      </xdr:nvSpPr>
      <xdr:spPr>
        <a:xfrm>
          <a:off x="22212300" y="66582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平成２７～３０年度にかけて、</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総務費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が増減を繰り返しているのは、平成２７年度及び平成２９年度における、法人町民税の大幅な増収による基金積立額の増によるものである。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議会費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農林水産業費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及び</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の３項目について、全国平均と県平均を上回る結果となっているが、まず、</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議会費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については、人口規模が小さくなるに従い一般会計に占める割合が大きくなる傾向にあり、類似団体内では下位に位置する状況がこのことを示している。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農林水産業費</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については、農業生産基盤の強化施策から、県の補助金を利用しての土地改良区への農業用水路整備支援や、町単独でも町農業公社支援などの様々な補助事業を行っていることが、他団体と比較して決算額が多い要因に挙げられる。平成３０年度は、農産物直売所の整備を行ったことにより、前年度から経費が増加し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消防費</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については、消防施設の整備事業を毎年計画的に実施しており、平成３０年度においては消防団詰所の整備を実施している。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他に前年度より増額となっている経費として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衛生費</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があるが、宇都宮市が事業を行っている新最終処分場建設にかかる経費の一部を、負担金として支出していることが大きな要因である。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栃木県上三川町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７年度と平成２９年度は、町税収入の増収により単年度収支は大きく黒字となり、増収分を主に財政調整基金へ積み立てたことによって基金残高も増加している。しかしその翌年の平成２８年度と平成３０年度においては、普通交付税が不交付となり、財源不足を基金から繰り入れた。単年度収支、基金残高は共に悪化に転じたが、実質収支額は黒字を保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今後も税収の変動に対応できるよう基金残高を確保し、適正な行財政運営に努めていく。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栃木県上三川町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共下水道事業特別会計の平成３０年度決算が赤字決算となっているのは、令和元年度から公共下水道事業に地方公営企業法を適用することに伴い、平成３１年３月３１日をもって打切決算を行ったことによるものである。</a:t>
          </a:r>
        </a:p>
        <a:p>
          <a:r>
            <a:rPr kumimoji="1" lang="ja-JP" altLang="en-US" sz="1400">
              <a:latin typeface="ＭＳ ゴシック" pitchFamily="49" charset="-128"/>
              <a:ea typeface="ＭＳ ゴシック" pitchFamily="49" charset="-128"/>
            </a:rPr>
            <a:t>　また、全ての会計において前年度比較で相対的に数値が下がっているのは、平成２９年度の標準財政規模が大きく上昇したことの影響を受けたものである。</a:t>
          </a:r>
        </a:p>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水道事業会計</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において、特に黒字幅が大きい状態を保っているのは、基金を設けていないため、毎年の収支差額がそのまま留保資金として積み上がっていくことによるものだが、今後、水道管等の老朽化に伴う更新費用に使われていくものになる。</a:t>
          </a:r>
        </a:p>
        <a:p>
          <a:r>
            <a:rPr kumimoji="1" lang="ja-JP" altLang="en-US" sz="1400">
              <a:latin typeface="ＭＳ ゴシック" pitchFamily="49" charset="-128"/>
              <a:ea typeface="ＭＳ ゴシック" pitchFamily="49" charset="-128"/>
            </a:rPr>
            <a:t>　今後も、上水道普及率・下水道水洗化率の向上のための取組や、高齢化の急速な進行・医療ニーズの多様化等により、各特別会計における決算規模は増大していく傾向にある。一般会計からの財源に頼らない財政運営とするには、各使用料や保険料の増額改定に積極的に取り組んでいかなければなら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93017_&#19978;&#19977;&#24029;&#30010;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row>
        <row r="55">
          <cell r="AN55" t="str">
            <v>類似団体内平均値</v>
          </cell>
        </row>
        <row r="72">
          <cell r="BP72" t="str">
            <v>H26</v>
          </cell>
          <cell r="BX72" t="str">
            <v>H27</v>
          </cell>
          <cell r="CF72" t="str">
            <v>H28</v>
          </cell>
          <cell r="CN72" t="str">
            <v>H29</v>
          </cell>
          <cell r="CV72" t="str">
            <v>H30</v>
          </cell>
        </row>
        <row r="73">
          <cell r="AN73" t="str">
            <v>当該団体値</v>
          </cell>
          <cell r="BP73">
            <v>5.4</v>
          </cell>
        </row>
        <row r="75">
          <cell r="BP75">
            <v>7.5</v>
          </cell>
          <cell r="BX75">
            <v>6.4</v>
          </cell>
          <cell r="CF75">
            <v>5.3</v>
          </cell>
          <cell r="CN75">
            <v>5</v>
          </cell>
          <cell r="CV75">
            <v>4.4000000000000004</v>
          </cell>
        </row>
        <row r="77">
          <cell r="AN77" t="str">
            <v>類似団体内平均値</v>
          </cell>
          <cell r="BP77">
            <v>27.8</v>
          </cell>
          <cell r="BX77">
            <v>20.2</v>
          </cell>
          <cell r="CF77">
            <v>15.5</v>
          </cell>
          <cell r="CN77">
            <v>14</v>
          </cell>
          <cell r="CV77">
            <v>11.4</v>
          </cell>
        </row>
        <row r="79">
          <cell r="BP79">
            <v>8.1</v>
          </cell>
          <cell r="BX79">
            <v>7.1</v>
          </cell>
          <cell r="CF79">
            <v>6.6</v>
          </cell>
          <cell r="CN79">
            <v>6.5</v>
          </cell>
          <cell r="CV79">
            <v>6.7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80" zoomScaleNormal="80"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x14ac:dyDescent="0.2">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10629143</v>
      </c>
      <c r="BO4" s="392"/>
      <c r="BP4" s="392"/>
      <c r="BQ4" s="392"/>
      <c r="BR4" s="392"/>
      <c r="BS4" s="392"/>
      <c r="BT4" s="392"/>
      <c r="BU4" s="393"/>
      <c r="BV4" s="391">
        <v>13448519</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3.9</v>
      </c>
      <c r="CU4" s="398"/>
      <c r="CV4" s="398"/>
      <c r="CW4" s="398"/>
      <c r="CX4" s="398"/>
      <c r="CY4" s="398"/>
      <c r="CZ4" s="398"/>
      <c r="DA4" s="399"/>
      <c r="DB4" s="397">
        <v>5.3</v>
      </c>
      <c r="DC4" s="398"/>
      <c r="DD4" s="398"/>
      <c r="DE4" s="398"/>
      <c r="DF4" s="398"/>
      <c r="DG4" s="398"/>
      <c r="DH4" s="398"/>
      <c r="DI4" s="399"/>
      <c r="DJ4" s="185"/>
      <c r="DK4" s="185"/>
      <c r="DL4" s="185"/>
      <c r="DM4" s="185"/>
      <c r="DN4" s="185"/>
      <c r="DO4" s="185"/>
    </row>
    <row r="5" spans="1:119" ht="18.75" customHeight="1" x14ac:dyDescent="0.2">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10169362</v>
      </c>
      <c r="BO5" s="429"/>
      <c r="BP5" s="429"/>
      <c r="BQ5" s="429"/>
      <c r="BR5" s="429"/>
      <c r="BS5" s="429"/>
      <c r="BT5" s="429"/>
      <c r="BU5" s="430"/>
      <c r="BV5" s="428">
        <v>13075308</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87.2</v>
      </c>
      <c r="CU5" s="426"/>
      <c r="CV5" s="426"/>
      <c r="CW5" s="426"/>
      <c r="CX5" s="426"/>
      <c r="CY5" s="426"/>
      <c r="CZ5" s="426"/>
      <c r="DA5" s="427"/>
      <c r="DB5" s="425">
        <v>64.900000000000006</v>
      </c>
      <c r="DC5" s="426"/>
      <c r="DD5" s="426"/>
      <c r="DE5" s="426"/>
      <c r="DF5" s="426"/>
      <c r="DG5" s="426"/>
      <c r="DH5" s="426"/>
      <c r="DI5" s="427"/>
      <c r="DJ5" s="185"/>
      <c r="DK5" s="185"/>
      <c r="DL5" s="185"/>
      <c r="DM5" s="185"/>
      <c r="DN5" s="185"/>
      <c r="DO5" s="185"/>
    </row>
    <row r="6" spans="1:119" ht="18.75" customHeight="1" x14ac:dyDescent="0.2">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102</v>
      </c>
      <c r="AV6" s="461"/>
      <c r="AW6" s="461"/>
      <c r="AX6" s="461"/>
      <c r="AY6" s="462" t="s">
        <v>103</v>
      </c>
      <c r="AZ6" s="463"/>
      <c r="BA6" s="463"/>
      <c r="BB6" s="463"/>
      <c r="BC6" s="463"/>
      <c r="BD6" s="463"/>
      <c r="BE6" s="463"/>
      <c r="BF6" s="463"/>
      <c r="BG6" s="463"/>
      <c r="BH6" s="463"/>
      <c r="BI6" s="463"/>
      <c r="BJ6" s="463"/>
      <c r="BK6" s="463"/>
      <c r="BL6" s="463"/>
      <c r="BM6" s="464"/>
      <c r="BN6" s="428">
        <v>459781</v>
      </c>
      <c r="BO6" s="429"/>
      <c r="BP6" s="429"/>
      <c r="BQ6" s="429"/>
      <c r="BR6" s="429"/>
      <c r="BS6" s="429"/>
      <c r="BT6" s="429"/>
      <c r="BU6" s="430"/>
      <c r="BV6" s="428">
        <v>373211</v>
      </c>
      <c r="BW6" s="429"/>
      <c r="BX6" s="429"/>
      <c r="BY6" s="429"/>
      <c r="BZ6" s="429"/>
      <c r="CA6" s="429"/>
      <c r="CB6" s="429"/>
      <c r="CC6" s="430"/>
      <c r="CD6" s="431" t="s">
        <v>104</v>
      </c>
      <c r="CE6" s="432"/>
      <c r="CF6" s="432"/>
      <c r="CG6" s="432"/>
      <c r="CH6" s="432"/>
      <c r="CI6" s="432"/>
      <c r="CJ6" s="432"/>
      <c r="CK6" s="432"/>
      <c r="CL6" s="432"/>
      <c r="CM6" s="432"/>
      <c r="CN6" s="432"/>
      <c r="CO6" s="432"/>
      <c r="CP6" s="432"/>
      <c r="CQ6" s="432"/>
      <c r="CR6" s="432"/>
      <c r="CS6" s="433"/>
      <c r="CT6" s="465">
        <v>87.2</v>
      </c>
      <c r="CU6" s="466"/>
      <c r="CV6" s="466"/>
      <c r="CW6" s="466"/>
      <c r="CX6" s="466"/>
      <c r="CY6" s="466"/>
      <c r="CZ6" s="466"/>
      <c r="DA6" s="467"/>
      <c r="DB6" s="465">
        <v>64.900000000000006</v>
      </c>
      <c r="DC6" s="466"/>
      <c r="DD6" s="466"/>
      <c r="DE6" s="466"/>
      <c r="DF6" s="466"/>
      <c r="DG6" s="466"/>
      <c r="DH6" s="466"/>
      <c r="DI6" s="467"/>
      <c r="DJ6" s="185"/>
      <c r="DK6" s="185"/>
      <c r="DL6" s="185"/>
      <c r="DM6" s="185"/>
      <c r="DN6" s="185"/>
      <c r="DO6" s="185"/>
    </row>
    <row r="7" spans="1:119" ht="18.75" customHeight="1" x14ac:dyDescent="0.2">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105</v>
      </c>
      <c r="AN7" s="458"/>
      <c r="AO7" s="458"/>
      <c r="AP7" s="458"/>
      <c r="AQ7" s="458"/>
      <c r="AR7" s="458"/>
      <c r="AS7" s="458"/>
      <c r="AT7" s="459"/>
      <c r="AU7" s="460" t="s">
        <v>102</v>
      </c>
      <c r="AV7" s="461"/>
      <c r="AW7" s="461"/>
      <c r="AX7" s="461"/>
      <c r="AY7" s="462" t="s">
        <v>106</v>
      </c>
      <c r="AZ7" s="463"/>
      <c r="BA7" s="463"/>
      <c r="BB7" s="463"/>
      <c r="BC7" s="463"/>
      <c r="BD7" s="463"/>
      <c r="BE7" s="463"/>
      <c r="BF7" s="463"/>
      <c r="BG7" s="463"/>
      <c r="BH7" s="463"/>
      <c r="BI7" s="463"/>
      <c r="BJ7" s="463"/>
      <c r="BK7" s="463"/>
      <c r="BL7" s="463"/>
      <c r="BM7" s="464"/>
      <c r="BN7" s="428">
        <v>92810</v>
      </c>
      <c r="BO7" s="429"/>
      <c r="BP7" s="429"/>
      <c r="BQ7" s="429"/>
      <c r="BR7" s="429"/>
      <c r="BS7" s="429"/>
      <c r="BT7" s="429"/>
      <c r="BU7" s="430"/>
      <c r="BV7" s="428">
        <v>12495</v>
      </c>
      <c r="BW7" s="429"/>
      <c r="BX7" s="429"/>
      <c r="BY7" s="429"/>
      <c r="BZ7" s="429"/>
      <c r="CA7" s="429"/>
      <c r="CB7" s="429"/>
      <c r="CC7" s="430"/>
      <c r="CD7" s="431" t="s">
        <v>107</v>
      </c>
      <c r="CE7" s="432"/>
      <c r="CF7" s="432"/>
      <c r="CG7" s="432"/>
      <c r="CH7" s="432"/>
      <c r="CI7" s="432"/>
      <c r="CJ7" s="432"/>
      <c r="CK7" s="432"/>
      <c r="CL7" s="432"/>
      <c r="CM7" s="432"/>
      <c r="CN7" s="432"/>
      <c r="CO7" s="432"/>
      <c r="CP7" s="432"/>
      <c r="CQ7" s="432"/>
      <c r="CR7" s="432"/>
      <c r="CS7" s="433"/>
      <c r="CT7" s="428">
        <v>9310222</v>
      </c>
      <c r="CU7" s="429"/>
      <c r="CV7" s="429"/>
      <c r="CW7" s="429"/>
      <c r="CX7" s="429"/>
      <c r="CY7" s="429"/>
      <c r="CZ7" s="429"/>
      <c r="DA7" s="430"/>
      <c r="DB7" s="428">
        <v>6845235</v>
      </c>
      <c r="DC7" s="429"/>
      <c r="DD7" s="429"/>
      <c r="DE7" s="429"/>
      <c r="DF7" s="429"/>
      <c r="DG7" s="429"/>
      <c r="DH7" s="429"/>
      <c r="DI7" s="430"/>
      <c r="DJ7" s="185"/>
      <c r="DK7" s="185"/>
      <c r="DL7" s="185"/>
      <c r="DM7" s="185"/>
      <c r="DN7" s="185"/>
      <c r="DO7" s="185"/>
    </row>
    <row r="8" spans="1:119" ht="18.75" customHeight="1" thickBot="1" x14ac:dyDescent="0.25">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108</v>
      </c>
      <c r="AN8" s="458"/>
      <c r="AO8" s="458"/>
      <c r="AP8" s="458"/>
      <c r="AQ8" s="458"/>
      <c r="AR8" s="458"/>
      <c r="AS8" s="458"/>
      <c r="AT8" s="459"/>
      <c r="AU8" s="460" t="s">
        <v>109</v>
      </c>
      <c r="AV8" s="461"/>
      <c r="AW8" s="461"/>
      <c r="AX8" s="461"/>
      <c r="AY8" s="462" t="s">
        <v>110</v>
      </c>
      <c r="AZ8" s="463"/>
      <c r="BA8" s="463"/>
      <c r="BB8" s="463"/>
      <c r="BC8" s="463"/>
      <c r="BD8" s="463"/>
      <c r="BE8" s="463"/>
      <c r="BF8" s="463"/>
      <c r="BG8" s="463"/>
      <c r="BH8" s="463"/>
      <c r="BI8" s="463"/>
      <c r="BJ8" s="463"/>
      <c r="BK8" s="463"/>
      <c r="BL8" s="463"/>
      <c r="BM8" s="464"/>
      <c r="BN8" s="428">
        <v>366971</v>
      </c>
      <c r="BO8" s="429"/>
      <c r="BP8" s="429"/>
      <c r="BQ8" s="429"/>
      <c r="BR8" s="429"/>
      <c r="BS8" s="429"/>
      <c r="BT8" s="429"/>
      <c r="BU8" s="430"/>
      <c r="BV8" s="428">
        <v>360716</v>
      </c>
      <c r="BW8" s="429"/>
      <c r="BX8" s="429"/>
      <c r="BY8" s="429"/>
      <c r="BZ8" s="429"/>
      <c r="CA8" s="429"/>
      <c r="CB8" s="429"/>
      <c r="CC8" s="430"/>
      <c r="CD8" s="431" t="s">
        <v>111</v>
      </c>
      <c r="CE8" s="432"/>
      <c r="CF8" s="432"/>
      <c r="CG8" s="432"/>
      <c r="CH8" s="432"/>
      <c r="CI8" s="432"/>
      <c r="CJ8" s="432"/>
      <c r="CK8" s="432"/>
      <c r="CL8" s="432"/>
      <c r="CM8" s="432"/>
      <c r="CN8" s="432"/>
      <c r="CO8" s="432"/>
      <c r="CP8" s="432"/>
      <c r="CQ8" s="432"/>
      <c r="CR8" s="432"/>
      <c r="CS8" s="433"/>
      <c r="CT8" s="468">
        <v>1.1299999999999999</v>
      </c>
      <c r="CU8" s="469"/>
      <c r="CV8" s="469"/>
      <c r="CW8" s="469"/>
      <c r="CX8" s="469"/>
      <c r="CY8" s="469"/>
      <c r="CZ8" s="469"/>
      <c r="DA8" s="470"/>
      <c r="DB8" s="468">
        <v>1.01</v>
      </c>
      <c r="DC8" s="469"/>
      <c r="DD8" s="469"/>
      <c r="DE8" s="469"/>
      <c r="DF8" s="469"/>
      <c r="DG8" s="469"/>
      <c r="DH8" s="469"/>
      <c r="DI8" s="470"/>
      <c r="DJ8" s="185"/>
      <c r="DK8" s="185"/>
      <c r="DL8" s="185"/>
      <c r="DM8" s="185"/>
      <c r="DN8" s="185"/>
      <c r="DO8" s="185"/>
    </row>
    <row r="9" spans="1:119" ht="18.75" customHeight="1" thickBot="1" x14ac:dyDescent="0.25">
      <c r="A9" s="186"/>
      <c r="B9" s="422" t="s">
        <v>112</v>
      </c>
      <c r="C9" s="423"/>
      <c r="D9" s="423"/>
      <c r="E9" s="423"/>
      <c r="F9" s="423"/>
      <c r="G9" s="423"/>
      <c r="H9" s="423"/>
      <c r="I9" s="423"/>
      <c r="J9" s="423"/>
      <c r="K9" s="471"/>
      <c r="L9" s="472" t="s">
        <v>113</v>
      </c>
      <c r="M9" s="473"/>
      <c r="N9" s="473"/>
      <c r="O9" s="473"/>
      <c r="P9" s="473"/>
      <c r="Q9" s="474"/>
      <c r="R9" s="475">
        <v>31046</v>
      </c>
      <c r="S9" s="476"/>
      <c r="T9" s="476"/>
      <c r="U9" s="476"/>
      <c r="V9" s="477"/>
      <c r="W9" s="385" t="s">
        <v>114</v>
      </c>
      <c r="X9" s="386"/>
      <c r="Y9" s="386"/>
      <c r="Z9" s="386"/>
      <c r="AA9" s="386"/>
      <c r="AB9" s="386"/>
      <c r="AC9" s="386"/>
      <c r="AD9" s="386"/>
      <c r="AE9" s="386"/>
      <c r="AF9" s="386"/>
      <c r="AG9" s="386"/>
      <c r="AH9" s="386"/>
      <c r="AI9" s="386"/>
      <c r="AJ9" s="386"/>
      <c r="AK9" s="386"/>
      <c r="AL9" s="387"/>
      <c r="AM9" s="457" t="s">
        <v>115</v>
      </c>
      <c r="AN9" s="458"/>
      <c r="AO9" s="458"/>
      <c r="AP9" s="458"/>
      <c r="AQ9" s="458"/>
      <c r="AR9" s="458"/>
      <c r="AS9" s="458"/>
      <c r="AT9" s="459"/>
      <c r="AU9" s="460" t="s">
        <v>94</v>
      </c>
      <c r="AV9" s="461"/>
      <c r="AW9" s="461"/>
      <c r="AX9" s="461"/>
      <c r="AY9" s="462" t="s">
        <v>116</v>
      </c>
      <c r="AZ9" s="463"/>
      <c r="BA9" s="463"/>
      <c r="BB9" s="463"/>
      <c r="BC9" s="463"/>
      <c r="BD9" s="463"/>
      <c r="BE9" s="463"/>
      <c r="BF9" s="463"/>
      <c r="BG9" s="463"/>
      <c r="BH9" s="463"/>
      <c r="BI9" s="463"/>
      <c r="BJ9" s="463"/>
      <c r="BK9" s="463"/>
      <c r="BL9" s="463"/>
      <c r="BM9" s="464"/>
      <c r="BN9" s="428">
        <v>6255</v>
      </c>
      <c r="BO9" s="429"/>
      <c r="BP9" s="429"/>
      <c r="BQ9" s="429"/>
      <c r="BR9" s="429"/>
      <c r="BS9" s="429"/>
      <c r="BT9" s="429"/>
      <c r="BU9" s="430"/>
      <c r="BV9" s="428">
        <v>79141</v>
      </c>
      <c r="BW9" s="429"/>
      <c r="BX9" s="429"/>
      <c r="BY9" s="429"/>
      <c r="BZ9" s="429"/>
      <c r="CA9" s="429"/>
      <c r="CB9" s="429"/>
      <c r="CC9" s="430"/>
      <c r="CD9" s="431" t="s">
        <v>117</v>
      </c>
      <c r="CE9" s="432"/>
      <c r="CF9" s="432"/>
      <c r="CG9" s="432"/>
      <c r="CH9" s="432"/>
      <c r="CI9" s="432"/>
      <c r="CJ9" s="432"/>
      <c r="CK9" s="432"/>
      <c r="CL9" s="432"/>
      <c r="CM9" s="432"/>
      <c r="CN9" s="432"/>
      <c r="CO9" s="432"/>
      <c r="CP9" s="432"/>
      <c r="CQ9" s="432"/>
      <c r="CR9" s="432"/>
      <c r="CS9" s="433"/>
      <c r="CT9" s="425">
        <v>9.9</v>
      </c>
      <c r="CU9" s="426"/>
      <c r="CV9" s="426"/>
      <c r="CW9" s="426"/>
      <c r="CX9" s="426"/>
      <c r="CY9" s="426"/>
      <c r="CZ9" s="426"/>
      <c r="DA9" s="427"/>
      <c r="DB9" s="425">
        <v>7.9</v>
      </c>
      <c r="DC9" s="426"/>
      <c r="DD9" s="426"/>
      <c r="DE9" s="426"/>
      <c r="DF9" s="426"/>
      <c r="DG9" s="426"/>
      <c r="DH9" s="426"/>
      <c r="DI9" s="427"/>
      <c r="DJ9" s="185"/>
      <c r="DK9" s="185"/>
      <c r="DL9" s="185"/>
      <c r="DM9" s="185"/>
      <c r="DN9" s="185"/>
      <c r="DO9" s="185"/>
    </row>
    <row r="10" spans="1:119" ht="18.75" customHeight="1" thickBot="1" x14ac:dyDescent="0.25">
      <c r="A10" s="186"/>
      <c r="B10" s="422"/>
      <c r="C10" s="423"/>
      <c r="D10" s="423"/>
      <c r="E10" s="423"/>
      <c r="F10" s="423"/>
      <c r="G10" s="423"/>
      <c r="H10" s="423"/>
      <c r="I10" s="423"/>
      <c r="J10" s="423"/>
      <c r="K10" s="471"/>
      <c r="L10" s="478" t="s">
        <v>118</v>
      </c>
      <c r="M10" s="458"/>
      <c r="N10" s="458"/>
      <c r="O10" s="458"/>
      <c r="P10" s="458"/>
      <c r="Q10" s="459"/>
      <c r="R10" s="479">
        <v>31621</v>
      </c>
      <c r="S10" s="480"/>
      <c r="T10" s="480"/>
      <c r="U10" s="480"/>
      <c r="V10" s="481"/>
      <c r="W10" s="416"/>
      <c r="X10" s="417"/>
      <c r="Y10" s="417"/>
      <c r="Z10" s="417"/>
      <c r="AA10" s="417"/>
      <c r="AB10" s="417"/>
      <c r="AC10" s="417"/>
      <c r="AD10" s="417"/>
      <c r="AE10" s="417"/>
      <c r="AF10" s="417"/>
      <c r="AG10" s="417"/>
      <c r="AH10" s="417"/>
      <c r="AI10" s="417"/>
      <c r="AJ10" s="417"/>
      <c r="AK10" s="417"/>
      <c r="AL10" s="420"/>
      <c r="AM10" s="457" t="s">
        <v>119</v>
      </c>
      <c r="AN10" s="458"/>
      <c r="AO10" s="458"/>
      <c r="AP10" s="458"/>
      <c r="AQ10" s="458"/>
      <c r="AR10" s="458"/>
      <c r="AS10" s="458"/>
      <c r="AT10" s="459"/>
      <c r="AU10" s="460" t="s">
        <v>94</v>
      </c>
      <c r="AV10" s="461"/>
      <c r="AW10" s="461"/>
      <c r="AX10" s="461"/>
      <c r="AY10" s="462" t="s">
        <v>120</v>
      </c>
      <c r="AZ10" s="463"/>
      <c r="BA10" s="463"/>
      <c r="BB10" s="463"/>
      <c r="BC10" s="463"/>
      <c r="BD10" s="463"/>
      <c r="BE10" s="463"/>
      <c r="BF10" s="463"/>
      <c r="BG10" s="463"/>
      <c r="BH10" s="463"/>
      <c r="BI10" s="463"/>
      <c r="BJ10" s="463"/>
      <c r="BK10" s="463"/>
      <c r="BL10" s="463"/>
      <c r="BM10" s="464"/>
      <c r="BN10" s="428">
        <v>660</v>
      </c>
      <c r="BO10" s="429"/>
      <c r="BP10" s="429"/>
      <c r="BQ10" s="429"/>
      <c r="BR10" s="429"/>
      <c r="BS10" s="429"/>
      <c r="BT10" s="429"/>
      <c r="BU10" s="430"/>
      <c r="BV10" s="428">
        <v>1607460</v>
      </c>
      <c r="BW10" s="429"/>
      <c r="BX10" s="429"/>
      <c r="BY10" s="429"/>
      <c r="BZ10" s="429"/>
      <c r="CA10" s="429"/>
      <c r="CB10" s="429"/>
      <c r="CC10" s="430"/>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422"/>
      <c r="C11" s="423"/>
      <c r="D11" s="423"/>
      <c r="E11" s="423"/>
      <c r="F11" s="423"/>
      <c r="G11" s="423"/>
      <c r="H11" s="423"/>
      <c r="I11" s="423"/>
      <c r="J11" s="423"/>
      <c r="K11" s="471"/>
      <c r="L11" s="482" t="s">
        <v>122</v>
      </c>
      <c r="M11" s="483"/>
      <c r="N11" s="483"/>
      <c r="O11" s="483"/>
      <c r="P11" s="483"/>
      <c r="Q11" s="484"/>
      <c r="R11" s="485" t="s">
        <v>123</v>
      </c>
      <c r="S11" s="486"/>
      <c r="T11" s="486"/>
      <c r="U11" s="486"/>
      <c r="V11" s="487"/>
      <c r="W11" s="416"/>
      <c r="X11" s="417"/>
      <c r="Y11" s="417"/>
      <c r="Z11" s="417"/>
      <c r="AA11" s="417"/>
      <c r="AB11" s="417"/>
      <c r="AC11" s="417"/>
      <c r="AD11" s="417"/>
      <c r="AE11" s="417"/>
      <c r="AF11" s="417"/>
      <c r="AG11" s="417"/>
      <c r="AH11" s="417"/>
      <c r="AI11" s="417"/>
      <c r="AJ11" s="417"/>
      <c r="AK11" s="417"/>
      <c r="AL11" s="420"/>
      <c r="AM11" s="457" t="s">
        <v>124</v>
      </c>
      <c r="AN11" s="458"/>
      <c r="AO11" s="458"/>
      <c r="AP11" s="458"/>
      <c r="AQ11" s="458"/>
      <c r="AR11" s="458"/>
      <c r="AS11" s="458"/>
      <c r="AT11" s="459"/>
      <c r="AU11" s="460" t="s">
        <v>125</v>
      </c>
      <c r="AV11" s="461"/>
      <c r="AW11" s="461"/>
      <c r="AX11" s="461"/>
      <c r="AY11" s="462" t="s">
        <v>126</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127</v>
      </c>
      <c r="CE11" s="432"/>
      <c r="CF11" s="432"/>
      <c r="CG11" s="432"/>
      <c r="CH11" s="432"/>
      <c r="CI11" s="432"/>
      <c r="CJ11" s="432"/>
      <c r="CK11" s="432"/>
      <c r="CL11" s="432"/>
      <c r="CM11" s="432"/>
      <c r="CN11" s="432"/>
      <c r="CO11" s="432"/>
      <c r="CP11" s="432"/>
      <c r="CQ11" s="432"/>
      <c r="CR11" s="432"/>
      <c r="CS11" s="433"/>
      <c r="CT11" s="468" t="s">
        <v>128</v>
      </c>
      <c r="CU11" s="469"/>
      <c r="CV11" s="469"/>
      <c r="CW11" s="469"/>
      <c r="CX11" s="469"/>
      <c r="CY11" s="469"/>
      <c r="CZ11" s="469"/>
      <c r="DA11" s="470"/>
      <c r="DB11" s="468" t="s">
        <v>129</v>
      </c>
      <c r="DC11" s="469"/>
      <c r="DD11" s="469"/>
      <c r="DE11" s="469"/>
      <c r="DF11" s="469"/>
      <c r="DG11" s="469"/>
      <c r="DH11" s="469"/>
      <c r="DI11" s="470"/>
      <c r="DJ11" s="185"/>
      <c r="DK11" s="185"/>
      <c r="DL11" s="185"/>
      <c r="DM11" s="185"/>
      <c r="DN11" s="185"/>
      <c r="DO11" s="185"/>
    </row>
    <row r="12" spans="1:119" ht="18.75" customHeight="1" x14ac:dyDescent="0.2">
      <c r="A12" s="186"/>
      <c r="B12" s="488" t="s">
        <v>130</v>
      </c>
      <c r="C12" s="489"/>
      <c r="D12" s="489"/>
      <c r="E12" s="489"/>
      <c r="F12" s="489"/>
      <c r="G12" s="489"/>
      <c r="H12" s="489"/>
      <c r="I12" s="489"/>
      <c r="J12" s="489"/>
      <c r="K12" s="490"/>
      <c r="L12" s="497" t="s">
        <v>131</v>
      </c>
      <c r="M12" s="498"/>
      <c r="N12" s="498"/>
      <c r="O12" s="498"/>
      <c r="P12" s="498"/>
      <c r="Q12" s="499"/>
      <c r="R12" s="500">
        <v>31232</v>
      </c>
      <c r="S12" s="501"/>
      <c r="T12" s="501"/>
      <c r="U12" s="501"/>
      <c r="V12" s="502"/>
      <c r="W12" s="503" t="s">
        <v>1</v>
      </c>
      <c r="X12" s="461"/>
      <c r="Y12" s="461"/>
      <c r="Z12" s="461"/>
      <c r="AA12" s="461"/>
      <c r="AB12" s="504"/>
      <c r="AC12" s="460" t="s">
        <v>132</v>
      </c>
      <c r="AD12" s="461"/>
      <c r="AE12" s="461"/>
      <c r="AF12" s="461"/>
      <c r="AG12" s="504"/>
      <c r="AH12" s="460" t="s">
        <v>133</v>
      </c>
      <c r="AI12" s="461"/>
      <c r="AJ12" s="461"/>
      <c r="AK12" s="461"/>
      <c r="AL12" s="505"/>
      <c r="AM12" s="457" t="s">
        <v>134</v>
      </c>
      <c r="AN12" s="458"/>
      <c r="AO12" s="458"/>
      <c r="AP12" s="458"/>
      <c r="AQ12" s="458"/>
      <c r="AR12" s="458"/>
      <c r="AS12" s="458"/>
      <c r="AT12" s="459"/>
      <c r="AU12" s="460" t="s">
        <v>94</v>
      </c>
      <c r="AV12" s="461"/>
      <c r="AW12" s="461"/>
      <c r="AX12" s="461"/>
      <c r="AY12" s="462" t="s">
        <v>135</v>
      </c>
      <c r="AZ12" s="463"/>
      <c r="BA12" s="463"/>
      <c r="BB12" s="463"/>
      <c r="BC12" s="463"/>
      <c r="BD12" s="463"/>
      <c r="BE12" s="463"/>
      <c r="BF12" s="463"/>
      <c r="BG12" s="463"/>
      <c r="BH12" s="463"/>
      <c r="BI12" s="463"/>
      <c r="BJ12" s="463"/>
      <c r="BK12" s="463"/>
      <c r="BL12" s="463"/>
      <c r="BM12" s="464"/>
      <c r="BN12" s="428">
        <v>109000</v>
      </c>
      <c r="BO12" s="429"/>
      <c r="BP12" s="429"/>
      <c r="BQ12" s="429"/>
      <c r="BR12" s="429"/>
      <c r="BS12" s="429"/>
      <c r="BT12" s="429"/>
      <c r="BU12" s="430"/>
      <c r="BV12" s="428">
        <v>0</v>
      </c>
      <c r="BW12" s="429"/>
      <c r="BX12" s="429"/>
      <c r="BY12" s="429"/>
      <c r="BZ12" s="429"/>
      <c r="CA12" s="429"/>
      <c r="CB12" s="429"/>
      <c r="CC12" s="430"/>
      <c r="CD12" s="431" t="s">
        <v>136</v>
      </c>
      <c r="CE12" s="432"/>
      <c r="CF12" s="432"/>
      <c r="CG12" s="432"/>
      <c r="CH12" s="432"/>
      <c r="CI12" s="432"/>
      <c r="CJ12" s="432"/>
      <c r="CK12" s="432"/>
      <c r="CL12" s="432"/>
      <c r="CM12" s="432"/>
      <c r="CN12" s="432"/>
      <c r="CO12" s="432"/>
      <c r="CP12" s="432"/>
      <c r="CQ12" s="432"/>
      <c r="CR12" s="432"/>
      <c r="CS12" s="433"/>
      <c r="CT12" s="468" t="s">
        <v>129</v>
      </c>
      <c r="CU12" s="469"/>
      <c r="CV12" s="469"/>
      <c r="CW12" s="469"/>
      <c r="CX12" s="469"/>
      <c r="CY12" s="469"/>
      <c r="CZ12" s="469"/>
      <c r="DA12" s="470"/>
      <c r="DB12" s="468" t="s">
        <v>129</v>
      </c>
      <c r="DC12" s="469"/>
      <c r="DD12" s="469"/>
      <c r="DE12" s="469"/>
      <c r="DF12" s="469"/>
      <c r="DG12" s="469"/>
      <c r="DH12" s="469"/>
      <c r="DI12" s="470"/>
      <c r="DJ12" s="185"/>
      <c r="DK12" s="185"/>
      <c r="DL12" s="185"/>
      <c r="DM12" s="185"/>
      <c r="DN12" s="185"/>
      <c r="DO12" s="185"/>
    </row>
    <row r="13" spans="1:119" ht="18.75" customHeight="1" x14ac:dyDescent="0.2">
      <c r="A13" s="186"/>
      <c r="B13" s="491"/>
      <c r="C13" s="492"/>
      <c r="D13" s="492"/>
      <c r="E13" s="492"/>
      <c r="F13" s="492"/>
      <c r="G13" s="492"/>
      <c r="H13" s="492"/>
      <c r="I13" s="492"/>
      <c r="J13" s="492"/>
      <c r="K13" s="493"/>
      <c r="L13" s="196"/>
      <c r="M13" s="516" t="s">
        <v>137</v>
      </c>
      <c r="N13" s="517"/>
      <c r="O13" s="517"/>
      <c r="P13" s="517"/>
      <c r="Q13" s="518"/>
      <c r="R13" s="509">
        <v>30884</v>
      </c>
      <c r="S13" s="510"/>
      <c r="T13" s="510"/>
      <c r="U13" s="510"/>
      <c r="V13" s="511"/>
      <c r="W13" s="444" t="s">
        <v>138</v>
      </c>
      <c r="X13" s="445"/>
      <c r="Y13" s="445"/>
      <c r="Z13" s="445"/>
      <c r="AA13" s="445"/>
      <c r="AB13" s="435"/>
      <c r="AC13" s="479">
        <v>1399</v>
      </c>
      <c r="AD13" s="480"/>
      <c r="AE13" s="480"/>
      <c r="AF13" s="480"/>
      <c r="AG13" s="519"/>
      <c r="AH13" s="479">
        <v>1462</v>
      </c>
      <c r="AI13" s="480"/>
      <c r="AJ13" s="480"/>
      <c r="AK13" s="480"/>
      <c r="AL13" s="481"/>
      <c r="AM13" s="457" t="s">
        <v>139</v>
      </c>
      <c r="AN13" s="458"/>
      <c r="AO13" s="458"/>
      <c r="AP13" s="458"/>
      <c r="AQ13" s="458"/>
      <c r="AR13" s="458"/>
      <c r="AS13" s="458"/>
      <c r="AT13" s="459"/>
      <c r="AU13" s="460" t="s">
        <v>102</v>
      </c>
      <c r="AV13" s="461"/>
      <c r="AW13" s="461"/>
      <c r="AX13" s="461"/>
      <c r="AY13" s="462" t="s">
        <v>140</v>
      </c>
      <c r="AZ13" s="463"/>
      <c r="BA13" s="463"/>
      <c r="BB13" s="463"/>
      <c r="BC13" s="463"/>
      <c r="BD13" s="463"/>
      <c r="BE13" s="463"/>
      <c r="BF13" s="463"/>
      <c r="BG13" s="463"/>
      <c r="BH13" s="463"/>
      <c r="BI13" s="463"/>
      <c r="BJ13" s="463"/>
      <c r="BK13" s="463"/>
      <c r="BL13" s="463"/>
      <c r="BM13" s="464"/>
      <c r="BN13" s="428">
        <v>-102085</v>
      </c>
      <c r="BO13" s="429"/>
      <c r="BP13" s="429"/>
      <c r="BQ13" s="429"/>
      <c r="BR13" s="429"/>
      <c r="BS13" s="429"/>
      <c r="BT13" s="429"/>
      <c r="BU13" s="430"/>
      <c r="BV13" s="428">
        <v>1686601</v>
      </c>
      <c r="BW13" s="429"/>
      <c r="BX13" s="429"/>
      <c r="BY13" s="429"/>
      <c r="BZ13" s="429"/>
      <c r="CA13" s="429"/>
      <c r="CB13" s="429"/>
      <c r="CC13" s="430"/>
      <c r="CD13" s="431" t="s">
        <v>141</v>
      </c>
      <c r="CE13" s="432"/>
      <c r="CF13" s="432"/>
      <c r="CG13" s="432"/>
      <c r="CH13" s="432"/>
      <c r="CI13" s="432"/>
      <c r="CJ13" s="432"/>
      <c r="CK13" s="432"/>
      <c r="CL13" s="432"/>
      <c r="CM13" s="432"/>
      <c r="CN13" s="432"/>
      <c r="CO13" s="432"/>
      <c r="CP13" s="432"/>
      <c r="CQ13" s="432"/>
      <c r="CR13" s="432"/>
      <c r="CS13" s="433"/>
      <c r="CT13" s="425">
        <v>4.4000000000000004</v>
      </c>
      <c r="CU13" s="426"/>
      <c r="CV13" s="426"/>
      <c r="CW13" s="426"/>
      <c r="CX13" s="426"/>
      <c r="CY13" s="426"/>
      <c r="CZ13" s="426"/>
      <c r="DA13" s="427"/>
      <c r="DB13" s="425">
        <v>5</v>
      </c>
      <c r="DC13" s="426"/>
      <c r="DD13" s="426"/>
      <c r="DE13" s="426"/>
      <c r="DF13" s="426"/>
      <c r="DG13" s="426"/>
      <c r="DH13" s="426"/>
      <c r="DI13" s="427"/>
      <c r="DJ13" s="185"/>
      <c r="DK13" s="185"/>
      <c r="DL13" s="185"/>
      <c r="DM13" s="185"/>
      <c r="DN13" s="185"/>
      <c r="DO13" s="185"/>
    </row>
    <row r="14" spans="1:119" ht="18.75" customHeight="1" thickBot="1" x14ac:dyDescent="0.25">
      <c r="A14" s="186"/>
      <c r="B14" s="491"/>
      <c r="C14" s="492"/>
      <c r="D14" s="492"/>
      <c r="E14" s="492"/>
      <c r="F14" s="492"/>
      <c r="G14" s="492"/>
      <c r="H14" s="492"/>
      <c r="I14" s="492"/>
      <c r="J14" s="492"/>
      <c r="K14" s="493"/>
      <c r="L14" s="506" t="s">
        <v>142</v>
      </c>
      <c r="M14" s="507"/>
      <c r="N14" s="507"/>
      <c r="O14" s="507"/>
      <c r="P14" s="507"/>
      <c r="Q14" s="508"/>
      <c r="R14" s="509">
        <v>31441</v>
      </c>
      <c r="S14" s="510"/>
      <c r="T14" s="510"/>
      <c r="U14" s="510"/>
      <c r="V14" s="511"/>
      <c r="W14" s="418"/>
      <c r="X14" s="419"/>
      <c r="Y14" s="419"/>
      <c r="Z14" s="419"/>
      <c r="AA14" s="419"/>
      <c r="AB14" s="408"/>
      <c r="AC14" s="512">
        <v>8.6</v>
      </c>
      <c r="AD14" s="513"/>
      <c r="AE14" s="513"/>
      <c r="AF14" s="513"/>
      <c r="AG14" s="514"/>
      <c r="AH14" s="512">
        <v>9.1999999999999993</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143</v>
      </c>
      <c r="CE14" s="521"/>
      <c r="CF14" s="521"/>
      <c r="CG14" s="521"/>
      <c r="CH14" s="521"/>
      <c r="CI14" s="521"/>
      <c r="CJ14" s="521"/>
      <c r="CK14" s="521"/>
      <c r="CL14" s="521"/>
      <c r="CM14" s="521"/>
      <c r="CN14" s="521"/>
      <c r="CO14" s="521"/>
      <c r="CP14" s="521"/>
      <c r="CQ14" s="521"/>
      <c r="CR14" s="521"/>
      <c r="CS14" s="522"/>
      <c r="CT14" s="523" t="s">
        <v>129</v>
      </c>
      <c r="CU14" s="524"/>
      <c r="CV14" s="524"/>
      <c r="CW14" s="524"/>
      <c r="CX14" s="524"/>
      <c r="CY14" s="524"/>
      <c r="CZ14" s="524"/>
      <c r="DA14" s="525"/>
      <c r="DB14" s="523" t="s">
        <v>129</v>
      </c>
      <c r="DC14" s="524"/>
      <c r="DD14" s="524"/>
      <c r="DE14" s="524"/>
      <c r="DF14" s="524"/>
      <c r="DG14" s="524"/>
      <c r="DH14" s="524"/>
      <c r="DI14" s="525"/>
      <c r="DJ14" s="185"/>
      <c r="DK14" s="185"/>
      <c r="DL14" s="185"/>
      <c r="DM14" s="185"/>
      <c r="DN14" s="185"/>
      <c r="DO14" s="185"/>
    </row>
    <row r="15" spans="1:119" ht="18.75" customHeight="1" x14ac:dyDescent="0.2">
      <c r="A15" s="186"/>
      <c r="B15" s="491"/>
      <c r="C15" s="492"/>
      <c r="D15" s="492"/>
      <c r="E15" s="492"/>
      <c r="F15" s="492"/>
      <c r="G15" s="492"/>
      <c r="H15" s="492"/>
      <c r="I15" s="492"/>
      <c r="J15" s="492"/>
      <c r="K15" s="493"/>
      <c r="L15" s="196"/>
      <c r="M15" s="516" t="s">
        <v>144</v>
      </c>
      <c r="N15" s="517"/>
      <c r="O15" s="517"/>
      <c r="P15" s="517"/>
      <c r="Q15" s="518"/>
      <c r="R15" s="509">
        <v>31033</v>
      </c>
      <c r="S15" s="510"/>
      <c r="T15" s="510"/>
      <c r="U15" s="510"/>
      <c r="V15" s="511"/>
      <c r="W15" s="444" t="s">
        <v>145</v>
      </c>
      <c r="X15" s="445"/>
      <c r="Y15" s="445"/>
      <c r="Z15" s="445"/>
      <c r="AA15" s="445"/>
      <c r="AB15" s="435"/>
      <c r="AC15" s="479">
        <v>5844</v>
      </c>
      <c r="AD15" s="480"/>
      <c r="AE15" s="480"/>
      <c r="AF15" s="480"/>
      <c r="AG15" s="519"/>
      <c r="AH15" s="479">
        <v>5931</v>
      </c>
      <c r="AI15" s="480"/>
      <c r="AJ15" s="480"/>
      <c r="AK15" s="480"/>
      <c r="AL15" s="481"/>
      <c r="AM15" s="457"/>
      <c r="AN15" s="458"/>
      <c r="AO15" s="458"/>
      <c r="AP15" s="458"/>
      <c r="AQ15" s="458"/>
      <c r="AR15" s="458"/>
      <c r="AS15" s="458"/>
      <c r="AT15" s="459"/>
      <c r="AU15" s="460"/>
      <c r="AV15" s="461"/>
      <c r="AW15" s="461"/>
      <c r="AX15" s="461"/>
      <c r="AY15" s="388" t="s">
        <v>146</v>
      </c>
      <c r="AZ15" s="389"/>
      <c r="BA15" s="389"/>
      <c r="BB15" s="389"/>
      <c r="BC15" s="389"/>
      <c r="BD15" s="389"/>
      <c r="BE15" s="389"/>
      <c r="BF15" s="389"/>
      <c r="BG15" s="389"/>
      <c r="BH15" s="389"/>
      <c r="BI15" s="389"/>
      <c r="BJ15" s="389"/>
      <c r="BK15" s="389"/>
      <c r="BL15" s="389"/>
      <c r="BM15" s="390"/>
      <c r="BN15" s="391">
        <v>7163344</v>
      </c>
      <c r="BO15" s="392"/>
      <c r="BP15" s="392"/>
      <c r="BQ15" s="392"/>
      <c r="BR15" s="392"/>
      <c r="BS15" s="392"/>
      <c r="BT15" s="392"/>
      <c r="BU15" s="393"/>
      <c r="BV15" s="391">
        <v>4727412</v>
      </c>
      <c r="BW15" s="392"/>
      <c r="BX15" s="392"/>
      <c r="BY15" s="392"/>
      <c r="BZ15" s="392"/>
      <c r="CA15" s="392"/>
      <c r="CB15" s="392"/>
      <c r="CC15" s="393"/>
      <c r="CD15" s="526" t="s">
        <v>147</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491"/>
      <c r="C16" s="492"/>
      <c r="D16" s="492"/>
      <c r="E16" s="492"/>
      <c r="F16" s="492"/>
      <c r="G16" s="492"/>
      <c r="H16" s="492"/>
      <c r="I16" s="492"/>
      <c r="J16" s="492"/>
      <c r="K16" s="493"/>
      <c r="L16" s="506" t="s">
        <v>148</v>
      </c>
      <c r="M16" s="537"/>
      <c r="N16" s="537"/>
      <c r="O16" s="537"/>
      <c r="P16" s="537"/>
      <c r="Q16" s="538"/>
      <c r="R16" s="529" t="s">
        <v>149</v>
      </c>
      <c r="S16" s="530"/>
      <c r="T16" s="530"/>
      <c r="U16" s="530"/>
      <c r="V16" s="531"/>
      <c r="W16" s="418"/>
      <c r="X16" s="419"/>
      <c r="Y16" s="419"/>
      <c r="Z16" s="419"/>
      <c r="AA16" s="419"/>
      <c r="AB16" s="408"/>
      <c r="AC16" s="512">
        <v>35.9</v>
      </c>
      <c r="AD16" s="513"/>
      <c r="AE16" s="513"/>
      <c r="AF16" s="513"/>
      <c r="AG16" s="514"/>
      <c r="AH16" s="512">
        <v>37.4</v>
      </c>
      <c r="AI16" s="513"/>
      <c r="AJ16" s="513"/>
      <c r="AK16" s="513"/>
      <c r="AL16" s="515"/>
      <c r="AM16" s="457"/>
      <c r="AN16" s="458"/>
      <c r="AO16" s="458"/>
      <c r="AP16" s="458"/>
      <c r="AQ16" s="458"/>
      <c r="AR16" s="458"/>
      <c r="AS16" s="458"/>
      <c r="AT16" s="459"/>
      <c r="AU16" s="460"/>
      <c r="AV16" s="461"/>
      <c r="AW16" s="461"/>
      <c r="AX16" s="461"/>
      <c r="AY16" s="462" t="s">
        <v>150</v>
      </c>
      <c r="AZ16" s="463"/>
      <c r="BA16" s="463"/>
      <c r="BB16" s="463"/>
      <c r="BC16" s="463"/>
      <c r="BD16" s="463"/>
      <c r="BE16" s="463"/>
      <c r="BF16" s="463"/>
      <c r="BG16" s="463"/>
      <c r="BH16" s="463"/>
      <c r="BI16" s="463"/>
      <c r="BJ16" s="463"/>
      <c r="BK16" s="463"/>
      <c r="BL16" s="463"/>
      <c r="BM16" s="464"/>
      <c r="BN16" s="428">
        <v>5515888</v>
      </c>
      <c r="BO16" s="429"/>
      <c r="BP16" s="429"/>
      <c r="BQ16" s="429"/>
      <c r="BR16" s="429"/>
      <c r="BS16" s="429"/>
      <c r="BT16" s="429"/>
      <c r="BU16" s="430"/>
      <c r="BV16" s="428">
        <v>5034142</v>
      </c>
      <c r="BW16" s="429"/>
      <c r="BX16" s="429"/>
      <c r="BY16" s="429"/>
      <c r="BZ16" s="429"/>
      <c r="CA16" s="429"/>
      <c r="CB16" s="429"/>
      <c r="CC16" s="430"/>
      <c r="CD16" s="200"/>
      <c r="CE16" s="535" t="s">
        <v>151</v>
      </c>
      <c r="CF16" s="535"/>
      <c r="CG16" s="535"/>
      <c r="CH16" s="535"/>
      <c r="CI16" s="535"/>
      <c r="CJ16" s="535"/>
      <c r="CK16" s="535"/>
      <c r="CL16" s="535"/>
      <c r="CM16" s="535"/>
      <c r="CN16" s="535"/>
      <c r="CO16" s="535"/>
      <c r="CP16" s="535"/>
      <c r="CQ16" s="535"/>
      <c r="CR16" s="535"/>
      <c r="CS16" s="536"/>
      <c r="CT16" s="425">
        <v>6.4</v>
      </c>
      <c r="CU16" s="426"/>
      <c r="CV16" s="426"/>
      <c r="CW16" s="426"/>
      <c r="CX16" s="426"/>
      <c r="CY16" s="426"/>
      <c r="CZ16" s="426"/>
      <c r="DA16" s="427"/>
      <c r="DB16" s="425" t="s">
        <v>152</v>
      </c>
      <c r="DC16" s="426"/>
      <c r="DD16" s="426"/>
      <c r="DE16" s="426"/>
      <c r="DF16" s="426"/>
      <c r="DG16" s="426"/>
      <c r="DH16" s="426"/>
      <c r="DI16" s="427"/>
      <c r="DJ16" s="185"/>
      <c r="DK16" s="185"/>
      <c r="DL16" s="185"/>
      <c r="DM16" s="185"/>
      <c r="DN16" s="185"/>
      <c r="DO16" s="185"/>
    </row>
    <row r="17" spans="1:119" ht="18.75" customHeight="1" thickBot="1" x14ac:dyDescent="0.25">
      <c r="A17" s="186"/>
      <c r="B17" s="494"/>
      <c r="C17" s="495"/>
      <c r="D17" s="495"/>
      <c r="E17" s="495"/>
      <c r="F17" s="495"/>
      <c r="G17" s="495"/>
      <c r="H17" s="495"/>
      <c r="I17" s="495"/>
      <c r="J17" s="495"/>
      <c r="K17" s="496"/>
      <c r="L17" s="201"/>
      <c r="M17" s="532" t="s">
        <v>153</v>
      </c>
      <c r="N17" s="533"/>
      <c r="O17" s="533"/>
      <c r="P17" s="533"/>
      <c r="Q17" s="534"/>
      <c r="R17" s="529" t="s">
        <v>154</v>
      </c>
      <c r="S17" s="530"/>
      <c r="T17" s="530"/>
      <c r="U17" s="530"/>
      <c r="V17" s="531"/>
      <c r="W17" s="444" t="s">
        <v>155</v>
      </c>
      <c r="X17" s="445"/>
      <c r="Y17" s="445"/>
      <c r="Z17" s="445"/>
      <c r="AA17" s="445"/>
      <c r="AB17" s="435"/>
      <c r="AC17" s="479">
        <v>9037</v>
      </c>
      <c r="AD17" s="480"/>
      <c r="AE17" s="480"/>
      <c r="AF17" s="480"/>
      <c r="AG17" s="519"/>
      <c r="AH17" s="479">
        <v>8476</v>
      </c>
      <c r="AI17" s="480"/>
      <c r="AJ17" s="480"/>
      <c r="AK17" s="480"/>
      <c r="AL17" s="481"/>
      <c r="AM17" s="457"/>
      <c r="AN17" s="458"/>
      <c r="AO17" s="458"/>
      <c r="AP17" s="458"/>
      <c r="AQ17" s="458"/>
      <c r="AR17" s="458"/>
      <c r="AS17" s="458"/>
      <c r="AT17" s="459"/>
      <c r="AU17" s="460"/>
      <c r="AV17" s="461"/>
      <c r="AW17" s="461"/>
      <c r="AX17" s="461"/>
      <c r="AY17" s="462" t="s">
        <v>156</v>
      </c>
      <c r="AZ17" s="463"/>
      <c r="BA17" s="463"/>
      <c r="BB17" s="463"/>
      <c r="BC17" s="463"/>
      <c r="BD17" s="463"/>
      <c r="BE17" s="463"/>
      <c r="BF17" s="463"/>
      <c r="BG17" s="463"/>
      <c r="BH17" s="463"/>
      <c r="BI17" s="463"/>
      <c r="BJ17" s="463"/>
      <c r="BK17" s="463"/>
      <c r="BL17" s="463"/>
      <c r="BM17" s="464"/>
      <c r="BN17" s="428">
        <v>9310222</v>
      </c>
      <c r="BO17" s="429"/>
      <c r="BP17" s="429"/>
      <c r="BQ17" s="429"/>
      <c r="BR17" s="429"/>
      <c r="BS17" s="429"/>
      <c r="BT17" s="429"/>
      <c r="BU17" s="430"/>
      <c r="BV17" s="428">
        <v>6066681</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5">
      <c r="A18" s="186"/>
      <c r="B18" s="539" t="s">
        <v>157</v>
      </c>
      <c r="C18" s="471"/>
      <c r="D18" s="471"/>
      <c r="E18" s="540"/>
      <c r="F18" s="540"/>
      <c r="G18" s="540"/>
      <c r="H18" s="540"/>
      <c r="I18" s="540"/>
      <c r="J18" s="540"/>
      <c r="K18" s="540"/>
      <c r="L18" s="541">
        <v>54.39</v>
      </c>
      <c r="M18" s="541"/>
      <c r="N18" s="541"/>
      <c r="O18" s="541"/>
      <c r="P18" s="541"/>
      <c r="Q18" s="541"/>
      <c r="R18" s="542"/>
      <c r="S18" s="542"/>
      <c r="T18" s="542"/>
      <c r="U18" s="542"/>
      <c r="V18" s="543"/>
      <c r="W18" s="446"/>
      <c r="X18" s="447"/>
      <c r="Y18" s="447"/>
      <c r="Z18" s="447"/>
      <c r="AA18" s="447"/>
      <c r="AB18" s="438"/>
      <c r="AC18" s="544">
        <v>55.5</v>
      </c>
      <c r="AD18" s="545"/>
      <c r="AE18" s="545"/>
      <c r="AF18" s="545"/>
      <c r="AG18" s="546"/>
      <c r="AH18" s="544">
        <v>53.4</v>
      </c>
      <c r="AI18" s="545"/>
      <c r="AJ18" s="545"/>
      <c r="AK18" s="545"/>
      <c r="AL18" s="547"/>
      <c r="AM18" s="457"/>
      <c r="AN18" s="458"/>
      <c r="AO18" s="458"/>
      <c r="AP18" s="458"/>
      <c r="AQ18" s="458"/>
      <c r="AR18" s="458"/>
      <c r="AS18" s="458"/>
      <c r="AT18" s="459"/>
      <c r="AU18" s="460"/>
      <c r="AV18" s="461"/>
      <c r="AW18" s="461"/>
      <c r="AX18" s="461"/>
      <c r="AY18" s="462" t="s">
        <v>158</v>
      </c>
      <c r="AZ18" s="463"/>
      <c r="BA18" s="463"/>
      <c r="BB18" s="463"/>
      <c r="BC18" s="463"/>
      <c r="BD18" s="463"/>
      <c r="BE18" s="463"/>
      <c r="BF18" s="463"/>
      <c r="BG18" s="463"/>
      <c r="BH18" s="463"/>
      <c r="BI18" s="463"/>
      <c r="BJ18" s="463"/>
      <c r="BK18" s="463"/>
      <c r="BL18" s="463"/>
      <c r="BM18" s="464"/>
      <c r="BN18" s="428">
        <v>6098351</v>
      </c>
      <c r="BO18" s="429"/>
      <c r="BP18" s="429"/>
      <c r="BQ18" s="429"/>
      <c r="BR18" s="429"/>
      <c r="BS18" s="429"/>
      <c r="BT18" s="429"/>
      <c r="BU18" s="430"/>
      <c r="BV18" s="428">
        <v>6166250</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5">
      <c r="A19" s="186"/>
      <c r="B19" s="539" t="s">
        <v>159</v>
      </c>
      <c r="C19" s="471"/>
      <c r="D19" s="471"/>
      <c r="E19" s="540"/>
      <c r="F19" s="540"/>
      <c r="G19" s="540"/>
      <c r="H19" s="540"/>
      <c r="I19" s="540"/>
      <c r="J19" s="540"/>
      <c r="K19" s="540"/>
      <c r="L19" s="548">
        <v>571</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160</v>
      </c>
      <c r="AZ19" s="463"/>
      <c r="BA19" s="463"/>
      <c r="BB19" s="463"/>
      <c r="BC19" s="463"/>
      <c r="BD19" s="463"/>
      <c r="BE19" s="463"/>
      <c r="BF19" s="463"/>
      <c r="BG19" s="463"/>
      <c r="BH19" s="463"/>
      <c r="BI19" s="463"/>
      <c r="BJ19" s="463"/>
      <c r="BK19" s="463"/>
      <c r="BL19" s="463"/>
      <c r="BM19" s="464"/>
      <c r="BN19" s="428">
        <v>8286984</v>
      </c>
      <c r="BO19" s="429"/>
      <c r="BP19" s="429"/>
      <c r="BQ19" s="429"/>
      <c r="BR19" s="429"/>
      <c r="BS19" s="429"/>
      <c r="BT19" s="429"/>
      <c r="BU19" s="430"/>
      <c r="BV19" s="428">
        <v>10271450</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5">
      <c r="A20" s="186"/>
      <c r="B20" s="539" t="s">
        <v>161</v>
      </c>
      <c r="C20" s="471"/>
      <c r="D20" s="471"/>
      <c r="E20" s="540"/>
      <c r="F20" s="540"/>
      <c r="G20" s="540"/>
      <c r="H20" s="540"/>
      <c r="I20" s="540"/>
      <c r="J20" s="540"/>
      <c r="K20" s="540"/>
      <c r="L20" s="548">
        <v>10777</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2">
      <c r="A21" s="186"/>
      <c r="B21" s="559" t="s">
        <v>162</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5">
      <c r="A22" s="186"/>
      <c r="B22" s="562" t="s">
        <v>163</v>
      </c>
      <c r="C22" s="563"/>
      <c r="D22" s="564"/>
      <c r="E22" s="440" t="s">
        <v>1</v>
      </c>
      <c r="F22" s="445"/>
      <c r="G22" s="445"/>
      <c r="H22" s="445"/>
      <c r="I22" s="445"/>
      <c r="J22" s="445"/>
      <c r="K22" s="435"/>
      <c r="L22" s="440" t="s">
        <v>164</v>
      </c>
      <c r="M22" s="445"/>
      <c r="N22" s="445"/>
      <c r="O22" s="445"/>
      <c r="P22" s="435"/>
      <c r="Q22" s="571" t="s">
        <v>165</v>
      </c>
      <c r="R22" s="572"/>
      <c r="S22" s="572"/>
      <c r="T22" s="572"/>
      <c r="U22" s="572"/>
      <c r="V22" s="573"/>
      <c r="W22" s="577" t="s">
        <v>166</v>
      </c>
      <c r="X22" s="563"/>
      <c r="Y22" s="564"/>
      <c r="Z22" s="440" t="s">
        <v>1</v>
      </c>
      <c r="AA22" s="445"/>
      <c r="AB22" s="445"/>
      <c r="AC22" s="445"/>
      <c r="AD22" s="445"/>
      <c r="AE22" s="445"/>
      <c r="AF22" s="445"/>
      <c r="AG22" s="435"/>
      <c r="AH22" s="590" t="s">
        <v>167</v>
      </c>
      <c r="AI22" s="445"/>
      <c r="AJ22" s="445"/>
      <c r="AK22" s="445"/>
      <c r="AL22" s="435"/>
      <c r="AM22" s="590" t="s">
        <v>168</v>
      </c>
      <c r="AN22" s="591"/>
      <c r="AO22" s="591"/>
      <c r="AP22" s="591"/>
      <c r="AQ22" s="591"/>
      <c r="AR22" s="592"/>
      <c r="AS22" s="571" t="s">
        <v>165</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2">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169</v>
      </c>
      <c r="AZ23" s="389"/>
      <c r="BA23" s="389"/>
      <c r="BB23" s="389"/>
      <c r="BC23" s="389"/>
      <c r="BD23" s="389"/>
      <c r="BE23" s="389"/>
      <c r="BF23" s="389"/>
      <c r="BG23" s="389"/>
      <c r="BH23" s="389"/>
      <c r="BI23" s="389"/>
      <c r="BJ23" s="389"/>
      <c r="BK23" s="389"/>
      <c r="BL23" s="389"/>
      <c r="BM23" s="390"/>
      <c r="BN23" s="428">
        <v>6182620</v>
      </c>
      <c r="BO23" s="429"/>
      <c r="BP23" s="429"/>
      <c r="BQ23" s="429"/>
      <c r="BR23" s="429"/>
      <c r="BS23" s="429"/>
      <c r="BT23" s="429"/>
      <c r="BU23" s="430"/>
      <c r="BV23" s="428">
        <v>6755006</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5">
      <c r="A24" s="186"/>
      <c r="B24" s="565"/>
      <c r="C24" s="566"/>
      <c r="D24" s="567"/>
      <c r="E24" s="478" t="s">
        <v>170</v>
      </c>
      <c r="F24" s="458"/>
      <c r="G24" s="458"/>
      <c r="H24" s="458"/>
      <c r="I24" s="458"/>
      <c r="J24" s="458"/>
      <c r="K24" s="459"/>
      <c r="L24" s="479">
        <v>1</v>
      </c>
      <c r="M24" s="480"/>
      <c r="N24" s="480"/>
      <c r="O24" s="480"/>
      <c r="P24" s="519"/>
      <c r="Q24" s="479">
        <v>7800</v>
      </c>
      <c r="R24" s="480"/>
      <c r="S24" s="480"/>
      <c r="T24" s="480"/>
      <c r="U24" s="480"/>
      <c r="V24" s="519"/>
      <c r="W24" s="578"/>
      <c r="X24" s="566"/>
      <c r="Y24" s="567"/>
      <c r="Z24" s="478" t="s">
        <v>171</v>
      </c>
      <c r="AA24" s="458"/>
      <c r="AB24" s="458"/>
      <c r="AC24" s="458"/>
      <c r="AD24" s="458"/>
      <c r="AE24" s="458"/>
      <c r="AF24" s="458"/>
      <c r="AG24" s="459"/>
      <c r="AH24" s="479">
        <v>186</v>
      </c>
      <c r="AI24" s="480"/>
      <c r="AJ24" s="480"/>
      <c r="AK24" s="480"/>
      <c r="AL24" s="519"/>
      <c r="AM24" s="479">
        <v>532890</v>
      </c>
      <c r="AN24" s="480"/>
      <c r="AO24" s="480"/>
      <c r="AP24" s="480"/>
      <c r="AQ24" s="480"/>
      <c r="AR24" s="519"/>
      <c r="AS24" s="479">
        <v>2865</v>
      </c>
      <c r="AT24" s="480"/>
      <c r="AU24" s="480"/>
      <c r="AV24" s="480"/>
      <c r="AW24" s="480"/>
      <c r="AX24" s="481"/>
      <c r="AY24" s="598" t="s">
        <v>172</v>
      </c>
      <c r="AZ24" s="599"/>
      <c r="BA24" s="599"/>
      <c r="BB24" s="599"/>
      <c r="BC24" s="599"/>
      <c r="BD24" s="599"/>
      <c r="BE24" s="599"/>
      <c r="BF24" s="599"/>
      <c r="BG24" s="599"/>
      <c r="BH24" s="599"/>
      <c r="BI24" s="599"/>
      <c r="BJ24" s="599"/>
      <c r="BK24" s="599"/>
      <c r="BL24" s="599"/>
      <c r="BM24" s="600"/>
      <c r="BN24" s="428">
        <v>3053067</v>
      </c>
      <c r="BO24" s="429"/>
      <c r="BP24" s="429"/>
      <c r="BQ24" s="429"/>
      <c r="BR24" s="429"/>
      <c r="BS24" s="429"/>
      <c r="BT24" s="429"/>
      <c r="BU24" s="430"/>
      <c r="BV24" s="428">
        <v>3434287</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2">
      <c r="A25" s="186"/>
      <c r="B25" s="565"/>
      <c r="C25" s="566"/>
      <c r="D25" s="567"/>
      <c r="E25" s="478" t="s">
        <v>173</v>
      </c>
      <c r="F25" s="458"/>
      <c r="G25" s="458"/>
      <c r="H25" s="458"/>
      <c r="I25" s="458"/>
      <c r="J25" s="458"/>
      <c r="K25" s="459"/>
      <c r="L25" s="479">
        <v>1</v>
      </c>
      <c r="M25" s="480"/>
      <c r="N25" s="480"/>
      <c r="O25" s="480"/>
      <c r="P25" s="519"/>
      <c r="Q25" s="479">
        <v>6200</v>
      </c>
      <c r="R25" s="480"/>
      <c r="S25" s="480"/>
      <c r="T25" s="480"/>
      <c r="U25" s="480"/>
      <c r="V25" s="519"/>
      <c r="W25" s="578"/>
      <c r="X25" s="566"/>
      <c r="Y25" s="567"/>
      <c r="Z25" s="478" t="s">
        <v>174</v>
      </c>
      <c r="AA25" s="458"/>
      <c r="AB25" s="458"/>
      <c r="AC25" s="458"/>
      <c r="AD25" s="458"/>
      <c r="AE25" s="458"/>
      <c r="AF25" s="458"/>
      <c r="AG25" s="459"/>
      <c r="AH25" s="479" t="s">
        <v>129</v>
      </c>
      <c r="AI25" s="480"/>
      <c r="AJ25" s="480"/>
      <c r="AK25" s="480"/>
      <c r="AL25" s="519"/>
      <c r="AM25" s="479" t="s">
        <v>175</v>
      </c>
      <c r="AN25" s="480"/>
      <c r="AO25" s="480"/>
      <c r="AP25" s="480"/>
      <c r="AQ25" s="480"/>
      <c r="AR25" s="519"/>
      <c r="AS25" s="479" t="s">
        <v>152</v>
      </c>
      <c r="AT25" s="480"/>
      <c r="AU25" s="480"/>
      <c r="AV25" s="480"/>
      <c r="AW25" s="480"/>
      <c r="AX25" s="481"/>
      <c r="AY25" s="388" t="s">
        <v>176</v>
      </c>
      <c r="AZ25" s="389"/>
      <c r="BA25" s="389"/>
      <c r="BB25" s="389"/>
      <c r="BC25" s="389"/>
      <c r="BD25" s="389"/>
      <c r="BE25" s="389"/>
      <c r="BF25" s="389"/>
      <c r="BG25" s="389"/>
      <c r="BH25" s="389"/>
      <c r="BI25" s="389"/>
      <c r="BJ25" s="389"/>
      <c r="BK25" s="389"/>
      <c r="BL25" s="389"/>
      <c r="BM25" s="390"/>
      <c r="BN25" s="391">
        <v>1634220</v>
      </c>
      <c r="BO25" s="392"/>
      <c r="BP25" s="392"/>
      <c r="BQ25" s="392"/>
      <c r="BR25" s="392"/>
      <c r="BS25" s="392"/>
      <c r="BT25" s="392"/>
      <c r="BU25" s="393"/>
      <c r="BV25" s="391">
        <v>2176210</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2">
      <c r="A26" s="186"/>
      <c r="B26" s="565"/>
      <c r="C26" s="566"/>
      <c r="D26" s="567"/>
      <c r="E26" s="478" t="s">
        <v>177</v>
      </c>
      <c r="F26" s="458"/>
      <c r="G26" s="458"/>
      <c r="H26" s="458"/>
      <c r="I26" s="458"/>
      <c r="J26" s="458"/>
      <c r="K26" s="459"/>
      <c r="L26" s="479">
        <v>1</v>
      </c>
      <c r="M26" s="480"/>
      <c r="N26" s="480"/>
      <c r="O26" s="480"/>
      <c r="P26" s="519"/>
      <c r="Q26" s="479">
        <v>5800</v>
      </c>
      <c r="R26" s="480"/>
      <c r="S26" s="480"/>
      <c r="T26" s="480"/>
      <c r="U26" s="480"/>
      <c r="V26" s="519"/>
      <c r="W26" s="578"/>
      <c r="X26" s="566"/>
      <c r="Y26" s="567"/>
      <c r="Z26" s="478" t="s">
        <v>178</v>
      </c>
      <c r="AA26" s="588"/>
      <c r="AB26" s="588"/>
      <c r="AC26" s="588"/>
      <c r="AD26" s="588"/>
      <c r="AE26" s="588"/>
      <c r="AF26" s="588"/>
      <c r="AG26" s="589"/>
      <c r="AH26" s="479">
        <v>9</v>
      </c>
      <c r="AI26" s="480"/>
      <c r="AJ26" s="480"/>
      <c r="AK26" s="480"/>
      <c r="AL26" s="519"/>
      <c r="AM26" s="479">
        <v>28053</v>
      </c>
      <c r="AN26" s="480"/>
      <c r="AO26" s="480"/>
      <c r="AP26" s="480"/>
      <c r="AQ26" s="480"/>
      <c r="AR26" s="519"/>
      <c r="AS26" s="479">
        <v>3117</v>
      </c>
      <c r="AT26" s="480"/>
      <c r="AU26" s="480"/>
      <c r="AV26" s="480"/>
      <c r="AW26" s="480"/>
      <c r="AX26" s="481"/>
      <c r="AY26" s="431" t="s">
        <v>179</v>
      </c>
      <c r="AZ26" s="432"/>
      <c r="BA26" s="432"/>
      <c r="BB26" s="432"/>
      <c r="BC26" s="432"/>
      <c r="BD26" s="432"/>
      <c r="BE26" s="432"/>
      <c r="BF26" s="432"/>
      <c r="BG26" s="432"/>
      <c r="BH26" s="432"/>
      <c r="BI26" s="432"/>
      <c r="BJ26" s="432"/>
      <c r="BK26" s="432"/>
      <c r="BL26" s="432"/>
      <c r="BM26" s="433"/>
      <c r="BN26" s="428" t="s">
        <v>175</v>
      </c>
      <c r="BO26" s="429"/>
      <c r="BP26" s="429"/>
      <c r="BQ26" s="429"/>
      <c r="BR26" s="429"/>
      <c r="BS26" s="429"/>
      <c r="BT26" s="429"/>
      <c r="BU26" s="430"/>
      <c r="BV26" s="428" t="s">
        <v>129</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5">
      <c r="A27" s="186"/>
      <c r="B27" s="565"/>
      <c r="C27" s="566"/>
      <c r="D27" s="567"/>
      <c r="E27" s="478" t="s">
        <v>180</v>
      </c>
      <c r="F27" s="458"/>
      <c r="G27" s="458"/>
      <c r="H27" s="458"/>
      <c r="I27" s="458"/>
      <c r="J27" s="458"/>
      <c r="K27" s="459"/>
      <c r="L27" s="479">
        <v>1</v>
      </c>
      <c r="M27" s="480"/>
      <c r="N27" s="480"/>
      <c r="O27" s="480"/>
      <c r="P27" s="519"/>
      <c r="Q27" s="479">
        <v>3500</v>
      </c>
      <c r="R27" s="480"/>
      <c r="S27" s="480"/>
      <c r="T27" s="480"/>
      <c r="U27" s="480"/>
      <c r="V27" s="519"/>
      <c r="W27" s="578"/>
      <c r="X27" s="566"/>
      <c r="Y27" s="567"/>
      <c r="Z27" s="478" t="s">
        <v>181</v>
      </c>
      <c r="AA27" s="458"/>
      <c r="AB27" s="458"/>
      <c r="AC27" s="458"/>
      <c r="AD27" s="458"/>
      <c r="AE27" s="458"/>
      <c r="AF27" s="458"/>
      <c r="AG27" s="459"/>
      <c r="AH27" s="479">
        <v>3</v>
      </c>
      <c r="AI27" s="480"/>
      <c r="AJ27" s="480"/>
      <c r="AK27" s="480"/>
      <c r="AL27" s="519"/>
      <c r="AM27" s="479">
        <v>11637</v>
      </c>
      <c r="AN27" s="480"/>
      <c r="AO27" s="480"/>
      <c r="AP27" s="480"/>
      <c r="AQ27" s="480"/>
      <c r="AR27" s="519"/>
      <c r="AS27" s="479">
        <v>3879</v>
      </c>
      <c r="AT27" s="480"/>
      <c r="AU27" s="480"/>
      <c r="AV27" s="480"/>
      <c r="AW27" s="480"/>
      <c r="AX27" s="481"/>
      <c r="AY27" s="520" t="s">
        <v>182</v>
      </c>
      <c r="AZ27" s="521"/>
      <c r="BA27" s="521"/>
      <c r="BB27" s="521"/>
      <c r="BC27" s="521"/>
      <c r="BD27" s="521"/>
      <c r="BE27" s="521"/>
      <c r="BF27" s="521"/>
      <c r="BG27" s="521"/>
      <c r="BH27" s="521"/>
      <c r="BI27" s="521"/>
      <c r="BJ27" s="521"/>
      <c r="BK27" s="521"/>
      <c r="BL27" s="521"/>
      <c r="BM27" s="522"/>
      <c r="BN27" s="601">
        <v>485861</v>
      </c>
      <c r="BO27" s="602"/>
      <c r="BP27" s="602"/>
      <c r="BQ27" s="602"/>
      <c r="BR27" s="602"/>
      <c r="BS27" s="602"/>
      <c r="BT27" s="602"/>
      <c r="BU27" s="603"/>
      <c r="BV27" s="601">
        <v>485861</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2">
      <c r="A28" s="186"/>
      <c r="B28" s="565"/>
      <c r="C28" s="566"/>
      <c r="D28" s="567"/>
      <c r="E28" s="478" t="s">
        <v>183</v>
      </c>
      <c r="F28" s="458"/>
      <c r="G28" s="458"/>
      <c r="H28" s="458"/>
      <c r="I28" s="458"/>
      <c r="J28" s="458"/>
      <c r="K28" s="459"/>
      <c r="L28" s="479">
        <v>1</v>
      </c>
      <c r="M28" s="480"/>
      <c r="N28" s="480"/>
      <c r="O28" s="480"/>
      <c r="P28" s="519"/>
      <c r="Q28" s="479">
        <v>2800</v>
      </c>
      <c r="R28" s="480"/>
      <c r="S28" s="480"/>
      <c r="T28" s="480"/>
      <c r="U28" s="480"/>
      <c r="V28" s="519"/>
      <c r="W28" s="578"/>
      <c r="X28" s="566"/>
      <c r="Y28" s="567"/>
      <c r="Z28" s="478" t="s">
        <v>184</v>
      </c>
      <c r="AA28" s="458"/>
      <c r="AB28" s="458"/>
      <c r="AC28" s="458"/>
      <c r="AD28" s="458"/>
      <c r="AE28" s="458"/>
      <c r="AF28" s="458"/>
      <c r="AG28" s="459"/>
      <c r="AH28" s="479" t="s">
        <v>175</v>
      </c>
      <c r="AI28" s="480"/>
      <c r="AJ28" s="480"/>
      <c r="AK28" s="480"/>
      <c r="AL28" s="519"/>
      <c r="AM28" s="479" t="s">
        <v>175</v>
      </c>
      <c r="AN28" s="480"/>
      <c r="AO28" s="480"/>
      <c r="AP28" s="480"/>
      <c r="AQ28" s="480"/>
      <c r="AR28" s="519"/>
      <c r="AS28" s="479" t="s">
        <v>152</v>
      </c>
      <c r="AT28" s="480"/>
      <c r="AU28" s="480"/>
      <c r="AV28" s="480"/>
      <c r="AW28" s="480"/>
      <c r="AX28" s="481"/>
      <c r="AY28" s="604" t="s">
        <v>185</v>
      </c>
      <c r="AZ28" s="605"/>
      <c r="BA28" s="605"/>
      <c r="BB28" s="606"/>
      <c r="BC28" s="388" t="s">
        <v>48</v>
      </c>
      <c r="BD28" s="389"/>
      <c r="BE28" s="389"/>
      <c r="BF28" s="389"/>
      <c r="BG28" s="389"/>
      <c r="BH28" s="389"/>
      <c r="BI28" s="389"/>
      <c r="BJ28" s="389"/>
      <c r="BK28" s="389"/>
      <c r="BL28" s="389"/>
      <c r="BM28" s="390"/>
      <c r="BN28" s="391">
        <v>2960361</v>
      </c>
      <c r="BO28" s="392"/>
      <c r="BP28" s="392"/>
      <c r="BQ28" s="392"/>
      <c r="BR28" s="392"/>
      <c r="BS28" s="392"/>
      <c r="BT28" s="392"/>
      <c r="BU28" s="393"/>
      <c r="BV28" s="391">
        <v>3068701</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2">
      <c r="A29" s="186"/>
      <c r="B29" s="565"/>
      <c r="C29" s="566"/>
      <c r="D29" s="567"/>
      <c r="E29" s="478" t="s">
        <v>186</v>
      </c>
      <c r="F29" s="458"/>
      <c r="G29" s="458"/>
      <c r="H29" s="458"/>
      <c r="I29" s="458"/>
      <c r="J29" s="458"/>
      <c r="K29" s="459"/>
      <c r="L29" s="479">
        <v>14</v>
      </c>
      <c r="M29" s="480"/>
      <c r="N29" s="480"/>
      <c r="O29" s="480"/>
      <c r="P29" s="519"/>
      <c r="Q29" s="479">
        <v>2550</v>
      </c>
      <c r="R29" s="480"/>
      <c r="S29" s="480"/>
      <c r="T29" s="480"/>
      <c r="U29" s="480"/>
      <c r="V29" s="519"/>
      <c r="W29" s="579"/>
      <c r="X29" s="580"/>
      <c r="Y29" s="581"/>
      <c r="Z29" s="478" t="s">
        <v>187</v>
      </c>
      <c r="AA29" s="458"/>
      <c r="AB29" s="458"/>
      <c r="AC29" s="458"/>
      <c r="AD29" s="458"/>
      <c r="AE29" s="458"/>
      <c r="AF29" s="458"/>
      <c r="AG29" s="459"/>
      <c r="AH29" s="479">
        <v>189</v>
      </c>
      <c r="AI29" s="480"/>
      <c r="AJ29" s="480"/>
      <c r="AK29" s="480"/>
      <c r="AL29" s="519"/>
      <c r="AM29" s="479">
        <v>544527</v>
      </c>
      <c r="AN29" s="480"/>
      <c r="AO29" s="480"/>
      <c r="AP29" s="480"/>
      <c r="AQ29" s="480"/>
      <c r="AR29" s="519"/>
      <c r="AS29" s="479">
        <v>2881</v>
      </c>
      <c r="AT29" s="480"/>
      <c r="AU29" s="480"/>
      <c r="AV29" s="480"/>
      <c r="AW29" s="480"/>
      <c r="AX29" s="481"/>
      <c r="AY29" s="607"/>
      <c r="AZ29" s="608"/>
      <c r="BA29" s="608"/>
      <c r="BB29" s="609"/>
      <c r="BC29" s="462" t="s">
        <v>188</v>
      </c>
      <c r="BD29" s="463"/>
      <c r="BE29" s="463"/>
      <c r="BF29" s="463"/>
      <c r="BG29" s="463"/>
      <c r="BH29" s="463"/>
      <c r="BI29" s="463"/>
      <c r="BJ29" s="463"/>
      <c r="BK29" s="463"/>
      <c r="BL29" s="463"/>
      <c r="BM29" s="464"/>
      <c r="BN29" s="428">
        <v>1361763</v>
      </c>
      <c r="BO29" s="429"/>
      <c r="BP29" s="429"/>
      <c r="BQ29" s="429"/>
      <c r="BR29" s="429"/>
      <c r="BS29" s="429"/>
      <c r="BT29" s="429"/>
      <c r="BU29" s="430"/>
      <c r="BV29" s="428">
        <v>1773167</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5">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189</v>
      </c>
      <c r="X30" s="586"/>
      <c r="Y30" s="586"/>
      <c r="Z30" s="586"/>
      <c r="AA30" s="586"/>
      <c r="AB30" s="586"/>
      <c r="AC30" s="586"/>
      <c r="AD30" s="586"/>
      <c r="AE30" s="586"/>
      <c r="AF30" s="586"/>
      <c r="AG30" s="587"/>
      <c r="AH30" s="544">
        <v>97.7</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818393</v>
      </c>
      <c r="BO30" s="602"/>
      <c r="BP30" s="602"/>
      <c r="BQ30" s="602"/>
      <c r="BR30" s="602"/>
      <c r="BS30" s="602"/>
      <c r="BT30" s="602"/>
      <c r="BU30" s="603"/>
      <c r="BV30" s="601">
        <v>738126</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52" t="s">
        <v>196</v>
      </c>
      <c r="D33" s="452"/>
      <c r="E33" s="417" t="s">
        <v>197</v>
      </c>
      <c r="F33" s="417"/>
      <c r="G33" s="417"/>
      <c r="H33" s="417"/>
      <c r="I33" s="417"/>
      <c r="J33" s="417"/>
      <c r="K33" s="417"/>
      <c r="L33" s="417"/>
      <c r="M33" s="417"/>
      <c r="N33" s="417"/>
      <c r="O33" s="417"/>
      <c r="P33" s="417"/>
      <c r="Q33" s="417"/>
      <c r="R33" s="417"/>
      <c r="S33" s="417"/>
      <c r="T33" s="215"/>
      <c r="U33" s="452" t="s">
        <v>196</v>
      </c>
      <c r="V33" s="452"/>
      <c r="W33" s="417" t="s">
        <v>197</v>
      </c>
      <c r="X33" s="417"/>
      <c r="Y33" s="417"/>
      <c r="Z33" s="417"/>
      <c r="AA33" s="417"/>
      <c r="AB33" s="417"/>
      <c r="AC33" s="417"/>
      <c r="AD33" s="417"/>
      <c r="AE33" s="417"/>
      <c r="AF33" s="417"/>
      <c r="AG33" s="417"/>
      <c r="AH33" s="417"/>
      <c r="AI33" s="417"/>
      <c r="AJ33" s="417"/>
      <c r="AK33" s="417"/>
      <c r="AL33" s="215"/>
      <c r="AM33" s="452" t="s">
        <v>196</v>
      </c>
      <c r="AN33" s="452"/>
      <c r="AO33" s="417" t="s">
        <v>198</v>
      </c>
      <c r="AP33" s="417"/>
      <c r="AQ33" s="417"/>
      <c r="AR33" s="417"/>
      <c r="AS33" s="417"/>
      <c r="AT33" s="417"/>
      <c r="AU33" s="417"/>
      <c r="AV33" s="417"/>
      <c r="AW33" s="417"/>
      <c r="AX33" s="417"/>
      <c r="AY33" s="417"/>
      <c r="AZ33" s="417"/>
      <c r="BA33" s="417"/>
      <c r="BB33" s="417"/>
      <c r="BC33" s="417"/>
      <c r="BD33" s="216"/>
      <c r="BE33" s="417" t="s">
        <v>199</v>
      </c>
      <c r="BF33" s="417"/>
      <c r="BG33" s="417" t="s">
        <v>200</v>
      </c>
      <c r="BH33" s="417"/>
      <c r="BI33" s="417"/>
      <c r="BJ33" s="417"/>
      <c r="BK33" s="417"/>
      <c r="BL33" s="417"/>
      <c r="BM33" s="417"/>
      <c r="BN33" s="417"/>
      <c r="BO33" s="417"/>
      <c r="BP33" s="417"/>
      <c r="BQ33" s="417"/>
      <c r="BR33" s="417"/>
      <c r="BS33" s="417"/>
      <c r="BT33" s="417"/>
      <c r="BU33" s="417"/>
      <c r="BV33" s="216"/>
      <c r="BW33" s="452" t="s">
        <v>199</v>
      </c>
      <c r="BX33" s="452"/>
      <c r="BY33" s="417" t="s">
        <v>201</v>
      </c>
      <c r="BZ33" s="417"/>
      <c r="CA33" s="417"/>
      <c r="CB33" s="417"/>
      <c r="CC33" s="417"/>
      <c r="CD33" s="417"/>
      <c r="CE33" s="417"/>
      <c r="CF33" s="417"/>
      <c r="CG33" s="417"/>
      <c r="CH33" s="417"/>
      <c r="CI33" s="417"/>
      <c r="CJ33" s="417"/>
      <c r="CK33" s="417"/>
      <c r="CL33" s="417"/>
      <c r="CM33" s="417"/>
      <c r="CN33" s="215"/>
      <c r="CO33" s="452" t="s">
        <v>202</v>
      </c>
      <c r="CP33" s="452"/>
      <c r="CQ33" s="417" t="s">
        <v>203</v>
      </c>
      <c r="CR33" s="417"/>
      <c r="CS33" s="417"/>
      <c r="CT33" s="417"/>
      <c r="CU33" s="417"/>
      <c r="CV33" s="417"/>
      <c r="CW33" s="417"/>
      <c r="CX33" s="417"/>
      <c r="CY33" s="417"/>
      <c r="CZ33" s="417"/>
      <c r="DA33" s="417"/>
      <c r="DB33" s="417"/>
      <c r="DC33" s="417"/>
      <c r="DD33" s="417"/>
      <c r="DE33" s="417"/>
      <c r="DF33" s="215"/>
      <c r="DG33" s="613" t="s">
        <v>204</v>
      </c>
      <c r="DH33" s="613"/>
      <c r="DI33" s="217"/>
      <c r="DJ33" s="185"/>
      <c r="DK33" s="185"/>
      <c r="DL33" s="185"/>
      <c r="DM33" s="185"/>
      <c r="DN33" s="185"/>
      <c r="DO33" s="185"/>
    </row>
    <row r="34" spans="1:119" ht="32.25" customHeight="1" x14ac:dyDescent="0.2">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2</v>
      </c>
      <c r="V34" s="614"/>
      <c r="W34" s="615" t="str">
        <f>IF('各会計、関係団体の財政状況及び健全化判断比率'!B28="","",'各会計、関係団体の財政状況及び健全化判断比率'!B28)</f>
        <v>国民健康保険事業特別会計</v>
      </c>
      <c r="X34" s="615"/>
      <c r="Y34" s="615"/>
      <c r="Z34" s="615"/>
      <c r="AA34" s="615"/>
      <c r="AB34" s="615"/>
      <c r="AC34" s="615"/>
      <c r="AD34" s="615"/>
      <c r="AE34" s="615"/>
      <c r="AF34" s="615"/>
      <c r="AG34" s="615"/>
      <c r="AH34" s="615"/>
      <c r="AI34" s="615"/>
      <c r="AJ34" s="615"/>
      <c r="AK34" s="615"/>
      <c r="AL34" s="213"/>
      <c r="AM34" s="614">
        <f>IF(AO34="","",MAX(C34:D43,U34:V43)+1)</f>
        <v>5</v>
      </c>
      <c r="AN34" s="614"/>
      <c r="AO34" s="615" t="str">
        <f>IF('各会計、関係団体の財政状況及び健全化判断比率'!B31="","",'各会計、関係団体の財政状況及び健全化判断比率'!B31)</f>
        <v>水道事業会計</v>
      </c>
      <c r="AP34" s="615"/>
      <c r="AQ34" s="615"/>
      <c r="AR34" s="615"/>
      <c r="AS34" s="615"/>
      <c r="AT34" s="615"/>
      <c r="AU34" s="615"/>
      <c r="AV34" s="615"/>
      <c r="AW34" s="615"/>
      <c r="AX34" s="615"/>
      <c r="AY34" s="615"/>
      <c r="AZ34" s="615"/>
      <c r="BA34" s="615"/>
      <c r="BB34" s="615"/>
      <c r="BC34" s="615"/>
      <c r="BD34" s="213"/>
      <c r="BE34" s="614">
        <f>IF(BG34="","",MAX(C34:D43,U34:V43,AM34:AN43)+1)</f>
        <v>6</v>
      </c>
      <c r="BF34" s="614"/>
      <c r="BG34" s="615" t="str">
        <f>IF('各会計、関係団体の財政状況及び健全化判断比率'!B32="","",'各会計、関係団体の財政状況及び健全化判断比率'!B32)</f>
        <v>公共下水道事業特別会計</v>
      </c>
      <c r="BH34" s="615"/>
      <c r="BI34" s="615"/>
      <c r="BJ34" s="615"/>
      <c r="BK34" s="615"/>
      <c r="BL34" s="615"/>
      <c r="BM34" s="615"/>
      <c r="BN34" s="615"/>
      <c r="BO34" s="615"/>
      <c r="BP34" s="615"/>
      <c r="BQ34" s="615"/>
      <c r="BR34" s="615"/>
      <c r="BS34" s="615"/>
      <c r="BT34" s="615"/>
      <c r="BU34" s="615"/>
      <c r="BV34" s="213"/>
      <c r="BW34" s="614">
        <f>IF(BY34="","",MAX(C34:D43,U34:V43,AM34:AN43,BE34:BF43)+1)</f>
        <v>8</v>
      </c>
      <c r="BX34" s="614"/>
      <c r="BY34" s="615" t="str">
        <f>IF('各会計、関係団体の財政状況及び健全化判断比率'!B68="","",'各会計、関係団体の財政状況及び健全化判断比率'!B68)</f>
        <v>石橋地区消防組合</v>
      </c>
      <c r="BZ34" s="615"/>
      <c r="CA34" s="615"/>
      <c r="CB34" s="615"/>
      <c r="CC34" s="615"/>
      <c r="CD34" s="615"/>
      <c r="CE34" s="615"/>
      <c r="CF34" s="615"/>
      <c r="CG34" s="615"/>
      <c r="CH34" s="615"/>
      <c r="CI34" s="615"/>
      <c r="CJ34" s="615"/>
      <c r="CK34" s="615"/>
      <c r="CL34" s="615"/>
      <c r="CM34" s="615"/>
      <c r="CN34" s="213"/>
      <c r="CO34" s="614">
        <f>IF(CQ34="","",MAX(C34:D43,U34:V43,AM34:AN43,BE34:BF43,BW34:BX43)+1)</f>
        <v>14</v>
      </c>
      <c r="CP34" s="614"/>
      <c r="CQ34" s="615" t="str">
        <f>IF('各会計、関係団体の財政状況及び健全化判断比率'!BS7="","",'各会計、関係団体の財政状況及び健全化判断比率'!BS7)</f>
        <v>上三川町農業公社</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2">
      <c r="A35" s="186"/>
      <c r="B35" s="212"/>
      <c r="C35" s="614" t="str">
        <f>IF(E35="","",C34+1)</f>
        <v/>
      </c>
      <c r="D35" s="614"/>
      <c r="E35" s="615" t="str">
        <f>IF('各会計、関係団体の財政状況及び健全化判断比率'!B8="","",'各会計、関係団体の財政状況及び健全化判断比率'!B8)</f>
        <v/>
      </c>
      <c r="F35" s="615"/>
      <c r="G35" s="615"/>
      <c r="H35" s="615"/>
      <c r="I35" s="615"/>
      <c r="J35" s="615"/>
      <c r="K35" s="615"/>
      <c r="L35" s="615"/>
      <c r="M35" s="615"/>
      <c r="N35" s="615"/>
      <c r="O35" s="615"/>
      <c r="P35" s="615"/>
      <c r="Q35" s="615"/>
      <c r="R35" s="615"/>
      <c r="S35" s="615"/>
      <c r="T35" s="213"/>
      <c r="U35" s="614">
        <f>IF(W35="","",U34+1)</f>
        <v>3</v>
      </c>
      <c r="V35" s="614"/>
      <c r="W35" s="615" t="str">
        <f>IF('各会計、関係団体の財政状況及び健全化判断比率'!B29="","",'各会計、関係団体の財政状況及び健全化判断比率'!B29)</f>
        <v>介護保険事業特別会計</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f t="shared" ref="BE35:BE43" si="1">IF(BG35="","",BE34+1)</f>
        <v>7</v>
      </c>
      <c r="BF35" s="614"/>
      <c r="BG35" s="615" t="str">
        <f>IF('各会計、関係団体の財政状況及び健全化判断比率'!B33="","",'各会計、関係団体の財政状況及び健全化判断比率'!B33)</f>
        <v>農業集落排水事業特別会計</v>
      </c>
      <c r="BH35" s="615"/>
      <c r="BI35" s="615"/>
      <c r="BJ35" s="615"/>
      <c r="BK35" s="615"/>
      <c r="BL35" s="615"/>
      <c r="BM35" s="615"/>
      <c r="BN35" s="615"/>
      <c r="BO35" s="615"/>
      <c r="BP35" s="615"/>
      <c r="BQ35" s="615"/>
      <c r="BR35" s="615"/>
      <c r="BS35" s="615"/>
      <c r="BT35" s="615"/>
      <c r="BU35" s="615"/>
      <c r="BV35" s="213"/>
      <c r="BW35" s="614">
        <f t="shared" ref="BW35:BW43" si="2">IF(BY35="","",BW34+1)</f>
        <v>9</v>
      </c>
      <c r="BX35" s="614"/>
      <c r="BY35" s="615" t="str">
        <f>IF('各会計、関係団体の財政状況及び健全化判断比率'!B69="","",'各会計、関係団体の財政状況及び健全化判断比率'!B69)</f>
        <v>小山広域保健衛生組合</v>
      </c>
      <c r="BZ35" s="615"/>
      <c r="CA35" s="615"/>
      <c r="CB35" s="615"/>
      <c r="CC35" s="615"/>
      <c r="CD35" s="615"/>
      <c r="CE35" s="615"/>
      <c r="CF35" s="615"/>
      <c r="CG35" s="615"/>
      <c r="CH35" s="615"/>
      <c r="CI35" s="615"/>
      <c r="CJ35" s="615"/>
      <c r="CK35" s="615"/>
      <c r="CL35" s="615"/>
      <c r="CM35" s="615"/>
      <c r="CN35" s="213"/>
      <c r="CO35" s="614" t="str">
        <f t="shared" ref="CO35:CO43" si="3">IF(CQ35="","",CO34+1)</f>
        <v/>
      </c>
      <c r="CP35" s="614"/>
      <c r="CQ35" s="615" t="str">
        <f>IF('各会計、関係団体の財政状況及び健全化判断比率'!BS8="","",'各会計、関係団体の財政状況及び健全化判断比率'!BS8)</f>
        <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2">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4</v>
      </c>
      <c r="V36" s="614"/>
      <c r="W36" s="615" t="str">
        <f>IF('各会計、関係団体の財政状況及び健全化判断比率'!B30="","",'各会計、関係団体の財政状況及び健全化判断比率'!B30)</f>
        <v>後期高齢者医療特別会計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10</v>
      </c>
      <c r="BX36" s="614"/>
      <c r="BY36" s="615" t="str">
        <f>IF('各会計、関係団体の財政状況及び健全化判断比率'!B70="","",'各会計、関係団体の財政状況及び健全化判断比率'!B70)</f>
        <v>栃木県市町村総合事務組合 一般会計</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2">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t="str">
        <f t="shared" si="4"/>
        <v/>
      </c>
      <c r="V37" s="614"/>
      <c r="W37" s="615"/>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11</v>
      </c>
      <c r="BX37" s="614"/>
      <c r="BY37" s="615" t="str">
        <f>IF('各会計、関係団体の財政状況及び健全化判断比率'!B71="","",'各会計、関係団体の財政状況及び健全化判断比率'!B71)</f>
        <v>栃木県市町村総合事務組合 特別会計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2">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12</v>
      </c>
      <c r="BX38" s="614"/>
      <c r="BY38" s="615" t="str">
        <f>IF('各会計、関係団体の財政状況及び健全化判断比率'!B72="","",'各会計、関係団体の財政状況及び健全化判断比率'!B72)</f>
        <v>栃木県後期高齢者医療広域連合 一般会計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2">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13</v>
      </c>
      <c r="BX39" s="614"/>
      <c r="BY39" s="615" t="str">
        <f>IF('各会計、関係団体の財政状況及び健全化判断比率'!B73="","",'各会計、関係団体の財政状況及び健全化判断比率'!B73)</f>
        <v>栃木県後期高齢者医療広域連合 特別会計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2">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t="str">
        <f t="shared" si="2"/>
        <v/>
      </c>
      <c r="BX40" s="614"/>
      <c r="BY40" s="615" t="str">
        <f>IF('各会計、関係団体の財政状況及び健全化判断比率'!B74="","",'各会計、関係団体の財政状況及び健全化判断比率'!B74)</f>
        <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2">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t="str">
        <f t="shared" si="2"/>
        <v/>
      </c>
      <c r="BX41" s="614"/>
      <c r="BY41" s="615" t="str">
        <f>IF('各会計、関係団体の財政状況及び健全化判断比率'!B75="","",'各会計、関係団体の財政状況及び健全化判断比率'!B75)</f>
        <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2">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2">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209</v>
      </c>
    </row>
    <row r="50" spans="5:5" x14ac:dyDescent="0.2">
      <c r="E50" s="187" t="s">
        <v>210</v>
      </c>
    </row>
    <row r="51" spans="5:5" x14ac:dyDescent="0.2">
      <c r="E51" s="187" t="s">
        <v>211</v>
      </c>
    </row>
    <row r="52" spans="5:5" x14ac:dyDescent="0.2">
      <c r="E52" s="187" t="s">
        <v>212</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YCtJDVHxdetxoiLN8/GSARVueQFfLFH9JcYgJR6CNbkzWCkV8vrClW3GFPQmSZvWV8GvQMSvaSRFUYAgnUb8Hg==" saltValue="k1GPPJ5dvmXGBi3cK3dhW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2"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3.0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x14ac:dyDescent="0.2">
      <c r="A34" s="22"/>
      <c r="B34" s="31"/>
      <c r="C34" s="1206" t="s">
        <v>553</v>
      </c>
      <c r="D34" s="1206"/>
      <c r="E34" s="1207"/>
      <c r="F34" s="32">
        <v>0.35</v>
      </c>
      <c r="G34" s="33">
        <v>0.45</v>
      </c>
      <c r="H34" s="33">
        <v>0.22</v>
      </c>
      <c r="I34" s="33">
        <v>0.22</v>
      </c>
      <c r="J34" s="34" t="s">
        <v>554</v>
      </c>
      <c r="K34" s="22"/>
      <c r="L34" s="22"/>
      <c r="M34" s="22"/>
      <c r="N34" s="22"/>
      <c r="O34" s="22"/>
      <c r="P34" s="22"/>
    </row>
    <row r="35" spans="1:16" ht="39" customHeight="1" x14ac:dyDescent="0.2">
      <c r="A35" s="22"/>
      <c r="B35" s="35"/>
      <c r="C35" s="1200" t="s">
        <v>555</v>
      </c>
      <c r="D35" s="1201"/>
      <c r="E35" s="1202"/>
      <c r="F35" s="36">
        <v>23.94</v>
      </c>
      <c r="G35" s="37">
        <v>25.53</v>
      </c>
      <c r="H35" s="37">
        <v>23.19</v>
      </c>
      <c r="I35" s="37">
        <v>30.03</v>
      </c>
      <c r="J35" s="38">
        <v>23.59</v>
      </c>
      <c r="K35" s="22"/>
      <c r="L35" s="22"/>
      <c r="M35" s="22"/>
      <c r="N35" s="22"/>
      <c r="O35" s="22"/>
      <c r="P35" s="22"/>
    </row>
    <row r="36" spans="1:16" ht="39" customHeight="1" x14ac:dyDescent="0.2">
      <c r="A36" s="22"/>
      <c r="B36" s="35"/>
      <c r="C36" s="1200" t="s">
        <v>556</v>
      </c>
      <c r="D36" s="1201"/>
      <c r="E36" s="1202"/>
      <c r="F36" s="36">
        <v>7.45</v>
      </c>
      <c r="G36" s="37">
        <v>8.2100000000000009</v>
      </c>
      <c r="H36" s="37">
        <v>3.39</v>
      </c>
      <c r="I36" s="37">
        <v>5.26</v>
      </c>
      <c r="J36" s="38">
        <v>3.94</v>
      </c>
      <c r="K36" s="22"/>
      <c r="L36" s="22"/>
      <c r="M36" s="22"/>
      <c r="N36" s="22"/>
      <c r="O36" s="22"/>
      <c r="P36" s="22"/>
    </row>
    <row r="37" spans="1:16" ht="39" customHeight="1" x14ac:dyDescent="0.2">
      <c r="A37" s="22"/>
      <c r="B37" s="35"/>
      <c r="C37" s="1200" t="s">
        <v>557</v>
      </c>
      <c r="D37" s="1201"/>
      <c r="E37" s="1202"/>
      <c r="F37" s="36">
        <v>2.7</v>
      </c>
      <c r="G37" s="37">
        <v>1.81</v>
      </c>
      <c r="H37" s="37">
        <v>1.69</v>
      </c>
      <c r="I37" s="37">
        <v>3.29</v>
      </c>
      <c r="J37" s="38">
        <v>1.76</v>
      </c>
      <c r="K37" s="22"/>
      <c r="L37" s="22"/>
      <c r="M37" s="22"/>
      <c r="N37" s="22"/>
      <c r="O37" s="22"/>
      <c r="P37" s="22"/>
    </row>
    <row r="38" spans="1:16" ht="39" customHeight="1" x14ac:dyDescent="0.2">
      <c r="A38" s="22"/>
      <c r="B38" s="35"/>
      <c r="C38" s="1200" t="s">
        <v>558</v>
      </c>
      <c r="D38" s="1201"/>
      <c r="E38" s="1202"/>
      <c r="F38" s="36">
        <v>1.17</v>
      </c>
      <c r="G38" s="37">
        <v>1.86</v>
      </c>
      <c r="H38" s="37">
        <v>1.67</v>
      </c>
      <c r="I38" s="37">
        <v>1.34</v>
      </c>
      <c r="J38" s="38">
        <v>1.06</v>
      </c>
      <c r="K38" s="22"/>
      <c r="L38" s="22"/>
      <c r="M38" s="22"/>
      <c r="N38" s="22"/>
      <c r="O38" s="22"/>
      <c r="P38" s="22"/>
    </row>
    <row r="39" spans="1:16" ht="39" customHeight="1" x14ac:dyDescent="0.2">
      <c r="A39" s="22"/>
      <c r="B39" s="35"/>
      <c r="C39" s="1200" t="s">
        <v>559</v>
      </c>
      <c r="D39" s="1201"/>
      <c r="E39" s="1202"/>
      <c r="F39" s="36">
        <v>0.08</v>
      </c>
      <c r="G39" s="37">
        <v>0.09</v>
      </c>
      <c r="H39" s="37">
        <v>7.0000000000000007E-2</v>
      </c>
      <c r="I39" s="37">
        <v>0.03</v>
      </c>
      <c r="J39" s="38">
        <v>0.05</v>
      </c>
      <c r="K39" s="22"/>
      <c r="L39" s="22"/>
      <c r="M39" s="22"/>
      <c r="N39" s="22"/>
      <c r="O39" s="22"/>
      <c r="P39" s="22"/>
    </row>
    <row r="40" spans="1:16" ht="39" customHeight="1" x14ac:dyDescent="0.2">
      <c r="A40" s="22"/>
      <c r="B40" s="35"/>
      <c r="C40" s="1200" t="s">
        <v>560</v>
      </c>
      <c r="D40" s="1201"/>
      <c r="E40" s="1202"/>
      <c r="F40" s="36">
        <v>0.11</v>
      </c>
      <c r="G40" s="37">
        <v>0.19</v>
      </c>
      <c r="H40" s="37">
        <v>0.12</v>
      </c>
      <c r="I40" s="37">
        <v>0.12</v>
      </c>
      <c r="J40" s="38">
        <v>0.05</v>
      </c>
      <c r="K40" s="22"/>
      <c r="L40" s="22"/>
      <c r="M40" s="22"/>
      <c r="N40" s="22"/>
      <c r="O40" s="22"/>
      <c r="P40" s="22"/>
    </row>
    <row r="41" spans="1:16" ht="39" customHeight="1" x14ac:dyDescent="0.2">
      <c r="A41" s="22"/>
      <c r="B41" s="35"/>
      <c r="C41" s="1200"/>
      <c r="D41" s="1201"/>
      <c r="E41" s="1202"/>
      <c r="F41" s="36"/>
      <c r="G41" s="37"/>
      <c r="H41" s="37"/>
      <c r="I41" s="37"/>
      <c r="J41" s="38"/>
      <c r="K41" s="22"/>
      <c r="L41" s="22"/>
      <c r="M41" s="22"/>
      <c r="N41" s="22"/>
      <c r="O41" s="22"/>
      <c r="P41" s="22"/>
    </row>
    <row r="42" spans="1:16" ht="39" customHeight="1" x14ac:dyDescent="0.2">
      <c r="A42" s="22"/>
      <c r="B42" s="39"/>
      <c r="C42" s="1200" t="s">
        <v>561</v>
      </c>
      <c r="D42" s="1201"/>
      <c r="E42" s="1202"/>
      <c r="F42" s="36" t="s">
        <v>504</v>
      </c>
      <c r="G42" s="37" t="s">
        <v>504</v>
      </c>
      <c r="H42" s="37" t="s">
        <v>504</v>
      </c>
      <c r="I42" s="37" t="s">
        <v>504</v>
      </c>
      <c r="J42" s="38" t="s">
        <v>504</v>
      </c>
      <c r="K42" s="22"/>
      <c r="L42" s="22"/>
      <c r="M42" s="22"/>
      <c r="N42" s="22"/>
      <c r="O42" s="22"/>
      <c r="P42" s="22"/>
    </row>
    <row r="43" spans="1:16" ht="39" customHeight="1" thickBot="1" x14ac:dyDescent="0.25">
      <c r="A43" s="22"/>
      <c r="B43" s="40"/>
      <c r="C43" s="1203" t="s">
        <v>562</v>
      </c>
      <c r="D43" s="1204"/>
      <c r="E43" s="1205"/>
      <c r="F43" s="41" t="s">
        <v>504</v>
      </c>
      <c r="G43" s="42" t="s">
        <v>504</v>
      </c>
      <c r="H43" s="42" t="s">
        <v>504</v>
      </c>
      <c r="I43" s="42" t="s">
        <v>504</v>
      </c>
      <c r="J43" s="43" t="s">
        <v>504</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dDc6Rz4t0E1KAe+1nwkQooHgJmPQ5nX10mMR/s8BeMy3X+VyAGl2WrVhpMHYtvN4qV+JwLVdwnUB6ntHFmugVQ==" saltValue="4y26lJlYOa8d7vKqd8OHA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2">
      <c r="A45" s="48"/>
      <c r="B45" s="1208" t="s">
        <v>11</v>
      </c>
      <c r="C45" s="1209"/>
      <c r="D45" s="58"/>
      <c r="E45" s="1214" t="s">
        <v>12</v>
      </c>
      <c r="F45" s="1214"/>
      <c r="G45" s="1214"/>
      <c r="H45" s="1214"/>
      <c r="I45" s="1214"/>
      <c r="J45" s="1215"/>
      <c r="K45" s="59">
        <v>881</v>
      </c>
      <c r="L45" s="60">
        <v>809</v>
      </c>
      <c r="M45" s="60">
        <v>785</v>
      </c>
      <c r="N45" s="60">
        <v>810</v>
      </c>
      <c r="O45" s="61">
        <v>827</v>
      </c>
      <c r="P45" s="48"/>
      <c r="Q45" s="48"/>
      <c r="R45" s="48"/>
      <c r="S45" s="48"/>
      <c r="T45" s="48"/>
      <c r="U45" s="48"/>
    </row>
    <row r="46" spans="1:21" ht="30.75" customHeight="1" x14ac:dyDescent="0.2">
      <c r="A46" s="48"/>
      <c r="B46" s="1210"/>
      <c r="C46" s="1211"/>
      <c r="D46" s="62"/>
      <c r="E46" s="1216" t="s">
        <v>13</v>
      </c>
      <c r="F46" s="1216"/>
      <c r="G46" s="1216"/>
      <c r="H46" s="1216"/>
      <c r="I46" s="1216"/>
      <c r="J46" s="1217"/>
      <c r="K46" s="63" t="s">
        <v>504</v>
      </c>
      <c r="L46" s="64" t="s">
        <v>504</v>
      </c>
      <c r="M46" s="64" t="s">
        <v>504</v>
      </c>
      <c r="N46" s="64" t="s">
        <v>504</v>
      </c>
      <c r="O46" s="65" t="s">
        <v>504</v>
      </c>
      <c r="P46" s="48"/>
      <c r="Q46" s="48"/>
      <c r="R46" s="48"/>
      <c r="S46" s="48"/>
      <c r="T46" s="48"/>
      <c r="U46" s="48"/>
    </row>
    <row r="47" spans="1:21" ht="30.75" customHeight="1" x14ac:dyDescent="0.2">
      <c r="A47" s="48"/>
      <c r="B47" s="1210"/>
      <c r="C47" s="1211"/>
      <c r="D47" s="62"/>
      <c r="E47" s="1216" t="s">
        <v>14</v>
      </c>
      <c r="F47" s="1216"/>
      <c r="G47" s="1216"/>
      <c r="H47" s="1216"/>
      <c r="I47" s="1216"/>
      <c r="J47" s="1217"/>
      <c r="K47" s="63" t="s">
        <v>504</v>
      </c>
      <c r="L47" s="64" t="s">
        <v>504</v>
      </c>
      <c r="M47" s="64" t="s">
        <v>504</v>
      </c>
      <c r="N47" s="64" t="s">
        <v>504</v>
      </c>
      <c r="O47" s="65" t="s">
        <v>504</v>
      </c>
      <c r="P47" s="48"/>
      <c r="Q47" s="48"/>
      <c r="R47" s="48"/>
      <c r="S47" s="48"/>
      <c r="T47" s="48"/>
      <c r="U47" s="48"/>
    </row>
    <row r="48" spans="1:21" ht="30.75" customHeight="1" x14ac:dyDescent="0.2">
      <c r="A48" s="48"/>
      <c r="B48" s="1210"/>
      <c r="C48" s="1211"/>
      <c r="D48" s="62"/>
      <c r="E48" s="1216" t="s">
        <v>15</v>
      </c>
      <c r="F48" s="1216"/>
      <c r="G48" s="1216"/>
      <c r="H48" s="1216"/>
      <c r="I48" s="1216"/>
      <c r="J48" s="1217"/>
      <c r="K48" s="63">
        <v>621</v>
      </c>
      <c r="L48" s="64">
        <v>649</v>
      </c>
      <c r="M48" s="64">
        <v>613</v>
      </c>
      <c r="N48" s="64">
        <v>627</v>
      </c>
      <c r="O48" s="65">
        <v>622</v>
      </c>
      <c r="P48" s="48"/>
      <c r="Q48" s="48"/>
      <c r="R48" s="48"/>
      <c r="S48" s="48"/>
      <c r="T48" s="48"/>
      <c r="U48" s="48"/>
    </row>
    <row r="49" spans="1:21" ht="30.75" customHeight="1" x14ac:dyDescent="0.2">
      <c r="A49" s="48"/>
      <c r="B49" s="1210"/>
      <c r="C49" s="1211"/>
      <c r="D49" s="62"/>
      <c r="E49" s="1216" t="s">
        <v>16</v>
      </c>
      <c r="F49" s="1216"/>
      <c r="G49" s="1216"/>
      <c r="H49" s="1216"/>
      <c r="I49" s="1216"/>
      <c r="J49" s="1217"/>
      <c r="K49" s="63">
        <v>28</v>
      </c>
      <c r="L49" s="64">
        <v>35</v>
      </c>
      <c r="M49" s="64">
        <v>56</v>
      </c>
      <c r="N49" s="64">
        <v>56</v>
      </c>
      <c r="O49" s="65">
        <v>56</v>
      </c>
      <c r="P49" s="48"/>
      <c r="Q49" s="48"/>
      <c r="R49" s="48"/>
      <c r="S49" s="48"/>
      <c r="T49" s="48"/>
      <c r="U49" s="48"/>
    </row>
    <row r="50" spans="1:21" ht="30.75" customHeight="1" x14ac:dyDescent="0.2">
      <c r="A50" s="48"/>
      <c r="B50" s="1210"/>
      <c r="C50" s="1211"/>
      <c r="D50" s="62"/>
      <c r="E50" s="1216" t="s">
        <v>17</v>
      </c>
      <c r="F50" s="1216"/>
      <c r="G50" s="1216"/>
      <c r="H50" s="1216"/>
      <c r="I50" s="1216"/>
      <c r="J50" s="1217"/>
      <c r="K50" s="63">
        <v>0</v>
      </c>
      <c r="L50" s="64">
        <v>0</v>
      </c>
      <c r="M50" s="64">
        <v>0</v>
      </c>
      <c r="N50" s="64">
        <v>0</v>
      </c>
      <c r="O50" s="65">
        <v>0</v>
      </c>
      <c r="P50" s="48"/>
      <c r="Q50" s="48"/>
      <c r="R50" s="48"/>
      <c r="S50" s="48"/>
      <c r="T50" s="48"/>
      <c r="U50" s="48"/>
    </row>
    <row r="51" spans="1:21" ht="30.75" customHeight="1" x14ac:dyDescent="0.2">
      <c r="A51" s="48"/>
      <c r="B51" s="1212"/>
      <c r="C51" s="1213"/>
      <c r="D51" s="66"/>
      <c r="E51" s="1216" t="s">
        <v>18</v>
      </c>
      <c r="F51" s="1216"/>
      <c r="G51" s="1216"/>
      <c r="H51" s="1216"/>
      <c r="I51" s="1216"/>
      <c r="J51" s="1217"/>
      <c r="K51" s="63" t="s">
        <v>504</v>
      </c>
      <c r="L51" s="64" t="s">
        <v>504</v>
      </c>
      <c r="M51" s="64" t="s">
        <v>504</v>
      </c>
      <c r="N51" s="64" t="s">
        <v>504</v>
      </c>
      <c r="O51" s="65" t="s">
        <v>504</v>
      </c>
      <c r="P51" s="48"/>
      <c r="Q51" s="48"/>
      <c r="R51" s="48"/>
      <c r="S51" s="48"/>
      <c r="T51" s="48"/>
      <c r="U51" s="48"/>
    </row>
    <row r="52" spans="1:21" ht="30.75" customHeight="1" x14ac:dyDescent="0.2">
      <c r="A52" s="48"/>
      <c r="B52" s="1218" t="s">
        <v>19</v>
      </c>
      <c r="C52" s="1219"/>
      <c r="D52" s="66"/>
      <c r="E52" s="1216" t="s">
        <v>20</v>
      </c>
      <c r="F52" s="1216"/>
      <c r="G52" s="1216"/>
      <c r="H52" s="1216"/>
      <c r="I52" s="1216"/>
      <c r="J52" s="1217"/>
      <c r="K52" s="63">
        <v>1157</v>
      </c>
      <c r="L52" s="64">
        <v>1151</v>
      </c>
      <c r="M52" s="64">
        <v>1171</v>
      </c>
      <c r="N52" s="64">
        <v>1175</v>
      </c>
      <c r="O52" s="65">
        <v>1159</v>
      </c>
      <c r="P52" s="48"/>
      <c r="Q52" s="48"/>
      <c r="R52" s="48"/>
      <c r="S52" s="48"/>
      <c r="T52" s="48"/>
      <c r="U52" s="48"/>
    </row>
    <row r="53" spans="1:21" ht="30.75" customHeight="1" thickBot="1" x14ac:dyDescent="0.25">
      <c r="A53" s="48"/>
      <c r="B53" s="1220" t="s">
        <v>21</v>
      </c>
      <c r="C53" s="1221"/>
      <c r="D53" s="67"/>
      <c r="E53" s="1222" t="s">
        <v>22</v>
      </c>
      <c r="F53" s="1222"/>
      <c r="G53" s="1222"/>
      <c r="H53" s="1222"/>
      <c r="I53" s="1222"/>
      <c r="J53" s="1223"/>
      <c r="K53" s="68">
        <v>373</v>
      </c>
      <c r="L53" s="69">
        <v>342</v>
      </c>
      <c r="M53" s="69">
        <v>283</v>
      </c>
      <c r="N53" s="69">
        <v>318</v>
      </c>
      <c r="O53" s="70">
        <v>346</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563</v>
      </c>
      <c r="L56" s="80" t="s">
        <v>564</v>
      </c>
      <c r="M56" s="80" t="s">
        <v>565</v>
      </c>
      <c r="N56" s="80" t="s">
        <v>566</v>
      </c>
      <c r="O56" s="81" t="s">
        <v>567</v>
      </c>
      <c r="P56" s="48"/>
      <c r="Q56" s="48"/>
      <c r="R56" s="48"/>
      <c r="S56" s="48"/>
      <c r="T56" s="48"/>
      <c r="U56" s="48"/>
    </row>
    <row r="57" spans="1:21" ht="31.5" customHeight="1" x14ac:dyDescent="0.2">
      <c r="B57" s="1224" t="s">
        <v>25</v>
      </c>
      <c r="C57" s="1225"/>
      <c r="D57" s="1228" t="s">
        <v>26</v>
      </c>
      <c r="E57" s="1229"/>
      <c r="F57" s="1229"/>
      <c r="G57" s="1229"/>
      <c r="H57" s="1229"/>
      <c r="I57" s="1229"/>
      <c r="J57" s="1230"/>
      <c r="K57" s="82" t="s">
        <v>504</v>
      </c>
      <c r="L57" s="83" t="s">
        <v>504</v>
      </c>
      <c r="M57" s="83" t="s">
        <v>504</v>
      </c>
      <c r="N57" s="83" t="s">
        <v>504</v>
      </c>
      <c r="O57" s="84" t="s">
        <v>504</v>
      </c>
    </row>
    <row r="58" spans="1:21" ht="31.5" customHeight="1" thickBot="1" x14ac:dyDescent="0.25">
      <c r="B58" s="1226"/>
      <c r="C58" s="1227"/>
      <c r="D58" s="1231" t="s">
        <v>27</v>
      </c>
      <c r="E58" s="1232"/>
      <c r="F58" s="1232"/>
      <c r="G58" s="1232"/>
      <c r="H58" s="1232"/>
      <c r="I58" s="1232"/>
      <c r="J58" s="1233"/>
      <c r="K58" s="85" t="s">
        <v>504</v>
      </c>
      <c r="L58" s="86" t="s">
        <v>504</v>
      </c>
      <c r="M58" s="86" t="s">
        <v>504</v>
      </c>
      <c r="N58" s="86" t="s">
        <v>504</v>
      </c>
      <c r="O58" s="87" t="s">
        <v>504</v>
      </c>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oADTgINKli3h9JpLibpMw/FXQrRDS6Fof8SFI11mo5LejWkF6fOi9BAEEgi/svobZU3bZbXG6nxoP41sk4XhQ==" saltValue="akqIwGyx3mSx2yfeOs8JA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25">
      <c r="B40" s="94" t="s">
        <v>10</v>
      </c>
      <c r="C40" s="95"/>
      <c r="D40" s="95"/>
      <c r="E40" s="96"/>
      <c r="F40" s="96"/>
      <c r="G40" s="96"/>
      <c r="H40" s="97" t="s">
        <v>2</v>
      </c>
      <c r="I40" s="98" t="s">
        <v>546</v>
      </c>
      <c r="J40" s="99" t="s">
        <v>547</v>
      </c>
      <c r="K40" s="99" t="s">
        <v>548</v>
      </c>
      <c r="L40" s="99" t="s">
        <v>549</v>
      </c>
      <c r="M40" s="100" t="s">
        <v>550</v>
      </c>
    </row>
    <row r="41" spans="2:13" ht="27.75" customHeight="1" x14ac:dyDescent="0.2">
      <c r="B41" s="1234" t="s">
        <v>30</v>
      </c>
      <c r="C41" s="1235"/>
      <c r="D41" s="101"/>
      <c r="E41" s="1240" t="s">
        <v>31</v>
      </c>
      <c r="F41" s="1240"/>
      <c r="G41" s="1240"/>
      <c r="H41" s="1241"/>
      <c r="I41" s="102">
        <v>7826</v>
      </c>
      <c r="J41" s="103">
        <v>7191</v>
      </c>
      <c r="K41" s="103">
        <v>6998</v>
      </c>
      <c r="L41" s="103">
        <v>6755</v>
      </c>
      <c r="M41" s="104">
        <v>6183</v>
      </c>
    </row>
    <row r="42" spans="2:13" ht="27.75" customHeight="1" x14ac:dyDescent="0.2">
      <c r="B42" s="1236"/>
      <c r="C42" s="1237"/>
      <c r="D42" s="105"/>
      <c r="E42" s="1242" t="s">
        <v>32</v>
      </c>
      <c r="F42" s="1242"/>
      <c r="G42" s="1242"/>
      <c r="H42" s="1243"/>
      <c r="I42" s="106" t="s">
        <v>504</v>
      </c>
      <c r="J42" s="107" t="s">
        <v>504</v>
      </c>
      <c r="K42" s="107" t="s">
        <v>504</v>
      </c>
      <c r="L42" s="107" t="s">
        <v>504</v>
      </c>
      <c r="M42" s="108" t="s">
        <v>504</v>
      </c>
    </row>
    <row r="43" spans="2:13" ht="27.75" customHeight="1" x14ac:dyDescent="0.2">
      <c r="B43" s="1236"/>
      <c r="C43" s="1237"/>
      <c r="D43" s="105"/>
      <c r="E43" s="1242" t="s">
        <v>33</v>
      </c>
      <c r="F43" s="1242"/>
      <c r="G43" s="1242"/>
      <c r="H43" s="1243"/>
      <c r="I43" s="106">
        <v>8502</v>
      </c>
      <c r="J43" s="107">
        <v>8182</v>
      </c>
      <c r="K43" s="107">
        <v>7725</v>
      </c>
      <c r="L43" s="107">
        <v>7384</v>
      </c>
      <c r="M43" s="108">
        <v>7077</v>
      </c>
    </row>
    <row r="44" spans="2:13" ht="27.75" customHeight="1" x14ac:dyDescent="0.2">
      <c r="B44" s="1236"/>
      <c r="C44" s="1237"/>
      <c r="D44" s="105"/>
      <c r="E44" s="1242" t="s">
        <v>34</v>
      </c>
      <c r="F44" s="1242"/>
      <c r="G44" s="1242"/>
      <c r="H44" s="1243"/>
      <c r="I44" s="106">
        <v>243</v>
      </c>
      <c r="J44" s="107">
        <v>451</v>
      </c>
      <c r="K44" s="107">
        <v>418</v>
      </c>
      <c r="L44" s="107">
        <v>370</v>
      </c>
      <c r="M44" s="108">
        <v>407</v>
      </c>
    </row>
    <row r="45" spans="2:13" ht="27.75" customHeight="1" x14ac:dyDescent="0.2">
      <c r="B45" s="1236"/>
      <c r="C45" s="1237"/>
      <c r="D45" s="105"/>
      <c r="E45" s="1242" t="s">
        <v>35</v>
      </c>
      <c r="F45" s="1242"/>
      <c r="G45" s="1242"/>
      <c r="H45" s="1243"/>
      <c r="I45" s="106">
        <v>1147</v>
      </c>
      <c r="J45" s="107">
        <v>1093</v>
      </c>
      <c r="K45" s="107">
        <v>1084</v>
      </c>
      <c r="L45" s="107">
        <v>1023</v>
      </c>
      <c r="M45" s="108">
        <v>936</v>
      </c>
    </row>
    <row r="46" spans="2:13" ht="27.75" customHeight="1" x14ac:dyDescent="0.2">
      <c r="B46" s="1236"/>
      <c r="C46" s="1237"/>
      <c r="D46" s="109"/>
      <c r="E46" s="1242" t="s">
        <v>36</v>
      </c>
      <c r="F46" s="1242"/>
      <c r="G46" s="1242"/>
      <c r="H46" s="1243"/>
      <c r="I46" s="106" t="s">
        <v>504</v>
      </c>
      <c r="J46" s="107" t="s">
        <v>504</v>
      </c>
      <c r="K46" s="107" t="s">
        <v>504</v>
      </c>
      <c r="L46" s="107" t="s">
        <v>504</v>
      </c>
      <c r="M46" s="108" t="s">
        <v>504</v>
      </c>
    </row>
    <row r="47" spans="2:13" ht="27.75" customHeight="1" x14ac:dyDescent="0.2">
      <c r="B47" s="1236"/>
      <c r="C47" s="1237"/>
      <c r="D47" s="110"/>
      <c r="E47" s="1244" t="s">
        <v>37</v>
      </c>
      <c r="F47" s="1245"/>
      <c r="G47" s="1245"/>
      <c r="H47" s="1246"/>
      <c r="I47" s="106" t="s">
        <v>504</v>
      </c>
      <c r="J47" s="107" t="s">
        <v>504</v>
      </c>
      <c r="K47" s="107" t="s">
        <v>504</v>
      </c>
      <c r="L47" s="107" t="s">
        <v>504</v>
      </c>
      <c r="M47" s="108" t="s">
        <v>504</v>
      </c>
    </row>
    <row r="48" spans="2:13" ht="27.75" customHeight="1" x14ac:dyDescent="0.2">
      <c r="B48" s="1236"/>
      <c r="C48" s="1237"/>
      <c r="D48" s="105"/>
      <c r="E48" s="1242" t="s">
        <v>38</v>
      </c>
      <c r="F48" s="1242"/>
      <c r="G48" s="1242"/>
      <c r="H48" s="1243"/>
      <c r="I48" s="106" t="s">
        <v>504</v>
      </c>
      <c r="J48" s="107" t="s">
        <v>504</v>
      </c>
      <c r="K48" s="107" t="s">
        <v>504</v>
      </c>
      <c r="L48" s="107" t="s">
        <v>504</v>
      </c>
      <c r="M48" s="108" t="s">
        <v>504</v>
      </c>
    </row>
    <row r="49" spans="2:13" ht="27.75" customHeight="1" x14ac:dyDescent="0.2">
      <c r="B49" s="1238"/>
      <c r="C49" s="1239"/>
      <c r="D49" s="105"/>
      <c r="E49" s="1242" t="s">
        <v>39</v>
      </c>
      <c r="F49" s="1242"/>
      <c r="G49" s="1242"/>
      <c r="H49" s="1243"/>
      <c r="I49" s="106" t="s">
        <v>504</v>
      </c>
      <c r="J49" s="107" t="s">
        <v>504</v>
      </c>
      <c r="K49" s="107" t="s">
        <v>504</v>
      </c>
      <c r="L49" s="107" t="s">
        <v>504</v>
      </c>
      <c r="M49" s="108" t="s">
        <v>504</v>
      </c>
    </row>
    <row r="50" spans="2:13" ht="27.75" customHeight="1" x14ac:dyDescent="0.2">
      <c r="B50" s="1247" t="s">
        <v>40</v>
      </c>
      <c r="C50" s="1248"/>
      <c r="D50" s="111"/>
      <c r="E50" s="1242" t="s">
        <v>41</v>
      </c>
      <c r="F50" s="1242"/>
      <c r="G50" s="1242"/>
      <c r="H50" s="1243"/>
      <c r="I50" s="106">
        <v>3502</v>
      </c>
      <c r="J50" s="107">
        <v>5381</v>
      </c>
      <c r="K50" s="107">
        <v>4348</v>
      </c>
      <c r="L50" s="107">
        <v>6920</v>
      </c>
      <c r="M50" s="108">
        <v>6629</v>
      </c>
    </row>
    <row r="51" spans="2:13" ht="27.75" customHeight="1" x14ac:dyDescent="0.2">
      <c r="B51" s="1236"/>
      <c r="C51" s="1237"/>
      <c r="D51" s="105"/>
      <c r="E51" s="1242" t="s">
        <v>42</v>
      </c>
      <c r="F51" s="1242"/>
      <c r="G51" s="1242"/>
      <c r="H51" s="1243"/>
      <c r="I51" s="106">
        <v>2110</v>
      </c>
      <c r="J51" s="107">
        <v>1915</v>
      </c>
      <c r="K51" s="107">
        <v>1760</v>
      </c>
      <c r="L51" s="107">
        <v>1716</v>
      </c>
      <c r="M51" s="108">
        <v>1672</v>
      </c>
    </row>
    <row r="52" spans="2:13" ht="27.75" customHeight="1" x14ac:dyDescent="0.2">
      <c r="B52" s="1238"/>
      <c r="C52" s="1239"/>
      <c r="D52" s="105"/>
      <c r="E52" s="1242" t="s">
        <v>43</v>
      </c>
      <c r="F52" s="1242"/>
      <c r="G52" s="1242"/>
      <c r="H52" s="1243"/>
      <c r="I52" s="106">
        <v>11789</v>
      </c>
      <c r="J52" s="107">
        <v>11692</v>
      </c>
      <c r="K52" s="107">
        <v>11376</v>
      </c>
      <c r="L52" s="107">
        <v>11291</v>
      </c>
      <c r="M52" s="108">
        <v>10479</v>
      </c>
    </row>
    <row r="53" spans="2:13" ht="27.75" customHeight="1" thickBot="1" x14ac:dyDescent="0.25">
      <c r="B53" s="1249" t="s">
        <v>44</v>
      </c>
      <c r="C53" s="1250"/>
      <c r="D53" s="112"/>
      <c r="E53" s="1251" t="s">
        <v>45</v>
      </c>
      <c r="F53" s="1251"/>
      <c r="G53" s="1251"/>
      <c r="H53" s="1252"/>
      <c r="I53" s="113">
        <v>317</v>
      </c>
      <c r="J53" s="114">
        <v>-2071</v>
      </c>
      <c r="K53" s="114">
        <v>-1260</v>
      </c>
      <c r="L53" s="114">
        <v>-4395</v>
      </c>
      <c r="M53" s="115">
        <v>-4178</v>
      </c>
    </row>
    <row r="54" spans="2:13" ht="27.75" customHeight="1" x14ac:dyDescent="0.2">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hII0FUaK5ASiqvlGDlaj0YzwADro7mMQ2lEgJvsAmc5Z5ZYxY4HjLCOkisZGHraJPg7/hLENvmNOtpV3zvaZRQ==" saltValue="ldKv+SLY5PxhlvboXzH3I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80" zoomScaleNormal="8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47</v>
      </c>
    </row>
    <row r="54" spans="2:8" ht="29.25" customHeight="1" thickBot="1" x14ac:dyDescent="0.3">
      <c r="B54" s="121" t="s">
        <v>1</v>
      </c>
      <c r="C54" s="122"/>
      <c r="D54" s="122"/>
      <c r="E54" s="123" t="s">
        <v>2</v>
      </c>
      <c r="F54" s="124" t="s">
        <v>548</v>
      </c>
      <c r="G54" s="124" t="s">
        <v>549</v>
      </c>
      <c r="H54" s="125" t="s">
        <v>550</v>
      </c>
    </row>
    <row r="55" spans="2:8" ht="52.5" customHeight="1" x14ac:dyDescent="0.2">
      <c r="B55" s="126"/>
      <c r="C55" s="1261" t="s">
        <v>48</v>
      </c>
      <c r="D55" s="1261"/>
      <c r="E55" s="1262"/>
      <c r="F55" s="127">
        <v>1461</v>
      </c>
      <c r="G55" s="127">
        <v>3069</v>
      </c>
      <c r="H55" s="128">
        <v>2960</v>
      </c>
    </row>
    <row r="56" spans="2:8" ht="52.5" customHeight="1" x14ac:dyDescent="0.2">
      <c r="B56" s="129"/>
      <c r="C56" s="1263" t="s">
        <v>49</v>
      </c>
      <c r="D56" s="1263"/>
      <c r="E56" s="1264"/>
      <c r="F56" s="130">
        <v>1073</v>
      </c>
      <c r="G56" s="130">
        <v>1773</v>
      </c>
      <c r="H56" s="131">
        <v>1362</v>
      </c>
    </row>
    <row r="57" spans="2:8" ht="53.25" customHeight="1" x14ac:dyDescent="0.2">
      <c r="B57" s="129"/>
      <c r="C57" s="1265" t="s">
        <v>50</v>
      </c>
      <c r="D57" s="1265"/>
      <c r="E57" s="1266"/>
      <c r="F57" s="132">
        <v>545</v>
      </c>
      <c r="G57" s="132">
        <v>738</v>
      </c>
      <c r="H57" s="133">
        <v>818</v>
      </c>
    </row>
    <row r="58" spans="2:8" ht="45.75" customHeight="1" x14ac:dyDescent="0.2">
      <c r="B58" s="134"/>
      <c r="C58" s="1253" t="s">
        <v>576</v>
      </c>
      <c r="D58" s="1254"/>
      <c r="E58" s="1255"/>
      <c r="F58" s="135">
        <v>0</v>
      </c>
      <c r="G58" s="135">
        <v>200</v>
      </c>
      <c r="H58" s="136">
        <v>300</v>
      </c>
    </row>
    <row r="59" spans="2:8" ht="45.75" customHeight="1" x14ac:dyDescent="0.2">
      <c r="B59" s="134"/>
      <c r="C59" s="1253" t="s">
        <v>577</v>
      </c>
      <c r="D59" s="1254"/>
      <c r="E59" s="1255"/>
      <c r="F59" s="135">
        <v>260</v>
      </c>
      <c r="G59" s="135">
        <v>261</v>
      </c>
      <c r="H59" s="136">
        <v>261</v>
      </c>
    </row>
    <row r="60" spans="2:8" ht="45.75" customHeight="1" x14ac:dyDescent="0.2">
      <c r="B60" s="134"/>
      <c r="C60" s="1253" t="s">
        <v>578</v>
      </c>
      <c r="D60" s="1254"/>
      <c r="E60" s="1255"/>
      <c r="F60" s="135">
        <v>124</v>
      </c>
      <c r="G60" s="135">
        <v>116</v>
      </c>
      <c r="H60" s="136">
        <v>107</v>
      </c>
    </row>
    <row r="61" spans="2:8" ht="45.75" customHeight="1" x14ac:dyDescent="0.2">
      <c r="B61" s="134"/>
      <c r="C61" s="1253" t="s">
        <v>579</v>
      </c>
      <c r="D61" s="1254"/>
      <c r="E61" s="1255"/>
      <c r="F61" s="135">
        <v>93</v>
      </c>
      <c r="G61" s="135">
        <v>93</v>
      </c>
      <c r="H61" s="136">
        <v>82</v>
      </c>
    </row>
    <row r="62" spans="2:8" ht="45.75" customHeight="1" thickBot="1" x14ac:dyDescent="0.25">
      <c r="B62" s="137"/>
      <c r="C62" s="1256" t="s">
        <v>580</v>
      </c>
      <c r="D62" s="1257"/>
      <c r="E62" s="1258"/>
      <c r="F62" s="138">
        <v>68</v>
      </c>
      <c r="G62" s="138">
        <v>68</v>
      </c>
      <c r="H62" s="139">
        <v>68</v>
      </c>
    </row>
    <row r="63" spans="2:8" ht="52.5" customHeight="1" thickBot="1" x14ac:dyDescent="0.25">
      <c r="B63" s="140"/>
      <c r="C63" s="1259" t="s">
        <v>51</v>
      </c>
      <c r="D63" s="1259"/>
      <c r="E63" s="1260"/>
      <c r="F63" s="141">
        <v>3079</v>
      </c>
      <c r="G63" s="141">
        <v>5580</v>
      </c>
      <c r="H63" s="142">
        <v>5141</v>
      </c>
    </row>
    <row r="64" spans="2:8" ht="15" customHeight="1" x14ac:dyDescent="0.2"/>
    <row r="65" ht="0" hidden="1" customHeight="1" x14ac:dyDescent="0.2"/>
    <row r="66" ht="0" hidden="1" customHeight="1" x14ac:dyDescent="0.2"/>
  </sheetData>
  <sheetProtection algorithmName="SHA-512" hashValue="X6MAjSESH+y20W1GQTf1k3NGBV7f67++neiYyd4GdsUn0vLgwTzsSNn4dpRIBTL+ejNOgB/BU88JRUZV0jditw==" saltValue="n+RcI9/5sNXR6uDnDOvHz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1"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X1" zoomScaleNormal="100" zoomScaleSheetLayoutView="55" workbookViewId="0"/>
  </sheetViews>
  <sheetFormatPr defaultColWidth="0" defaultRowHeight="13.5" customHeight="1" zeroHeight="1" x14ac:dyDescent="0.2"/>
  <cols>
    <col min="1" max="1" width="6.33203125" style="1269" customWidth="1"/>
    <col min="2" max="107" width="2.44140625" style="1269" customWidth="1"/>
    <col min="108" max="108" width="6.109375" style="1277" customWidth="1"/>
    <col min="109" max="109" width="5.88671875" style="1276" customWidth="1"/>
    <col min="110" max="110" width="19.109375" style="1269" hidden="1"/>
    <col min="111" max="115" width="12.6640625" style="1269" hidden="1"/>
    <col min="116" max="349" width="8.6640625" style="1269" hidden="1"/>
    <col min="350" max="355" width="14.88671875" style="1269" hidden="1"/>
    <col min="356" max="357" width="15.88671875" style="1269" hidden="1"/>
    <col min="358" max="363" width="16.109375" style="1269" hidden="1"/>
    <col min="364" max="364" width="6.109375" style="1269" hidden="1"/>
    <col min="365" max="365" width="3" style="1269" hidden="1"/>
    <col min="366" max="605" width="8.6640625" style="1269" hidden="1"/>
    <col min="606" max="611" width="14.88671875" style="1269" hidden="1"/>
    <col min="612" max="613" width="15.88671875" style="1269" hidden="1"/>
    <col min="614" max="619" width="16.109375" style="1269" hidden="1"/>
    <col min="620" max="620" width="6.109375" style="1269" hidden="1"/>
    <col min="621" max="621" width="3" style="1269" hidden="1"/>
    <col min="622" max="861" width="8.6640625" style="1269" hidden="1"/>
    <col min="862" max="867" width="14.88671875" style="1269" hidden="1"/>
    <col min="868" max="869" width="15.88671875" style="1269" hidden="1"/>
    <col min="870" max="875" width="16.109375" style="1269" hidden="1"/>
    <col min="876" max="876" width="6.109375" style="1269" hidden="1"/>
    <col min="877" max="877" width="3" style="1269" hidden="1"/>
    <col min="878" max="1117" width="8.6640625" style="1269" hidden="1"/>
    <col min="1118" max="1123" width="14.88671875" style="1269" hidden="1"/>
    <col min="1124" max="1125" width="15.88671875" style="1269" hidden="1"/>
    <col min="1126" max="1131" width="16.109375" style="1269" hidden="1"/>
    <col min="1132" max="1132" width="6.109375" style="1269" hidden="1"/>
    <col min="1133" max="1133" width="3" style="1269" hidden="1"/>
    <col min="1134" max="1373" width="8.6640625" style="1269" hidden="1"/>
    <col min="1374" max="1379" width="14.88671875" style="1269" hidden="1"/>
    <col min="1380" max="1381" width="15.88671875" style="1269" hidden="1"/>
    <col min="1382" max="1387" width="16.109375" style="1269" hidden="1"/>
    <col min="1388" max="1388" width="6.109375" style="1269" hidden="1"/>
    <col min="1389" max="1389" width="3" style="1269" hidden="1"/>
    <col min="1390" max="1629" width="8.6640625" style="1269" hidden="1"/>
    <col min="1630" max="1635" width="14.88671875" style="1269" hidden="1"/>
    <col min="1636" max="1637" width="15.88671875" style="1269" hidden="1"/>
    <col min="1638" max="1643" width="16.109375" style="1269" hidden="1"/>
    <col min="1644" max="1644" width="6.109375" style="1269" hidden="1"/>
    <col min="1645" max="1645" width="3" style="1269" hidden="1"/>
    <col min="1646" max="1885" width="8.6640625" style="1269" hidden="1"/>
    <col min="1886" max="1891" width="14.88671875" style="1269" hidden="1"/>
    <col min="1892" max="1893" width="15.88671875" style="1269" hidden="1"/>
    <col min="1894" max="1899" width="16.109375" style="1269" hidden="1"/>
    <col min="1900" max="1900" width="6.109375" style="1269" hidden="1"/>
    <col min="1901" max="1901" width="3" style="1269" hidden="1"/>
    <col min="1902" max="2141" width="8.6640625" style="1269" hidden="1"/>
    <col min="2142" max="2147" width="14.88671875" style="1269" hidden="1"/>
    <col min="2148" max="2149" width="15.88671875" style="1269" hidden="1"/>
    <col min="2150" max="2155" width="16.109375" style="1269" hidden="1"/>
    <col min="2156" max="2156" width="6.109375" style="1269" hidden="1"/>
    <col min="2157" max="2157" width="3" style="1269" hidden="1"/>
    <col min="2158" max="2397" width="8.6640625" style="1269" hidden="1"/>
    <col min="2398" max="2403" width="14.88671875" style="1269" hidden="1"/>
    <col min="2404" max="2405" width="15.88671875" style="1269" hidden="1"/>
    <col min="2406" max="2411" width="16.109375" style="1269" hidden="1"/>
    <col min="2412" max="2412" width="6.109375" style="1269" hidden="1"/>
    <col min="2413" max="2413" width="3" style="1269" hidden="1"/>
    <col min="2414" max="2653" width="8.6640625" style="1269" hidden="1"/>
    <col min="2654" max="2659" width="14.88671875" style="1269" hidden="1"/>
    <col min="2660" max="2661" width="15.88671875" style="1269" hidden="1"/>
    <col min="2662" max="2667" width="16.109375" style="1269" hidden="1"/>
    <col min="2668" max="2668" width="6.109375" style="1269" hidden="1"/>
    <col min="2669" max="2669" width="3" style="1269" hidden="1"/>
    <col min="2670" max="2909" width="8.6640625" style="1269" hidden="1"/>
    <col min="2910" max="2915" width="14.88671875" style="1269" hidden="1"/>
    <col min="2916" max="2917" width="15.88671875" style="1269" hidden="1"/>
    <col min="2918" max="2923" width="16.109375" style="1269" hidden="1"/>
    <col min="2924" max="2924" width="6.109375" style="1269" hidden="1"/>
    <col min="2925" max="2925" width="3" style="1269" hidden="1"/>
    <col min="2926" max="3165" width="8.6640625" style="1269" hidden="1"/>
    <col min="3166" max="3171" width="14.88671875" style="1269" hidden="1"/>
    <col min="3172" max="3173" width="15.88671875" style="1269" hidden="1"/>
    <col min="3174" max="3179" width="16.109375" style="1269" hidden="1"/>
    <col min="3180" max="3180" width="6.109375" style="1269" hidden="1"/>
    <col min="3181" max="3181" width="3" style="1269" hidden="1"/>
    <col min="3182" max="3421" width="8.6640625" style="1269" hidden="1"/>
    <col min="3422" max="3427" width="14.88671875" style="1269" hidden="1"/>
    <col min="3428" max="3429" width="15.88671875" style="1269" hidden="1"/>
    <col min="3430" max="3435" width="16.109375" style="1269" hidden="1"/>
    <col min="3436" max="3436" width="6.109375" style="1269" hidden="1"/>
    <col min="3437" max="3437" width="3" style="1269" hidden="1"/>
    <col min="3438" max="3677" width="8.6640625" style="1269" hidden="1"/>
    <col min="3678" max="3683" width="14.88671875" style="1269" hidden="1"/>
    <col min="3684" max="3685" width="15.88671875" style="1269" hidden="1"/>
    <col min="3686" max="3691" width="16.109375" style="1269" hidden="1"/>
    <col min="3692" max="3692" width="6.109375" style="1269" hidden="1"/>
    <col min="3693" max="3693" width="3" style="1269" hidden="1"/>
    <col min="3694" max="3933" width="8.6640625" style="1269" hidden="1"/>
    <col min="3934" max="3939" width="14.88671875" style="1269" hidden="1"/>
    <col min="3940" max="3941" width="15.88671875" style="1269" hidden="1"/>
    <col min="3942" max="3947" width="16.109375" style="1269" hidden="1"/>
    <col min="3948" max="3948" width="6.109375" style="1269" hidden="1"/>
    <col min="3949" max="3949" width="3" style="1269" hidden="1"/>
    <col min="3950" max="4189" width="8.6640625" style="1269" hidden="1"/>
    <col min="4190" max="4195" width="14.88671875" style="1269" hidden="1"/>
    <col min="4196" max="4197" width="15.88671875" style="1269" hidden="1"/>
    <col min="4198" max="4203" width="16.109375" style="1269" hidden="1"/>
    <col min="4204" max="4204" width="6.109375" style="1269" hidden="1"/>
    <col min="4205" max="4205" width="3" style="1269" hidden="1"/>
    <col min="4206" max="4445" width="8.6640625" style="1269" hidden="1"/>
    <col min="4446" max="4451" width="14.88671875" style="1269" hidden="1"/>
    <col min="4452" max="4453" width="15.88671875" style="1269" hidden="1"/>
    <col min="4454" max="4459" width="16.109375" style="1269" hidden="1"/>
    <col min="4460" max="4460" width="6.109375" style="1269" hidden="1"/>
    <col min="4461" max="4461" width="3" style="1269" hidden="1"/>
    <col min="4462" max="4701" width="8.6640625" style="1269" hidden="1"/>
    <col min="4702" max="4707" width="14.88671875" style="1269" hidden="1"/>
    <col min="4708" max="4709" width="15.88671875" style="1269" hidden="1"/>
    <col min="4710" max="4715" width="16.109375" style="1269" hidden="1"/>
    <col min="4716" max="4716" width="6.109375" style="1269" hidden="1"/>
    <col min="4717" max="4717" width="3" style="1269" hidden="1"/>
    <col min="4718" max="4957" width="8.6640625" style="1269" hidden="1"/>
    <col min="4958" max="4963" width="14.88671875" style="1269" hidden="1"/>
    <col min="4964" max="4965" width="15.88671875" style="1269" hidden="1"/>
    <col min="4966" max="4971" width="16.109375" style="1269" hidden="1"/>
    <col min="4972" max="4972" width="6.109375" style="1269" hidden="1"/>
    <col min="4973" max="4973" width="3" style="1269" hidden="1"/>
    <col min="4974" max="5213" width="8.6640625" style="1269" hidden="1"/>
    <col min="5214" max="5219" width="14.88671875" style="1269" hidden="1"/>
    <col min="5220" max="5221" width="15.88671875" style="1269" hidden="1"/>
    <col min="5222" max="5227" width="16.109375" style="1269" hidden="1"/>
    <col min="5228" max="5228" width="6.109375" style="1269" hidden="1"/>
    <col min="5229" max="5229" width="3" style="1269" hidden="1"/>
    <col min="5230" max="5469" width="8.6640625" style="1269" hidden="1"/>
    <col min="5470" max="5475" width="14.88671875" style="1269" hidden="1"/>
    <col min="5476" max="5477" width="15.88671875" style="1269" hidden="1"/>
    <col min="5478" max="5483" width="16.109375" style="1269" hidden="1"/>
    <col min="5484" max="5484" width="6.109375" style="1269" hidden="1"/>
    <col min="5485" max="5485" width="3" style="1269" hidden="1"/>
    <col min="5486" max="5725" width="8.6640625" style="1269" hidden="1"/>
    <col min="5726" max="5731" width="14.88671875" style="1269" hidden="1"/>
    <col min="5732" max="5733" width="15.88671875" style="1269" hidden="1"/>
    <col min="5734" max="5739" width="16.109375" style="1269" hidden="1"/>
    <col min="5740" max="5740" width="6.109375" style="1269" hidden="1"/>
    <col min="5741" max="5741" width="3" style="1269" hidden="1"/>
    <col min="5742" max="5981" width="8.6640625" style="1269" hidden="1"/>
    <col min="5982" max="5987" width="14.88671875" style="1269" hidden="1"/>
    <col min="5988" max="5989" width="15.88671875" style="1269" hidden="1"/>
    <col min="5990" max="5995" width="16.109375" style="1269" hidden="1"/>
    <col min="5996" max="5996" width="6.109375" style="1269" hidden="1"/>
    <col min="5997" max="5997" width="3" style="1269" hidden="1"/>
    <col min="5998" max="6237" width="8.6640625" style="1269" hidden="1"/>
    <col min="6238" max="6243" width="14.88671875" style="1269" hidden="1"/>
    <col min="6244" max="6245" width="15.88671875" style="1269" hidden="1"/>
    <col min="6246" max="6251" width="16.109375" style="1269" hidden="1"/>
    <col min="6252" max="6252" width="6.109375" style="1269" hidden="1"/>
    <col min="6253" max="6253" width="3" style="1269" hidden="1"/>
    <col min="6254" max="6493" width="8.6640625" style="1269" hidden="1"/>
    <col min="6494" max="6499" width="14.88671875" style="1269" hidden="1"/>
    <col min="6500" max="6501" width="15.88671875" style="1269" hidden="1"/>
    <col min="6502" max="6507" width="16.109375" style="1269" hidden="1"/>
    <col min="6508" max="6508" width="6.109375" style="1269" hidden="1"/>
    <col min="6509" max="6509" width="3" style="1269" hidden="1"/>
    <col min="6510" max="6749" width="8.6640625" style="1269" hidden="1"/>
    <col min="6750" max="6755" width="14.88671875" style="1269" hidden="1"/>
    <col min="6756" max="6757" width="15.88671875" style="1269" hidden="1"/>
    <col min="6758" max="6763" width="16.109375" style="1269" hidden="1"/>
    <col min="6764" max="6764" width="6.109375" style="1269" hidden="1"/>
    <col min="6765" max="6765" width="3" style="1269" hidden="1"/>
    <col min="6766" max="7005" width="8.6640625" style="1269" hidden="1"/>
    <col min="7006" max="7011" width="14.88671875" style="1269" hidden="1"/>
    <col min="7012" max="7013" width="15.88671875" style="1269" hidden="1"/>
    <col min="7014" max="7019" width="16.109375" style="1269" hidden="1"/>
    <col min="7020" max="7020" width="6.109375" style="1269" hidden="1"/>
    <col min="7021" max="7021" width="3" style="1269" hidden="1"/>
    <col min="7022" max="7261" width="8.6640625" style="1269" hidden="1"/>
    <col min="7262" max="7267" width="14.88671875" style="1269" hidden="1"/>
    <col min="7268" max="7269" width="15.88671875" style="1269" hidden="1"/>
    <col min="7270" max="7275" width="16.109375" style="1269" hidden="1"/>
    <col min="7276" max="7276" width="6.109375" style="1269" hidden="1"/>
    <col min="7277" max="7277" width="3" style="1269" hidden="1"/>
    <col min="7278" max="7517" width="8.6640625" style="1269" hidden="1"/>
    <col min="7518" max="7523" width="14.88671875" style="1269" hidden="1"/>
    <col min="7524" max="7525" width="15.88671875" style="1269" hidden="1"/>
    <col min="7526" max="7531" width="16.109375" style="1269" hidden="1"/>
    <col min="7532" max="7532" width="6.109375" style="1269" hidden="1"/>
    <col min="7533" max="7533" width="3" style="1269" hidden="1"/>
    <col min="7534" max="7773" width="8.6640625" style="1269" hidden="1"/>
    <col min="7774" max="7779" width="14.88671875" style="1269" hidden="1"/>
    <col min="7780" max="7781" width="15.88671875" style="1269" hidden="1"/>
    <col min="7782" max="7787" width="16.109375" style="1269" hidden="1"/>
    <col min="7788" max="7788" width="6.109375" style="1269" hidden="1"/>
    <col min="7789" max="7789" width="3" style="1269" hidden="1"/>
    <col min="7790" max="8029" width="8.6640625" style="1269" hidden="1"/>
    <col min="8030" max="8035" width="14.88671875" style="1269" hidden="1"/>
    <col min="8036" max="8037" width="15.88671875" style="1269" hidden="1"/>
    <col min="8038" max="8043" width="16.109375" style="1269" hidden="1"/>
    <col min="8044" max="8044" width="6.109375" style="1269" hidden="1"/>
    <col min="8045" max="8045" width="3" style="1269" hidden="1"/>
    <col min="8046" max="8285" width="8.6640625" style="1269" hidden="1"/>
    <col min="8286" max="8291" width="14.88671875" style="1269" hidden="1"/>
    <col min="8292" max="8293" width="15.88671875" style="1269" hidden="1"/>
    <col min="8294" max="8299" width="16.109375" style="1269" hidden="1"/>
    <col min="8300" max="8300" width="6.109375" style="1269" hidden="1"/>
    <col min="8301" max="8301" width="3" style="1269" hidden="1"/>
    <col min="8302" max="8541" width="8.6640625" style="1269" hidden="1"/>
    <col min="8542" max="8547" width="14.88671875" style="1269" hidden="1"/>
    <col min="8548" max="8549" width="15.88671875" style="1269" hidden="1"/>
    <col min="8550" max="8555" width="16.109375" style="1269" hidden="1"/>
    <col min="8556" max="8556" width="6.109375" style="1269" hidden="1"/>
    <col min="8557" max="8557" width="3" style="1269" hidden="1"/>
    <col min="8558" max="8797" width="8.6640625" style="1269" hidden="1"/>
    <col min="8798" max="8803" width="14.88671875" style="1269" hidden="1"/>
    <col min="8804" max="8805" width="15.88671875" style="1269" hidden="1"/>
    <col min="8806" max="8811" width="16.109375" style="1269" hidden="1"/>
    <col min="8812" max="8812" width="6.109375" style="1269" hidden="1"/>
    <col min="8813" max="8813" width="3" style="1269" hidden="1"/>
    <col min="8814" max="9053" width="8.6640625" style="1269" hidden="1"/>
    <col min="9054" max="9059" width="14.88671875" style="1269" hidden="1"/>
    <col min="9060" max="9061" width="15.88671875" style="1269" hidden="1"/>
    <col min="9062" max="9067" width="16.109375" style="1269" hidden="1"/>
    <col min="9068" max="9068" width="6.109375" style="1269" hidden="1"/>
    <col min="9069" max="9069" width="3" style="1269" hidden="1"/>
    <col min="9070" max="9309" width="8.6640625" style="1269" hidden="1"/>
    <col min="9310" max="9315" width="14.88671875" style="1269" hidden="1"/>
    <col min="9316" max="9317" width="15.88671875" style="1269" hidden="1"/>
    <col min="9318" max="9323" width="16.109375" style="1269" hidden="1"/>
    <col min="9324" max="9324" width="6.109375" style="1269" hidden="1"/>
    <col min="9325" max="9325" width="3" style="1269" hidden="1"/>
    <col min="9326" max="9565" width="8.6640625" style="1269" hidden="1"/>
    <col min="9566" max="9571" width="14.88671875" style="1269" hidden="1"/>
    <col min="9572" max="9573" width="15.88671875" style="1269" hidden="1"/>
    <col min="9574" max="9579" width="16.109375" style="1269" hidden="1"/>
    <col min="9580" max="9580" width="6.109375" style="1269" hidden="1"/>
    <col min="9581" max="9581" width="3" style="1269" hidden="1"/>
    <col min="9582" max="9821" width="8.6640625" style="1269" hidden="1"/>
    <col min="9822" max="9827" width="14.88671875" style="1269" hidden="1"/>
    <col min="9828" max="9829" width="15.88671875" style="1269" hidden="1"/>
    <col min="9830" max="9835" width="16.109375" style="1269" hidden="1"/>
    <col min="9836" max="9836" width="6.109375" style="1269" hidden="1"/>
    <col min="9837" max="9837" width="3" style="1269" hidden="1"/>
    <col min="9838" max="10077" width="8.6640625" style="1269" hidden="1"/>
    <col min="10078" max="10083" width="14.88671875" style="1269" hidden="1"/>
    <col min="10084" max="10085" width="15.88671875" style="1269" hidden="1"/>
    <col min="10086" max="10091" width="16.109375" style="1269" hidden="1"/>
    <col min="10092" max="10092" width="6.109375" style="1269" hidden="1"/>
    <col min="10093" max="10093" width="3" style="1269" hidden="1"/>
    <col min="10094" max="10333" width="8.6640625" style="1269" hidden="1"/>
    <col min="10334" max="10339" width="14.88671875" style="1269" hidden="1"/>
    <col min="10340" max="10341" width="15.88671875" style="1269" hidden="1"/>
    <col min="10342" max="10347" width="16.109375" style="1269" hidden="1"/>
    <col min="10348" max="10348" width="6.109375" style="1269" hidden="1"/>
    <col min="10349" max="10349" width="3" style="1269" hidden="1"/>
    <col min="10350" max="10589" width="8.6640625" style="1269" hidden="1"/>
    <col min="10590" max="10595" width="14.88671875" style="1269" hidden="1"/>
    <col min="10596" max="10597" width="15.88671875" style="1269" hidden="1"/>
    <col min="10598" max="10603" width="16.109375" style="1269" hidden="1"/>
    <col min="10604" max="10604" width="6.109375" style="1269" hidden="1"/>
    <col min="10605" max="10605" width="3" style="1269" hidden="1"/>
    <col min="10606" max="10845" width="8.6640625" style="1269" hidden="1"/>
    <col min="10846" max="10851" width="14.88671875" style="1269" hidden="1"/>
    <col min="10852" max="10853" width="15.88671875" style="1269" hidden="1"/>
    <col min="10854" max="10859" width="16.109375" style="1269" hidden="1"/>
    <col min="10860" max="10860" width="6.109375" style="1269" hidden="1"/>
    <col min="10861" max="10861" width="3" style="1269" hidden="1"/>
    <col min="10862" max="11101" width="8.6640625" style="1269" hidden="1"/>
    <col min="11102" max="11107" width="14.88671875" style="1269" hidden="1"/>
    <col min="11108" max="11109" width="15.88671875" style="1269" hidden="1"/>
    <col min="11110" max="11115" width="16.109375" style="1269" hidden="1"/>
    <col min="11116" max="11116" width="6.109375" style="1269" hidden="1"/>
    <col min="11117" max="11117" width="3" style="1269" hidden="1"/>
    <col min="11118" max="11357" width="8.6640625" style="1269" hidden="1"/>
    <col min="11358" max="11363" width="14.88671875" style="1269" hidden="1"/>
    <col min="11364" max="11365" width="15.88671875" style="1269" hidden="1"/>
    <col min="11366" max="11371" width="16.109375" style="1269" hidden="1"/>
    <col min="11372" max="11372" width="6.109375" style="1269" hidden="1"/>
    <col min="11373" max="11373" width="3" style="1269" hidden="1"/>
    <col min="11374" max="11613" width="8.6640625" style="1269" hidden="1"/>
    <col min="11614" max="11619" width="14.88671875" style="1269" hidden="1"/>
    <col min="11620" max="11621" width="15.88671875" style="1269" hidden="1"/>
    <col min="11622" max="11627" width="16.109375" style="1269" hidden="1"/>
    <col min="11628" max="11628" width="6.109375" style="1269" hidden="1"/>
    <col min="11629" max="11629" width="3" style="1269" hidden="1"/>
    <col min="11630" max="11869" width="8.6640625" style="1269" hidden="1"/>
    <col min="11870" max="11875" width="14.88671875" style="1269" hidden="1"/>
    <col min="11876" max="11877" width="15.88671875" style="1269" hidden="1"/>
    <col min="11878" max="11883" width="16.109375" style="1269" hidden="1"/>
    <col min="11884" max="11884" width="6.109375" style="1269" hidden="1"/>
    <col min="11885" max="11885" width="3" style="1269" hidden="1"/>
    <col min="11886" max="12125" width="8.6640625" style="1269" hidden="1"/>
    <col min="12126" max="12131" width="14.88671875" style="1269" hidden="1"/>
    <col min="12132" max="12133" width="15.88671875" style="1269" hidden="1"/>
    <col min="12134" max="12139" width="16.109375" style="1269" hidden="1"/>
    <col min="12140" max="12140" width="6.109375" style="1269" hidden="1"/>
    <col min="12141" max="12141" width="3" style="1269" hidden="1"/>
    <col min="12142" max="12381" width="8.6640625" style="1269" hidden="1"/>
    <col min="12382" max="12387" width="14.88671875" style="1269" hidden="1"/>
    <col min="12388" max="12389" width="15.88671875" style="1269" hidden="1"/>
    <col min="12390" max="12395" width="16.109375" style="1269" hidden="1"/>
    <col min="12396" max="12396" width="6.109375" style="1269" hidden="1"/>
    <col min="12397" max="12397" width="3" style="1269" hidden="1"/>
    <col min="12398" max="12637" width="8.6640625" style="1269" hidden="1"/>
    <col min="12638" max="12643" width="14.88671875" style="1269" hidden="1"/>
    <col min="12644" max="12645" width="15.88671875" style="1269" hidden="1"/>
    <col min="12646" max="12651" width="16.109375" style="1269" hidden="1"/>
    <col min="12652" max="12652" width="6.109375" style="1269" hidden="1"/>
    <col min="12653" max="12653" width="3" style="1269" hidden="1"/>
    <col min="12654" max="12893" width="8.6640625" style="1269" hidden="1"/>
    <col min="12894" max="12899" width="14.88671875" style="1269" hidden="1"/>
    <col min="12900" max="12901" width="15.88671875" style="1269" hidden="1"/>
    <col min="12902" max="12907" width="16.109375" style="1269" hidden="1"/>
    <col min="12908" max="12908" width="6.109375" style="1269" hidden="1"/>
    <col min="12909" max="12909" width="3" style="1269" hidden="1"/>
    <col min="12910" max="13149" width="8.6640625" style="1269" hidden="1"/>
    <col min="13150" max="13155" width="14.88671875" style="1269" hidden="1"/>
    <col min="13156" max="13157" width="15.88671875" style="1269" hidden="1"/>
    <col min="13158" max="13163" width="16.109375" style="1269" hidden="1"/>
    <col min="13164" max="13164" width="6.109375" style="1269" hidden="1"/>
    <col min="13165" max="13165" width="3" style="1269" hidden="1"/>
    <col min="13166" max="13405" width="8.6640625" style="1269" hidden="1"/>
    <col min="13406" max="13411" width="14.88671875" style="1269" hidden="1"/>
    <col min="13412" max="13413" width="15.88671875" style="1269" hidden="1"/>
    <col min="13414" max="13419" width="16.109375" style="1269" hidden="1"/>
    <col min="13420" max="13420" width="6.109375" style="1269" hidden="1"/>
    <col min="13421" max="13421" width="3" style="1269" hidden="1"/>
    <col min="13422" max="13661" width="8.6640625" style="1269" hidden="1"/>
    <col min="13662" max="13667" width="14.88671875" style="1269" hidden="1"/>
    <col min="13668" max="13669" width="15.88671875" style="1269" hidden="1"/>
    <col min="13670" max="13675" width="16.109375" style="1269" hidden="1"/>
    <col min="13676" max="13676" width="6.109375" style="1269" hidden="1"/>
    <col min="13677" max="13677" width="3" style="1269" hidden="1"/>
    <col min="13678" max="13917" width="8.6640625" style="1269" hidden="1"/>
    <col min="13918" max="13923" width="14.88671875" style="1269" hidden="1"/>
    <col min="13924" max="13925" width="15.88671875" style="1269" hidden="1"/>
    <col min="13926" max="13931" width="16.109375" style="1269" hidden="1"/>
    <col min="13932" max="13932" width="6.109375" style="1269" hidden="1"/>
    <col min="13933" max="13933" width="3" style="1269" hidden="1"/>
    <col min="13934" max="14173" width="8.6640625" style="1269" hidden="1"/>
    <col min="14174" max="14179" width="14.88671875" style="1269" hidden="1"/>
    <col min="14180" max="14181" width="15.88671875" style="1269" hidden="1"/>
    <col min="14182" max="14187" width="16.109375" style="1269" hidden="1"/>
    <col min="14188" max="14188" width="6.109375" style="1269" hidden="1"/>
    <col min="14189" max="14189" width="3" style="1269" hidden="1"/>
    <col min="14190" max="14429" width="8.6640625" style="1269" hidden="1"/>
    <col min="14430" max="14435" width="14.88671875" style="1269" hidden="1"/>
    <col min="14436" max="14437" width="15.88671875" style="1269" hidden="1"/>
    <col min="14438" max="14443" width="16.109375" style="1269" hidden="1"/>
    <col min="14444" max="14444" width="6.109375" style="1269" hidden="1"/>
    <col min="14445" max="14445" width="3" style="1269" hidden="1"/>
    <col min="14446" max="14685" width="8.6640625" style="1269" hidden="1"/>
    <col min="14686" max="14691" width="14.88671875" style="1269" hidden="1"/>
    <col min="14692" max="14693" width="15.88671875" style="1269" hidden="1"/>
    <col min="14694" max="14699" width="16.109375" style="1269" hidden="1"/>
    <col min="14700" max="14700" width="6.109375" style="1269" hidden="1"/>
    <col min="14701" max="14701" width="3" style="1269" hidden="1"/>
    <col min="14702" max="14941" width="8.6640625" style="1269" hidden="1"/>
    <col min="14942" max="14947" width="14.88671875" style="1269" hidden="1"/>
    <col min="14948" max="14949" width="15.88671875" style="1269" hidden="1"/>
    <col min="14950" max="14955" width="16.109375" style="1269" hidden="1"/>
    <col min="14956" max="14956" width="6.109375" style="1269" hidden="1"/>
    <col min="14957" max="14957" width="3" style="1269" hidden="1"/>
    <col min="14958" max="15197" width="8.6640625" style="1269" hidden="1"/>
    <col min="15198" max="15203" width="14.88671875" style="1269" hidden="1"/>
    <col min="15204" max="15205" width="15.88671875" style="1269" hidden="1"/>
    <col min="15206" max="15211" width="16.109375" style="1269" hidden="1"/>
    <col min="15212" max="15212" width="6.109375" style="1269" hidden="1"/>
    <col min="15213" max="15213" width="3" style="1269" hidden="1"/>
    <col min="15214" max="15453" width="8.6640625" style="1269" hidden="1"/>
    <col min="15454" max="15459" width="14.88671875" style="1269" hidden="1"/>
    <col min="15460" max="15461" width="15.88671875" style="1269" hidden="1"/>
    <col min="15462" max="15467" width="16.109375" style="1269" hidden="1"/>
    <col min="15468" max="15468" width="6.109375" style="1269" hidden="1"/>
    <col min="15469" max="15469" width="3" style="1269" hidden="1"/>
    <col min="15470" max="15709" width="8.6640625" style="1269" hidden="1"/>
    <col min="15710" max="15715" width="14.88671875" style="1269" hidden="1"/>
    <col min="15716" max="15717" width="15.88671875" style="1269" hidden="1"/>
    <col min="15718" max="15723" width="16.109375" style="1269" hidden="1"/>
    <col min="15724" max="15724" width="6.109375" style="1269" hidden="1"/>
    <col min="15725" max="15725" width="3" style="1269" hidden="1"/>
    <col min="15726" max="15965" width="8.6640625" style="1269" hidden="1"/>
    <col min="15966" max="15971" width="14.88671875" style="1269" hidden="1"/>
    <col min="15972" max="15973" width="15.88671875" style="1269" hidden="1"/>
    <col min="15974" max="15979" width="16.109375" style="1269" hidden="1"/>
    <col min="15980" max="15980" width="6.109375" style="1269" hidden="1"/>
    <col min="15981" max="15981" width="3" style="1269" hidden="1"/>
    <col min="15982" max="16221" width="8.6640625" style="1269" hidden="1"/>
    <col min="16222" max="16227" width="14.88671875" style="1269" hidden="1"/>
    <col min="16228" max="16229" width="15.88671875" style="1269" hidden="1"/>
    <col min="16230" max="16235" width="16.109375" style="1269" hidden="1"/>
    <col min="16236" max="16236" width="6.109375" style="1269" hidden="1"/>
    <col min="16237" max="16237" width="3" style="1269" hidden="1"/>
    <col min="16238" max="16384" width="8.6640625" style="1269" hidden="1"/>
  </cols>
  <sheetData>
    <row r="1" spans="1:143" ht="42.75" customHeight="1" x14ac:dyDescent="0.2">
      <c r="A1" s="1267"/>
      <c r="B1" s="1268"/>
      <c r="DD1" s="1269"/>
      <c r="DE1" s="1269"/>
    </row>
    <row r="2" spans="1:143" ht="25.5" customHeight="1" x14ac:dyDescent="0.2">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2">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ht="13.2" x14ac:dyDescent="0.2">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583</v>
      </c>
    </row>
    <row r="11" spans="1:143" s="290" customFormat="1" ht="13.2" x14ac:dyDescent="0.2">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583</v>
      </c>
    </row>
    <row r="13" spans="1:143" s="290" customFormat="1" ht="13.2" x14ac:dyDescent="0.2">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1269"/>
      <c r="DE19" s="1269"/>
    </row>
    <row r="20" spans="1:351" ht="13.2" x14ac:dyDescent="0.2">
      <c r="DD20" s="1269"/>
      <c r="DE20" s="1269"/>
    </row>
    <row r="21" spans="1:351" ht="16.2" x14ac:dyDescent="0.2">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6.2" x14ac:dyDescent="0.2">
      <c r="B22" s="1276"/>
      <c r="MM22" s="1275"/>
    </row>
    <row r="23" spans="1:351" ht="13.2" x14ac:dyDescent="0.2">
      <c r="B23" s="1276"/>
    </row>
    <row r="24" spans="1:351" ht="13.2" x14ac:dyDescent="0.2">
      <c r="B24" s="1276"/>
    </row>
    <row r="25" spans="1:351" ht="13.2" x14ac:dyDescent="0.2">
      <c r="B25" s="1276"/>
    </row>
    <row r="26" spans="1:351" ht="13.2" x14ac:dyDescent="0.2">
      <c r="B26" s="1276"/>
    </row>
    <row r="27" spans="1:351" ht="13.2" x14ac:dyDescent="0.2">
      <c r="B27" s="1276"/>
    </row>
    <row r="28" spans="1:351" ht="13.2" x14ac:dyDescent="0.2">
      <c r="B28" s="1276"/>
    </row>
    <row r="29" spans="1:351" ht="13.2" x14ac:dyDescent="0.2">
      <c r="B29" s="1276"/>
    </row>
    <row r="30" spans="1:351" ht="13.2" x14ac:dyDescent="0.2">
      <c r="B30" s="1276"/>
    </row>
    <row r="31" spans="1:351" ht="13.2" x14ac:dyDescent="0.2">
      <c r="B31" s="1276"/>
    </row>
    <row r="32" spans="1:351" ht="13.2" x14ac:dyDescent="0.2">
      <c r="B32" s="1276"/>
    </row>
    <row r="33" spans="2:109" ht="13.2" x14ac:dyDescent="0.2">
      <c r="B33" s="1276"/>
    </row>
    <row r="34" spans="2:109" ht="13.2" x14ac:dyDescent="0.2">
      <c r="B34" s="1276"/>
    </row>
    <row r="35" spans="2:109" ht="13.2" x14ac:dyDescent="0.2">
      <c r="B35" s="1276"/>
    </row>
    <row r="36" spans="2:109" ht="13.2" x14ac:dyDescent="0.2">
      <c r="B36" s="1276"/>
    </row>
    <row r="37" spans="2:109" ht="13.2" x14ac:dyDescent="0.2">
      <c r="B37" s="1276"/>
    </row>
    <row r="38" spans="2:109" ht="13.2" x14ac:dyDescent="0.2">
      <c r="B38" s="1276"/>
    </row>
    <row r="39" spans="2:109" ht="13.2" x14ac:dyDescent="0.2">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ht="13.2" x14ac:dyDescent="0.2">
      <c r="B40" s="1281"/>
      <c r="DD40" s="1281"/>
      <c r="DE40" s="1269"/>
    </row>
    <row r="41" spans="2:109" ht="16.2" x14ac:dyDescent="0.2">
      <c r="B41" s="1282" t="s">
        <v>584</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ht="13.2" x14ac:dyDescent="0.2">
      <c r="B42" s="1276"/>
      <c r="G42" s="1283"/>
      <c r="I42" s="1284"/>
      <c r="J42" s="1284"/>
      <c r="K42" s="1284"/>
      <c r="AM42" s="1283"/>
      <c r="AN42" s="1283" t="s">
        <v>585</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2">
      <c r="B43" s="1276"/>
      <c r="AN43" s="1285"/>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ht="13.2" x14ac:dyDescent="0.2">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ht="13.2" x14ac:dyDescent="0.2">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ht="13.2" x14ac:dyDescent="0.2">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ht="13.2" x14ac:dyDescent="0.2">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ht="13.2" x14ac:dyDescent="0.2">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ht="13.2" x14ac:dyDescent="0.2">
      <c r="B49" s="1276"/>
      <c r="AN49" s="1269" t="s">
        <v>586</v>
      </c>
    </row>
    <row r="50" spans="1:109" ht="13.2" x14ac:dyDescent="0.2">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546</v>
      </c>
      <c r="BQ50" s="1301"/>
      <c r="BR50" s="1301"/>
      <c r="BS50" s="1301"/>
      <c r="BT50" s="1301"/>
      <c r="BU50" s="1301"/>
      <c r="BV50" s="1301"/>
      <c r="BW50" s="1301"/>
      <c r="BX50" s="1301" t="s">
        <v>547</v>
      </c>
      <c r="BY50" s="1301"/>
      <c r="BZ50" s="1301"/>
      <c r="CA50" s="1301"/>
      <c r="CB50" s="1301"/>
      <c r="CC50" s="1301"/>
      <c r="CD50" s="1301"/>
      <c r="CE50" s="1301"/>
      <c r="CF50" s="1301" t="s">
        <v>548</v>
      </c>
      <c r="CG50" s="1301"/>
      <c r="CH50" s="1301"/>
      <c r="CI50" s="1301"/>
      <c r="CJ50" s="1301"/>
      <c r="CK50" s="1301"/>
      <c r="CL50" s="1301"/>
      <c r="CM50" s="1301"/>
      <c r="CN50" s="1301" t="s">
        <v>549</v>
      </c>
      <c r="CO50" s="1301"/>
      <c r="CP50" s="1301"/>
      <c r="CQ50" s="1301"/>
      <c r="CR50" s="1301"/>
      <c r="CS50" s="1301"/>
      <c r="CT50" s="1301"/>
      <c r="CU50" s="1301"/>
      <c r="CV50" s="1301" t="s">
        <v>550</v>
      </c>
      <c r="CW50" s="1301"/>
      <c r="CX50" s="1301"/>
      <c r="CY50" s="1301"/>
      <c r="CZ50" s="1301"/>
      <c r="DA50" s="1301"/>
      <c r="DB50" s="1301"/>
      <c r="DC50" s="1301"/>
    </row>
    <row r="51" spans="1:109" ht="13.5" customHeight="1" x14ac:dyDescent="0.2">
      <c r="B51" s="1276"/>
      <c r="G51" s="1302"/>
      <c r="H51" s="1302"/>
      <c r="I51" s="1303"/>
      <c r="J51" s="1303"/>
      <c r="K51" s="1304"/>
      <c r="L51" s="1304"/>
      <c r="M51" s="1304"/>
      <c r="N51" s="1304"/>
      <c r="AM51" s="1294"/>
      <c r="AN51" s="1305" t="s">
        <v>587</v>
      </c>
      <c r="AO51" s="1305"/>
      <c r="AP51" s="1305"/>
      <c r="AQ51" s="1305"/>
      <c r="AR51" s="1305"/>
      <c r="AS51" s="1305"/>
      <c r="AT51" s="1305"/>
      <c r="AU51" s="1305"/>
      <c r="AV51" s="1305"/>
      <c r="AW51" s="1305"/>
      <c r="AX51" s="1305"/>
      <c r="AY51" s="1305"/>
      <c r="AZ51" s="1305"/>
      <c r="BA51" s="1305"/>
      <c r="BB51" s="1305" t="s">
        <v>588</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6"/>
      <c r="BY51" s="1307"/>
      <c r="BZ51" s="1307"/>
      <c r="CA51" s="1307"/>
      <c r="CB51" s="1307"/>
      <c r="CC51" s="1307"/>
      <c r="CD51" s="1307"/>
      <c r="CE51" s="1307"/>
      <c r="CF51" s="1306"/>
      <c r="CG51" s="1307"/>
      <c r="CH51" s="1307"/>
      <c r="CI51" s="1307"/>
      <c r="CJ51" s="1307"/>
      <c r="CK51" s="1307"/>
      <c r="CL51" s="1307"/>
      <c r="CM51" s="1307"/>
      <c r="CN51" s="1306"/>
      <c r="CO51" s="1307"/>
      <c r="CP51" s="1307"/>
      <c r="CQ51" s="1307"/>
      <c r="CR51" s="1307"/>
      <c r="CS51" s="1307"/>
      <c r="CT51" s="1307"/>
      <c r="CU51" s="1307"/>
      <c r="CV51" s="1306"/>
      <c r="CW51" s="1307"/>
      <c r="CX51" s="1307"/>
      <c r="CY51" s="1307"/>
      <c r="CZ51" s="1307"/>
      <c r="DA51" s="1307"/>
      <c r="DB51" s="1307"/>
      <c r="DC51" s="1307"/>
    </row>
    <row r="52" spans="1:109" ht="13.2" x14ac:dyDescent="0.2">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ht="13.2" x14ac:dyDescent="0.2">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589</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6"/>
      <c r="BY53" s="1307"/>
      <c r="BZ53" s="1307"/>
      <c r="CA53" s="1307"/>
      <c r="CB53" s="1307"/>
      <c r="CC53" s="1307"/>
      <c r="CD53" s="1307"/>
      <c r="CE53" s="1307"/>
      <c r="CF53" s="1306"/>
      <c r="CG53" s="1307"/>
      <c r="CH53" s="1307"/>
      <c r="CI53" s="1307"/>
      <c r="CJ53" s="1307"/>
      <c r="CK53" s="1307"/>
      <c r="CL53" s="1307"/>
      <c r="CM53" s="1307"/>
      <c r="CN53" s="1306"/>
      <c r="CO53" s="1307"/>
      <c r="CP53" s="1307"/>
      <c r="CQ53" s="1307"/>
      <c r="CR53" s="1307"/>
      <c r="CS53" s="1307"/>
      <c r="CT53" s="1307"/>
      <c r="CU53" s="1307"/>
      <c r="CV53" s="1306"/>
      <c r="CW53" s="1307"/>
      <c r="CX53" s="1307"/>
      <c r="CY53" s="1307"/>
      <c r="CZ53" s="1307"/>
      <c r="DA53" s="1307"/>
      <c r="DB53" s="1307"/>
      <c r="DC53" s="1307"/>
    </row>
    <row r="54" spans="1:109" ht="13.2" x14ac:dyDescent="0.2">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ht="13.2" x14ac:dyDescent="0.2">
      <c r="A55" s="1284"/>
      <c r="B55" s="1276"/>
      <c r="G55" s="1295"/>
      <c r="H55" s="1295"/>
      <c r="I55" s="1295"/>
      <c r="J55" s="1295"/>
      <c r="K55" s="1304"/>
      <c r="L55" s="1304"/>
      <c r="M55" s="1304"/>
      <c r="N55" s="1304"/>
      <c r="AN55" s="1301" t="s">
        <v>590</v>
      </c>
      <c r="AO55" s="1301"/>
      <c r="AP55" s="1301"/>
      <c r="AQ55" s="1301"/>
      <c r="AR55" s="1301"/>
      <c r="AS55" s="1301"/>
      <c r="AT55" s="1301"/>
      <c r="AU55" s="1301"/>
      <c r="AV55" s="1301"/>
      <c r="AW55" s="1301"/>
      <c r="AX55" s="1301"/>
      <c r="AY55" s="1301"/>
      <c r="AZ55" s="1301"/>
      <c r="BA55" s="1301"/>
      <c r="BB55" s="1305" t="s">
        <v>588</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6"/>
      <c r="BY55" s="1307"/>
      <c r="BZ55" s="1307"/>
      <c r="CA55" s="1307"/>
      <c r="CB55" s="1307"/>
      <c r="CC55" s="1307"/>
      <c r="CD55" s="1307"/>
      <c r="CE55" s="1307"/>
      <c r="CF55" s="1306"/>
      <c r="CG55" s="1307"/>
      <c r="CH55" s="1307"/>
      <c r="CI55" s="1307"/>
      <c r="CJ55" s="1307"/>
      <c r="CK55" s="1307"/>
      <c r="CL55" s="1307"/>
      <c r="CM55" s="1307"/>
      <c r="CN55" s="1306"/>
      <c r="CO55" s="1307"/>
      <c r="CP55" s="1307"/>
      <c r="CQ55" s="1307"/>
      <c r="CR55" s="1307"/>
      <c r="CS55" s="1307"/>
      <c r="CT55" s="1307"/>
      <c r="CU55" s="1307"/>
      <c r="CV55" s="1306"/>
      <c r="CW55" s="1307"/>
      <c r="CX55" s="1307"/>
      <c r="CY55" s="1307"/>
      <c r="CZ55" s="1307"/>
      <c r="DA55" s="1307"/>
      <c r="DB55" s="1307"/>
      <c r="DC55" s="1307"/>
    </row>
    <row r="56" spans="1:109" ht="13.2" x14ac:dyDescent="0.2">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ht="13.2" x14ac:dyDescent="0.2">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589</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6"/>
      <c r="BY57" s="1307"/>
      <c r="BZ57" s="1307"/>
      <c r="CA57" s="1307"/>
      <c r="CB57" s="1307"/>
      <c r="CC57" s="1307"/>
      <c r="CD57" s="1307"/>
      <c r="CE57" s="1307"/>
      <c r="CF57" s="1306"/>
      <c r="CG57" s="1307"/>
      <c r="CH57" s="1307"/>
      <c r="CI57" s="1307"/>
      <c r="CJ57" s="1307"/>
      <c r="CK57" s="1307"/>
      <c r="CL57" s="1307"/>
      <c r="CM57" s="1307"/>
      <c r="CN57" s="1306"/>
      <c r="CO57" s="1307"/>
      <c r="CP57" s="1307"/>
      <c r="CQ57" s="1307"/>
      <c r="CR57" s="1307"/>
      <c r="CS57" s="1307"/>
      <c r="CT57" s="1307"/>
      <c r="CU57" s="1307"/>
      <c r="CV57" s="1306"/>
      <c r="CW57" s="1307"/>
      <c r="CX57" s="1307"/>
      <c r="CY57" s="1307"/>
      <c r="CZ57" s="1307"/>
      <c r="DA57" s="1307"/>
      <c r="DB57" s="1307"/>
      <c r="DC57" s="1307"/>
      <c r="DD57" s="1310"/>
      <c r="DE57" s="1308"/>
    </row>
    <row r="58" spans="1:109" s="1284" customFormat="1" ht="13.2" x14ac:dyDescent="0.2">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ht="13.2" x14ac:dyDescent="0.2">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ht="13.2" x14ac:dyDescent="0.2">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ht="13.2" x14ac:dyDescent="0.2">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ht="13.2" x14ac:dyDescent="0.2">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6.2" x14ac:dyDescent="0.2">
      <c r="B63" s="1316" t="s">
        <v>591</v>
      </c>
    </row>
    <row r="64" spans="1:109" ht="13.2" x14ac:dyDescent="0.2">
      <c r="B64" s="1276"/>
      <c r="G64" s="1283"/>
      <c r="I64" s="1317"/>
      <c r="J64" s="1317"/>
      <c r="K64" s="1317"/>
      <c r="L64" s="1317"/>
      <c r="M64" s="1317"/>
      <c r="N64" s="1318"/>
      <c r="AM64" s="1283"/>
      <c r="AN64" s="1283" t="s">
        <v>585</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ht="13.2" x14ac:dyDescent="0.2">
      <c r="B65" s="1276"/>
      <c r="AN65" s="1285" t="s">
        <v>592</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ht="13.2" x14ac:dyDescent="0.2">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ht="13.2" x14ac:dyDescent="0.2">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ht="13.2" x14ac:dyDescent="0.2">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ht="13.2" x14ac:dyDescent="0.2">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ht="13.2" x14ac:dyDescent="0.2">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ht="13.2" x14ac:dyDescent="0.2">
      <c r="B71" s="1276"/>
      <c r="G71" s="1322"/>
      <c r="I71" s="1323"/>
      <c r="J71" s="1320"/>
      <c r="K71" s="1320"/>
      <c r="L71" s="1321"/>
      <c r="M71" s="1320"/>
      <c r="N71" s="1321"/>
      <c r="AM71" s="1322"/>
      <c r="AN71" s="1269" t="s">
        <v>586</v>
      </c>
    </row>
    <row r="72" spans="2:107" ht="13.2" x14ac:dyDescent="0.2">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546</v>
      </c>
      <c r="BQ72" s="1301"/>
      <c r="BR72" s="1301"/>
      <c r="BS72" s="1301"/>
      <c r="BT72" s="1301"/>
      <c r="BU72" s="1301"/>
      <c r="BV72" s="1301"/>
      <c r="BW72" s="1301"/>
      <c r="BX72" s="1301" t="s">
        <v>547</v>
      </c>
      <c r="BY72" s="1301"/>
      <c r="BZ72" s="1301"/>
      <c r="CA72" s="1301"/>
      <c r="CB72" s="1301"/>
      <c r="CC72" s="1301"/>
      <c r="CD72" s="1301"/>
      <c r="CE72" s="1301"/>
      <c r="CF72" s="1301" t="s">
        <v>548</v>
      </c>
      <c r="CG72" s="1301"/>
      <c r="CH72" s="1301"/>
      <c r="CI72" s="1301"/>
      <c r="CJ72" s="1301"/>
      <c r="CK72" s="1301"/>
      <c r="CL72" s="1301"/>
      <c r="CM72" s="1301"/>
      <c r="CN72" s="1301" t="s">
        <v>549</v>
      </c>
      <c r="CO72" s="1301"/>
      <c r="CP72" s="1301"/>
      <c r="CQ72" s="1301"/>
      <c r="CR72" s="1301"/>
      <c r="CS72" s="1301"/>
      <c r="CT72" s="1301"/>
      <c r="CU72" s="1301"/>
      <c r="CV72" s="1301" t="s">
        <v>550</v>
      </c>
      <c r="CW72" s="1301"/>
      <c r="CX72" s="1301"/>
      <c r="CY72" s="1301"/>
      <c r="CZ72" s="1301"/>
      <c r="DA72" s="1301"/>
      <c r="DB72" s="1301"/>
      <c r="DC72" s="1301"/>
    </row>
    <row r="73" spans="2:107" ht="13.2" x14ac:dyDescent="0.2">
      <c r="B73" s="1276"/>
      <c r="G73" s="1302"/>
      <c r="H73" s="1302"/>
      <c r="I73" s="1302"/>
      <c r="J73" s="1302"/>
      <c r="K73" s="1324"/>
      <c r="L73" s="1324"/>
      <c r="M73" s="1324"/>
      <c r="N73" s="1324"/>
      <c r="AM73" s="1294"/>
      <c r="AN73" s="1305" t="s">
        <v>587</v>
      </c>
      <c r="AO73" s="1305"/>
      <c r="AP73" s="1305"/>
      <c r="AQ73" s="1305"/>
      <c r="AR73" s="1305"/>
      <c r="AS73" s="1305"/>
      <c r="AT73" s="1305"/>
      <c r="AU73" s="1305"/>
      <c r="AV73" s="1305"/>
      <c r="AW73" s="1305"/>
      <c r="AX73" s="1305"/>
      <c r="AY73" s="1305"/>
      <c r="AZ73" s="1305"/>
      <c r="BA73" s="1305"/>
      <c r="BB73" s="1305" t="s">
        <v>588</v>
      </c>
      <c r="BC73" s="1305"/>
      <c r="BD73" s="1305"/>
      <c r="BE73" s="1305"/>
      <c r="BF73" s="1305"/>
      <c r="BG73" s="1305"/>
      <c r="BH73" s="1305"/>
      <c r="BI73" s="1305"/>
      <c r="BJ73" s="1305"/>
      <c r="BK73" s="1305"/>
      <c r="BL73" s="1305"/>
      <c r="BM73" s="1305"/>
      <c r="BN73" s="1305"/>
      <c r="BO73" s="1305"/>
      <c r="BP73" s="1307">
        <v>5.4</v>
      </c>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ht="13.2" x14ac:dyDescent="0.2">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ht="13.2" x14ac:dyDescent="0.2">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593</v>
      </c>
      <c r="BC75" s="1305"/>
      <c r="BD75" s="1305"/>
      <c r="BE75" s="1305"/>
      <c r="BF75" s="1305"/>
      <c r="BG75" s="1305"/>
      <c r="BH75" s="1305"/>
      <c r="BI75" s="1305"/>
      <c r="BJ75" s="1305"/>
      <c r="BK75" s="1305"/>
      <c r="BL75" s="1305"/>
      <c r="BM75" s="1305"/>
      <c r="BN75" s="1305"/>
      <c r="BO75" s="1305"/>
      <c r="BP75" s="1307">
        <v>7.5</v>
      </c>
      <c r="BQ75" s="1307"/>
      <c r="BR75" s="1307"/>
      <c r="BS75" s="1307"/>
      <c r="BT75" s="1307"/>
      <c r="BU75" s="1307"/>
      <c r="BV75" s="1307"/>
      <c r="BW75" s="1307"/>
      <c r="BX75" s="1307">
        <v>6.4</v>
      </c>
      <c r="BY75" s="1307"/>
      <c r="BZ75" s="1307"/>
      <c r="CA75" s="1307"/>
      <c r="CB75" s="1307"/>
      <c r="CC75" s="1307"/>
      <c r="CD75" s="1307"/>
      <c r="CE75" s="1307"/>
      <c r="CF75" s="1307">
        <v>5.3</v>
      </c>
      <c r="CG75" s="1307"/>
      <c r="CH75" s="1307"/>
      <c r="CI75" s="1307"/>
      <c r="CJ75" s="1307"/>
      <c r="CK75" s="1307"/>
      <c r="CL75" s="1307"/>
      <c r="CM75" s="1307"/>
      <c r="CN75" s="1307">
        <v>5</v>
      </c>
      <c r="CO75" s="1307"/>
      <c r="CP75" s="1307"/>
      <c r="CQ75" s="1307"/>
      <c r="CR75" s="1307"/>
      <c r="CS75" s="1307"/>
      <c r="CT75" s="1307"/>
      <c r="CU75" s="1307"/>
      <c r="CV75" s="1307">
        <v>4.4000000000000004</v>
      </c>
      <c r="CW75" s="1307"/>
      <c r="CX75" s="1307"/>
      <c r="CY75" s="1307"/>
      <c r="CZ75" s="1307"/>
      <c r="DA75" s="1307"/>
      <c r="DB75" s="1307"/>
      <c r="DC75" s="1307"/>
    </row>
    <row r="76" spans="2:107" ht="13.2" x14ac:dyDescent="0.2">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ht="13.2" x14ac:dyDescent="0.2">
      <c r="B77" s="1276"/>
      <c r="G77" s="1295"/>
      <c r="H77" s="1295"/>
      <c r="I77" s="1295"/>
      <c r="J77" s="1295"/>
      <c r="K77" s="1324"/>
      <c r="L77" s="1324"/>
      <c r="M77" s="1324"/>
      <c r="N77" s="1324"/>
      <c r="AN77" s="1301" t="s">
        <v>590</v>
      </c>
      <c r="AO77" s="1301"/>
      <c r="AP77" s="1301"/>
      <c r="AQ77" s="1301"/>
      <c r="AR77" s="1301"/>
      <c r="AS77" s="1301"/>
      <c r="AT77" s="1301"/>
      <c r="AU77" s="1301"/>
      <c r="AV77" s="1301"/>
      <c r="AW77" s="1301"/>
      <c r="AX77" s="1301"/>
      <c r="AY77" s="1301"/>
      <c r="AZ77" s="1301"/>
      <c r="BA77" s="1301"/>
      <c r="BB77" s="1305" t="s">
        <v>588</v>
      </c>
      <c r="BC77" s="1305"/>
      <c r="BD77" s="1305"/>
      <c r="BE77" s="1305"/>
      <c r="BF77" s="1305"/>
      <c r="BG77" s="1305"/>
      <c r="BH77" s="1305"/>
      <c r="BI77" s="1305"/>
      <c r="BJ77" s="1305"/>
      <c r="BK77" s="1305"/>
      <c r="BL77" s="1305"/>
      <c r="BM77" s="1305"/>
      <c r="BN77" s="1305"/>
      <c r="BO77" s="1305"/>
      <c r="BP77" s="1307">
        <v>27.8</v>
      </c>
      <c r="BQ77" s="1307"/>
      <c r="BR77" s="1307"/>
      <c r="BS77" s="1307"/>
      <c r="BT77" s="1307"/>
      <c r="BU77" s="1307"/>
      <c r="BV77" s="1307"/>
      <c r="BW77" s="1307"/>
      <c r="BX77" s="1307">
        <v>20.2</v>
      </c>
      <c r="BY77" s="1307"/>
      <c r="BZ77" s="1307"/>
      <c r="CA77" s="1307"/>
      <c r="CB77" s="1307"/>
      <c r="CC77" s="1307"/>
      <c r="CD77" s="1307"/>
      <c r="CE77" s="1307"/>
      <c r="CF77" s="1307">
        <v>15.5</v>
      </c>
      <c r="CG77" s="1307"/>
      <c r="CH77" s="1307"/>
      <c r="CI77" s="1307"/>
      <c r="CJ77" s="1307"/>
      <c r="CK77" s="1307"/>
      <c r="CL77" s="1307"/>
      <c r="CM77" s="1307"/>
      <c r="CN77" s="1307">
        <v>14</v>
      </c>
      <c r="CO77" s="1307"/>
      <c r="CP77" s="1307"/>
      <c r="CQ77" s="1307"/>
      <c r="CR77" s="1307"/>
      <c r="CS77" s="1307"/>
      <c r="CT77" s="1307"/>
      <c r="CU77" s="1307"/>
      <c r="CV77" s="1307">
        <v>11.4</v>
      </c>
      <c r="CW77" s="1307"/>
      <c r="CX77" s="1307"/>
      <c r="CY77" s="1307"/>
      <c r="CZ77" s="1307"/>
      <c r="DA77" s="1307"/>
      <c r="DB77" s="1307"/>
      <c r="DC77" s="1307"/>
    </row>
    <row r="78" spans="2:107" ht="13.2" x14ac:dyDescent="0.2">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ht="13.2" x14ac:dyDescent="0.2">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593</v>
      </c>
      <c r="BC79" s="1305"/>
      <c r="BD79" s="1305"/>
      <c r="BE79" s="1305"/>
      <c r="BF79" s="1305"/>
      <c r="BG79" s="1305"/>
      <c r="BH79" s="1305"/>
      <c r="BI79" s="1305"/>
      <c r="BJ79" s="1305"/>
      <c r="BK79" s="1305"/>
      <c r="BL79" s="1305"/>
      <c r="BM79" s="1305"/>
      <c r="BN79" s="1305"/>
      <c r="BO79" s="1305"/>
      <c r="BP79" s="1307">
        <v>8.1</v>
      </c>
      <c r="BQ79" s="1307"/>
      <c r="BR79" s="1307"/>
      <c r="BS79" s="1307"/>
      <c r="BT79" s="1307"/>
      <c r="BU79" s="1307"/>
      <c r="BV79" s="1307"/>
      <c r="BW79" s="1307"/>
      <c r="BX79" s="1307">
        <v>7.1</v>
      </c>
      <c r="BY79" s="1307"/>
      <c r="BZ79" s="1307"/>
      <c r="CA79" s="1307"/>
      <c r="CB79" s="1307"/>
      <c r="CC79" s="1307"/>
      <c r="CD79" s="1307"/>
      <c r="CE79" s="1307"/>
      <c r="CF79" s="1307">
        <v>6.6</v>
      </c>
      <c r="CG79" s="1307"/>
      <c r="CH79" s="1307"/>
      <c r="CI79" s="1307"/>
      <c r="CJ79" s="1307"/>
      <c r="CK79" s="1307"/>
      <c r="CL79" s="1307"/>
      <c r="CM79" s="1307"/>
      <c r="CN79" s="1307">
        <v>6.5</v>
      </c>
      <c r="CO79" s="1307"/>
      <c r="CP79" s="1307"/>
      <c r="CQ79" s="1307"/>
      <c r="CR79" s="1307"/>
      <c r="CS79" s="1307"/>
      <c r="CT79" s="1307"/>
      <c r="CU79" s="1307"/>
      <c r="CV79" s="1307">
        <v>6.7</v>
      </c>
      <c r="CW79" s="1307"/>
      <c r="CX79" s="1307"/>
      <c r="CY79" s="1307"/>
      <c r="CZ79" s="1307"/>
      <c r="DA79" s="1307"/>
      <c r="DB79" s="1307"/>
      <c r="DC79" s="1307"/>
    </row>
    <row r="80" spans="2:107" ht="13.2" x14ac:dyDescent="0.2">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ht="13.2" x14ac:dyDescent="0.2">
      <c r="B81" s="1276"/>
    </row>
    <row r="82" spans="2:109" ht="16.2" x14ac:dyDescent="0.2">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ht="13.2" x14ac:dyDescent="0.2">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ht="13.2" x14ac:dyDescent="0.2">
      <c r="DD84" s="1269"/>
      <c r="DE84" s="1269"/>
    </row>
    <row r="85" spans="2:109" ht="13.2" x14ac:dyDescent="0.2">
      <c r="DD85" s="1269"/>
      <c r="DE85" s="1269"/>
    </row>
    <row r="86" spans="2:109" ht="13.2" hidden="1" x14ac:dyDescent="0.2">
      <c r="DD86" s="1269"/>
      <c r="DE86" s="1269"/>
    </row>
    <row r="87" spans="2:109" ht="13.2" hidden="1" x14ac:dyDescent="0.2">
      <c r="K87" s="1327"/>
      <c r="AQ87" s="1327"/>
      <c r="BC87" s="1327"/>
      <c r="BO87" s="1327"/>
      <c r="CA87" s="1327"/>
      <c r="CM87" s="1327"/>
      <c r="CY87" s="1327"/>
      <c r="DD87" s="1269"/>
      <c r="DE87" s="1269"/>
    </row>
    <row r="88" spans="2:109" ht="13.2" hidden="1" x14ac:dyDescent="0.2">
      <c r="DD88" s="1269"/>
      <c r="DE88" s="1269"/>
    </row>
    <row r="89" spans="2:109" ht="13.2" hidden="1" x14ac:dyDescent="0.2">
      <c r="DD89" s="1269"/>
      <c r="DE89" s="1269"/>
    </row>
    <row r="90" spans="2:109" ht="13.2" hidden="1" x14ac:dyDescent="0.2">
      <c r="DD90" s="1269"/>
      <c r="DE90" s="1269"/>
    </row>
    <row r="91" spans="2:109" ht="13.2" hidden="1" x14ac:dyDescent="0.2">
      <c r="DD91" s="1269"/>
      <c r="DE91" s="1269"/>
    </row>
    <row r="92" spans="2:109" ht="13.5" hidden="1" customHeight="1" x14ac:dyDescent="0.2">
      <c r="DD92" s="1269"/>
      <c r="DE92" s="1269"/>
    </row>
    <row r="93" spans="2:109" ht="13.5" hidden="1" customHeight="1" x14ac:dyDescent="0.2">
      <c r="DD93" s="1269"/>
      <c r="DE93" s="1269"/>
    </row>
    <row r="94" spans="2:109" ht="13.5" hidden="1" customHeight="1" x14ac:dyDescent="0.2">
      <c r="DD94" s="1269"/>
      <c r="DE94" s="1269"/>
    </row>
    <row r="95" spans="2:109" ht="13.5" hidden="1" customHeight="1" x14ac:dyDescent="0.2">
      <c r="DD95" s="1269"/>
      <c r="DE95" s="1269"/>
    </row>
    <row r="96" spans="2:109" ht="13.5" hidden="1" customHeight="1" x14ac:dyDescent="0.2">
      <c r="DD96" s="1269"/>
      <c r="DE96" s="1269"/>
    </row>
    <row r="97" spans="108:109" ht="13.5" hidden="1" customHeight="1" x14ac:dyDescent="0.2">
      <c r="DD97" s="1269"/>
      <c r="DE97" s="1269"/>
    </row>
    <row r="98" spans="108:109" ht="13.5" hidden="1" customHeight="1" x14ac:dyDescent="0.2">
      <c r="DD98" s="1269"/>
      <c r="DE98" s="1269"/>
    </row>
    <row r="99" spans="108:109" ht="13.5" hidden="1" customHeight="1" x14ac:dyDescent="0.2">
      <c r="DD99" s="1269"/>
      <c r="DE99" s="1269"/>
    </row>
    <row r="100" spans="108:109" ht="13.5" hidden="1" customHeight="1" x14ac:dyDescent="0.2">
      <c r="DD100" s="1269"/>
      <c r="DE100" s="1269"/>
    </row>
    <row r="101" spans="108:109" ht="13.5" hidden="1" customHeight="1" x14ac:dyDescent="0.2">
      <c r="DD101" s="1269"/>
      <c r="DE101" s="1269"/>
    </row>
    <row r="102" spans="108:109" ht="13.5" hidden="1" customHeight="1" x14ac:dyDescent="0.2">
      <c r="DD102" s="1269"/>
      <c r="DE102" s="1269"/>
    </row>
    <row r="103" spans="108:109" ht="13.5" hidden="1" customHeight="1" x14ac:dyDescent="0.2">
      <c r="DD103" s="1269"/>
      <c r="DE103" s="1269"/>
    </row>
    <row r="104" spans="108:109" ht="13.5" hidden="1" customHeight="1" x14ac:dyDescent="0.2">
      <c r="DD104" s="1269"/>
      <c r="DE104" s="1269"/>
    </row>
    <row r="105" spans="108:109" ht="13.5" hidden="1" customHeight="1" x14ac:dyDescent="0.2">
      <c r="DD105" s="1269"/>
      <c r="DE105" s="1269"/>
    </row>
    <row r="106" spans="108:109" ht="13.5" hidden="1" customHeight="1" x14ac:dyDescent="0.2">
      <c r="DD106" s="1269"/>
      <c r="DE106" s="1269"/>
    </row>
    <row r="107" spans="108:109" ht="13.5" hidden="1" customHeight="1" x14ac:dyDescent="0.2">
      <c r="DD107" s="1269"/>
      <c r="DE107" s="1269"/>
    </row>
    <row r="108" spans="108:109" ht="13.5" hidden="1" customHeight="1" x14ac:dyDescent="0.2">
      <c r="DD108" s="1269"/>
      <c r="DE108" s="1269"/>
    </row>
    <row r="109" spans="108:109" ht="13.5" hidden="1" customHeight="1" x14ac:dyDescent="0.2">
      <c r="DD109" s="1269"/>
      <c r="DE109" s="1269"/>
    </row>
    <row r="110" spans="108:109" ht="13.5" hidden="1" customHeight="1" x14ac:dyDescent="0.2">
      <c r="DD110" s="1269"/>
      <c r="DE110" s="1269"/>
    </row>
    <row r="111" spans="108:109" ht="13.5" hidden="1" customHeight="1" x14ac:dyDescent="0.2">
      <c r="DD111" s="1269"/>
      <c r="DE111" s="1269"/>
    </row>
    <row r="112" spans="108:109" ht="13.5" hidden="1" customHeight="1" x14ac:dyDescent="0.2">
      <c r="DD112" s="1269"/>
      <c r="DE112" s="1269"/>
    </row>
    <row r="113" spans="108:109" ht="13.5" hidden="1" customHeight="1" x14ac:dyDescent="0.2">
      <c r="DD113" s="1269"/>
      <c r="DE113" s="1269"/>
    </row>
    <row r="114" spans="108:109" ht="13.5" hidden="1" customHeight="1" x14ac:dyDescent="0.2">
      <c r="DD114" s="1269"/>
      <c r="DE114" s="1269"/>
    </row>
    <row r="115" spans="108:109" ht="13.5" hidden="1" customHeight="1" x14ac:dyDescent="0.2">
      <c r="DD115" s="1269"/>
      <c r="DE115" s="1269"/>
    </row>
    <row r="116" spans="108:109" ht="13.5" hidden="1" customHeight="1" x14ac:dyDescent="0.2">
      <c r="DD116" s="1269"/>
      <c r="DE116" s="1269"/>
    </row>
    <row r="117" spans="108:109" ht="13.5" hidden="1" customHeight="1" x14ac:dyDescent="0.2">
      <c r="DD117" s="1269"/>
      <c r="DE117" s="1269"/>
    </row>
    <row r="118" spans="108:109" ht="13.5" hidden="1" customHeight="1" x14ac:dyDescent="0.2">
      <c r="DD118" s="1269"/>
      <c r="DE118" s="1269"/>
    </row>
    <row r="119" spans="108:109" ht="13.5" hidden="1" customHeight="1" x14ac:dyDescent="0.2">
      <c r="DD119" s="1269"/>
      <c r="DE119" s="1269"/>
    </row>
    <row r="120" spans="108:109" ht="13.5" hidden="1" customHeight="1" x14ac:dyDescent="0.2">
      <c r="DD120" s="1269"/>
      <c r="DE120" s="1269"/>
    </row>
    <row r="121" spans="108:109" ht="13.5" hidden="1" customHeight="1" x14ac:dyDescent="0.2">
      <c r="DD121" s="1269"/>
      <c r="DE121" s="1269"/>
    </row>
    <row r="122" spans="108:109" ht="13.5" hidden="1" customHeight="1" x14ac:dyDescent="0.2">
      <c r="DD122" s="1269"/>
      <c r="DE122" s="1269"/>
    </row>
    <row r="123" spans="108:109" ht="13.5" hidden="1" customHeight="1" x14ac:dyDescent="0.2">
      <c r="DD123" s="1269"/>
      <c r="DE123" s="1269"/>
    </row>
    <row r="124" spans="108:109" ht="13.5" hidden="1" customHeight="1" x14ac:dyDescent="0.2">
      <c r="DD124" s="1269"/>
      <c r="DE124" s="1269"/>
    </row>
    <row r="125" spans="108:109" ht="13.5" hidden="1" customHeight="1" x14ac:dyDescent="0.2">
      <c r="DD125" s="1269"/>
      <c r="DE125" s="1269"/>
    </row>
    <row r="126" spans="108:109" ht="13.5" hidden="1" customHeight="1" x14ac:dyDescent="0.2">
      <c r="DD126" s="1269"/>
      <c r="DE126" s="1269"/>
    </row>
    <row r="127" spans="108:109" ht="13.5" hidden="1" customHeight="1" x14ac:dyDescent="0.2">
      <c r="DD127" s="1269"/>
      <c r="DE127" s="1269"/>
    </row>
    <row r="128" spans="108:109" ht="13.5" hidden="1" customHeight="1" x14ac:dyDescent="0.2">
      <c r="DD128" s="1269"/>
      <c r="DE128" s="1269"/>
    </row>
    <row r="129" spans="108:109" ht="13.5" hidden="1" customHeight="1" x14ac:dyDescent="0.2">
      <c r="DD129" s="1269"/>
      <c r="DE129" s="1269"/>
    </row>
    <row r="130" spans="108:109" ht="13.5" hidden="1" customHeight="1" x14ac:dyDescent="0.2">
      <c r="DD130" s="1269"/>
      <c r="DE130" s="1269"/>
    </row>
    <row r="131" spans="108:109" ht="13.5" hidden="1" customHeight="1" x14ac:dyDescent="0.2">
      <c r="DD131" s="1269"/>
      <c r="DE131" s="1269"/>
    </row>
    <row r="132" spans="108:109" ht="13.5" hidden="1" customHeight="1" x14ac:dyDescent="0.2">
      <c r="DD132" s="1269"/>
      <c r="DE132" s="1269"/>
    </row>
    <row r="133" spans="108:109" ht="13.5" hidden="1" customHeight="1" x14ac:dyDescent="0.2">
      <c r="DD133" s="1269"/>
      <c r="DE133" s="1269"/>
    </row>
    <row r="134" spans="108:109" ht="13.5" hidden="1" customHeight="1" x14ac:dyDescent="0.2">
      <c r="DD134" s="1269"/>
      <c r="DE134" s="1269"/>
    </row>
    <row r="135" spans="108:109" ht="13.5" hidden="1" customHeight="1" x14ac:dyDescent="0.2">
      <c r="DD135" s="1269"/>
      <c r="DE135" s="1269"/>
    </row>
    <row r="136" spans="108:109" ht="13.5" hidden="1" customHeight="1" x14ac:dyDescent="0.2">
      <c r="DD136" s="1269"/>
      <c r="DE136" s="1269"/>
    </row>
    <row r="137" spans="108:109" ht="13.5" hidden="1" customHeight="1" x14ac:dyDescent="0.2">
      <c r="DD137" s="1269"/>
      <c r="DE137" s="1269"/>
    </row>
    <row r="138" spans="108:109" ht="13.5" hidden="1" customHeight="1" x14ac:dyDescent="0.2">
      <c r="DD138" s="1269"/>
      <c r="DE138" s="1269"/>
    </row>
    <row r="139" spans="108:109" ht="13.5" hidden="1" customHeight="1" x14ac:dyDescent="0.2">
      <c r="DD139" s="1269"/>
      <c r="DE139" s="1269"/>
    </row>
    <row r="140" spans="108:109" ht="13.5" hidden="1" customHeight="1" x14ac:dyDescent="0.2">
      <c r="DD140" s="1269"/>
      <c r="DE140" s="1269"/>
    </row>
    <row r="141" spans="108:109" ht="13.5" hidden="1" customHeight="1" x14ac:dyDescent="0.2">
      <c r="DD141" s="1269"/>
      <c r="DE141" s="1269"/>
    </row>
    <row r="142" spans="108:109" ht="13.5" hidden="1" customHeight="1" x14ac:dyDescent="0.2">
      <c r="DD142" s="1269"/>
      <c r="DE142" s="1269"/>
    </row>
    <row r="143" spans="108:109" ht="13.5" hidden="1" customHeight="1" x14ac:dyDescent="0.2">
      <c r="DD143" s="1269"/>
      <c r="DE143" s="1269"/>
    </row>
    <row r="144" spans="108:109" ht="13.5" hidden="1" customHeight="1" x14ac:dyDescent="0.2">
      <c r="DD144" s="1269"/>
      <c r="DE144" s="1269"/>
    </row>
    <row r="145" spans="108:109" ht="13.5" hidden="1" customHeight="1" x14ac:dyDescent="0.2">
      <c r="DD145" s="1269"/>
      <c r="DE145" s="1269"/>
    </row>
    <row r="146" spans="108:109" ht="13.5" hidden="1" customHeight="1" x14ac:dyDescent="0.2">
      <c r="DD146" s="1269"/>
      <c r="DE146" s="1269"/>
    </row>
    <row r="147" spans="108:109" ht="13.5" hidden="1" customHeight="1" x14ac:dyDescent="0.2">
      <c r="DD147" s="1269"/>
      <c r="DE147" s="1269"/>
    </row>
    <row r="148" spans="108:109" ht="13.5" hidden="1" customHeight="1" x14ac:dyDescent="0.2">
      <c r="DD148" s="1269"/>
      <c r="DE148" s="1269"/>
    </row>
    <row r="149" spans="108:109" ht="13.5" hidden="1" customHeight="1" x14ac:dyDescent="0.2">
      <c r="DD149" s="1269"/>
      <c r="DE149" s="1269"/>
    </row>
    <row r="150" spans="108:109" ht="13.5" hidden="1" customHeight="1" x14ac:dyDescent="0.2">
      <c r="DD150" s="1269"/>
      <c r="DE150" s="1269"/>
    </row>
    <row r="151" spans="108:109" ht="13.5" hidden="1" customHeight="1" x14ac:dyDescent="0.2">
      <c r="DD151" s="1269"/>
      <c r="DE151" s="1269"/>
    </row>
    <row r="152" spans="108:109" ht="13.5" hidden="1" customHeight="1" x14ac:dyDescent="0.2">
      <c r="DD152" s="1269"/>
      <c r="DE152" s="1269"/>
    </row>
    <row r="153" spans="108:109" ht="13.5" hidden="1" customHeight="1" x14ac:dyDescent="0.2">
      <c r="DD153" s="1269"/>
      <c r="DE153" s="1269"/>
    </row>
    <row r="154" spans="108:109" ht="13.5" hidden="1" customHeight="1" x14ac:dyDescent="0.2">
      <c r="DD154" s="1269"/>
      <c r="DE154" s="1269"/>
    </row>
    <row r="155" spans="108:109" ht="13.5" hidden="1" customHeight="1" x14ac:dyDescent="0.2">
      <c r="DD155" s="1269"/>
      <c r="DE155" s="1269"/>
    </row>
    <row r="156" spans="108:109" ht="13.5" hidden="1" customHeight="1" x14ac:dyDescent="0.2">
      <c r="DD156" s="1269"/>
      <c r="DE156" s="1269"/>
    </row>
    <row r="157" spans="108:109" ht="13.5" hidden="1" customHeight="1" x14ac:dyDescent="0.2">
      <c r="DD157" s="1269"/>
      <c r="DE157" s="1269"/>
    </row>
    <row r="158" spans="108:109" ht="13.5" hidden="1" customHeight="1" x14ac:dyDescent="0.2">
      <c r="DD158" s="1269"/>
      <c r="DE158" s="1269"/>
    </row>
    <row r="159" spans="108:109" ht="13.5" hidden="1" customHeight="1" x14ac:dyDescent="0.2">
      <c r="DD159" s="1269"/>
      <c r="DE159" s="1269"/>
    </row>
    <row r="160" spans="108:109" ht="13.5" hidden="1" customHeight="1" x14ac:dyDescent="0.2">
      <c r="DD160" s="1269"/>
      <c r="DE160" s="1269"/>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wiwCQ8sI+xSP833u/iGr2rAIaSHuX479+9OvQl/EZQn3mFHo9S0c2y1z6xhwKODBaZdWO80qIG3o7ltWJ1ShhQ==" saltValue="m2izJjxWyPnzQcdWcnd9e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1" zoomScaleNormal="100" zoomScaleSheetLayoutView="70"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492</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I6TOfhvAAIe5UH4CW1BnOoRg6TE4RkFjsBHkcym3pgE6Je8mu/wqpJfBi0sJd9PgEjZteS7MKEVkpcvysUuN2Q==" saltValue="e6OsAEQdFBX+gaFiOQpwm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0" zoomScaleNormal="100" zoomScaleSheetLayoutView="55"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492</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z0DorGqrArbjtCJ0/lLT7C+5JhCfTX9e40rG9P6TVZZtggZB/WtcHcCcLfq81L3RNpNy5u4wGKC8yeoYuwo8FQ==" saltValue="Nh+oSF0iWVSin9xv+mG/q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52</v>
      </c>
      <c r="E2" s="154"/>
      <c r="F2" s="155" t="s">
        <v>543</v>
      </c>
      <c r="G2" s="156"/>
      <c r="H2" s="157"/>
    </row>
    <row r="3" spans="1:8" x14ac:dyDescent="0.2">
      <c r="A3" s="153" t="s">
        <v>536</v>
      </c>
      <c r="B3" s="158"/>
      <c r="C3" s="159"/>
      <c r="D3" s="160">
        <v>36521</v>
      </c>
      <c r="E3" s="161"/>
      <c r="F3" s="162">
        <v>59668</v>
      </c>
      <c r="G3" s="163"/>
      <c r="H3" s="164"/>
    </row>
    <row r="4" spans="1:8" x14ac:dyDescent="0.2">
      <c r="A4" s="165"/>
      <c r="B4" s="166"/>
      <c r="C4" s="167"/>
      <c r="D4" s="168">
        <v>20890</v>
      </c>
      <c r="E4" s="169"/>
      <c r="F4" s="170">
        <v>31515</v>
      </c>
      <c r="G4" s="171"/>
      <c r="H4" s="172"/>
    </row>
    <row r="5" spans="1:8" x14ac:dyDescent="0.2">
      <c r="A5" s="153" t="s">
        <v>538</v>
      </c>
      <c r="B5" s="158"/>
      <c r="C5" s="159"/>
      <c r="D5" s="160">
        <v>17234</v>
      </c>
      <c r="E5" s="161"/>
      <c r="F5" s="162">
        <v>56894</v>
      </c>
      <c r="G5" s="163"/>
      <c r="H5" s="164"/>
    </row>
    <row r="6" spans="1:8" x14ac:dyDescent="0.2">
      <c r="A6" s="165"/>
      <c r="B6" s="166"/>
      <c r="C6" s="167"/>
      <c r="D6" s="168">
        <v>14803</v>
      </c>
      <c r="E6" s="169"/>
      <c r="F6" s="170">
        <v>32548</v>
      </c>
      <c r="G6" s="171"/>
      <c r="H6" s="172"/>
    </row>
    <row r="7" spans="1:8" x14ac:dyDescent="0.2">
      <c r="A7" s="153" t="s">
        <v>539</v>
      </c>
      <c r="B7" s="158"/>
      <c r="C7" s="159"/>
      <c r="D7" s="160">
        <v>46755</v>
      </c>
      <c r="E7" s="161"/>
      <c r="F7" s="162">
        <v>57122</v>
      </c>
      <c r="G7" s="163"/>
      <c r="H7" s="164"/>
    </row>
    <row r="8" spans="1:8" x14ac:dyDescent="0.2">
      <c r="A8" s="165"/>
      <c r="B8" s="166"/>
      <c r="C8" s="167"/>
      <c r="D8" s="168">
        <v>31236</v>
      </c>
      <c r="E8" s="169"/>
      <c r="F8" s="170">
        <v>36191</v>
      </c>
      <c r="G8" s="171"/>
      <c r="H8" s="172"/>
    </row>
    <row r="9" spans="1:8" x14ac:dyDescent="0.2">
      <c r="A9" s="153" t="s">
        <v>540</v>
      </c>
      <c r="B9" s="158"/>
      <c r="C9" s="159"/>
      <c r="D9" s="160">
        <v>57642</v>
      </c>
      <c r="E9" s="161"/>
      <c r="F9" s="162">
        <v>53655</v>
      </c>
      <c r="G9" s="163"/>
      <c r="H9" s="164"/>
    </row>
    <row r="10" spans="1:8" x14ac:dyDescent="0.2">
      <c r="A10" s="165"/>
      <c r="B10" s="166"/>
      <c r="C10" s="167"/>
      <c r="D10" s="168">
        <v>22644</v>
      </c>
      <c r="E10" s="169"/>
      <c r="F10" s="170">
        <v>32719</v>
      </c>
      <c r="G10" s="171"/>
      <c r="H10" s="172"/>
    </row>
    <row r="11" spans="1:8" x14ac:dyDescent="0.2">
      <c r="A11" s="153" t="s">
        <v>541</v>
      </c>
      <c r="B11" s="158"/>
      <c r="C11" s="159"/>
      <c r="D11" s="160">
        <v>33225</v>
      </c>
      <c r="E11" s="161"/>
      <c r="F11" s="162">
        <v>53869</v>
      </c>
      <c r="G11" s="163"/>
      <c r="H11" s="164"/>
    </row>
    <row r="12" spans="1:8" x14ac:dyDescent="0.2">
      <c r="A12" s="165"/>
      <c r="B12" s="166"/>
      <c r="C12" s="173"/>
      <c r="D12" s="168">
        <v>25697</v>
      </c>
      <c r="E12" s="169"/>
      <c r="F12" s="170">
        <v>35046</v>
      </c>
      <c r="G12" s="171"/>
      <c r="H12" s="172"/>
    </row>
    <row r="13" spans="1:8" x14ac:dyDescent="0.2">
      <c r="A13" s="153"/>
      <c r="B13" s="158"/>
      <c r="C13" s="174"/>
      <c r="D13" s="175">
        <v>38275</v>
      </c>
      <c r="E13" s="176"/>
      <c r="F13" s="177">
        <v>56242</v>
      </c>
      <c r="G13" s="178"/>
      <c r="H13" s="164"/>
    </row>
    <row r="14" spans="1:8" x14ac:dyDescent="0.2">
      <c r="A14" s="165"/>
      <c r="B14" s="166"/>
      <c r="C14" s="167"/>
      <c r="D14" s="168">
        <v>23054</v>
      </c>
      <c r="E14" s="169"/>
      <c r="F14" s="170">
        <v>33604</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7.45</v>
      </c>
      <c r="C19" s="179">
        <f>ROUND(VALUE(SUBSTITUTE(実質収支比率等に係る経年分析!G$48,"▲","-")),2)</f>
        <v>8.2200000000000006</v>
      </c>
      <c r="D19" s="179">
        <f>ROUND(VALUE(SUBSTITUTE(実質収支比率等に係る経年分析!H$48,"▲","-")),2)</f>
        <v>3.39</v>
      </c>
      <c r="E19" s="179">
        <f>ROUND(VALUE(SUBSTITUTE(実質収支比率等に係る経年分析!I$48,"▲","-")),2)</f>
        <v>5.27</v>
      </c>
      <c r="F19" s="179">
        <f>ROUND(VALUE(SUBSTITUTE(実質収支比率等に係る経年分析!J$48,"▲","-")),2)</f>
        <v>3.94</v>
      </c>
    </row>
    <row r="20" spans="1:11" x14ac:dyDescent="0.2">
      <c r="A20" s="179" t="s">
        <v>55</v>
      </c>
      <c r="B20" s="179">
        <f>ROUND(VALUE(SUBSTITUTE(実質収支比率等に係る経年分析!F$47,"▲","-")),2)</f>
        <v>11.25</v>
      </c>
      <c r="C20" s="179">
        <f>ROUND(VALUE(SUBSTITUTE(実質収支比率等に係る経年分析!G$47,"▲","-")),2)</f>
        <v>35.01</v>
      </c>
      <c r="D20" s="179">
        <f>ROUND(VALUE(SUBSTITUTE(実質収支比率等に係る経年分析!H$47,"▲","-")),2)</f>
        <v>17.61</v>
      </c>
      <c r="E20" s="179">
        <f>ROUND(VALUE(SUBSTITUTE(実質収支比率等に係る経年分析!I$47,"▲","-")),2)</f>
        <v>44.83</v>
      </c>
      <c r="F20" s="179">
        <f>ROUND(VALUE(SUBSTITUTE(実質収支比率等に係る経年分析!J$47,"▲","-")),2)</f>
        <v>31.8</v>
      </c>
    </row>
    <row r="21" spans="1:11" x14ac:dyDescent="0.2">
      <c r="A21" s="179" t="s">
        <v>56</v>
      </c>
      <c r="B21" s="179">
        <f>IF(ISNUMBER(VALUE(SUBSTITUTE(実質収支比率等に係る経年分析!F$49,"▲","-"))),ROUND(VALUE(SUBSTITUTE(実質収支比率等に係る経年分析!F$49,"▲","-")),2),NA())</f>
        <v>0.11</v>
      </c>
      <c r="C21" s="179">
        <f>IF(ISNUMBER(VALUE(SUBSTITUTE(実質収支比率等に係る経年分析!G$49,"▲","-"))),ROUND(VALUE(SUBSTITUTE(実質収支比率等に係る経年分析!G$49,"▲","-")),2),NA())</f>
        <v>24.94</v>
      </c>
      <c r="D21" s="179">
        <f>IF(ISNUMBER(VALUE(SUBSTITUTE(実質収支比率等に係る経年分析!H$49,"▲","-"))),ROUND(VALUE(SUBSTITUTE(実質収支比率等に係る経年分析!H$49,"▲","-")),2),NA())</f>
        <v>-15.02</v>
      </c>
      <c r="E21" s="179">
        <f>IF(ISNUMBER(VALUE(SUBSTITUTE(実質収支比率等に係る経年分析!I$49,"▲","-"))),ROUND(VALUE(SUBSTITUTE(実質収支比率等に係る経年分析!I$49,"▲","-")),2),NA())</f>
        <v>24.64</v>
      </c>
      <c r="F21" s="179">
        <f>IF(ISNUMBER(VALUE(SUBSTITUTE(実質収支比率等に係る経年分析!J$49,"▲","-"))),ROUND(VALUE(SUBSTITUTE(実質収支比率等に係る経年分析!J$49,"▲","-")),2),NA())</f>
        <v>-1.1000000000000001</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2">
      <c r="A30" s="180" t="str">
        <f>IF(連結実質赤字比率に係る赤字・黒字の構成分析!C$40="",NA(),連結実質赤字比率に係る赤字・黒字の構成分析!C$40)</f>
        <v>農業集落排水事業特別会計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0.19</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0.05</v>
      </c>
    </row>
    <row r="31" spans="1:11" x14ac:dyDescent="0.2">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0.08</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0.09</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7.0000000000000007E-2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0.05</v>
      </c>
    </row>
    <row r="32" spans="1:11" x14ac:dyDescent="0.2">
      <c r="A32" s="180" t="str">
        <f>IF(連結実質赤字比率に係る赤字・黒字の構成分析!C$38="",NA(),連結実質赤字比率に係る赤字・黒字の構成分析!C$38)</f>
        <v>介護保険事業特別会計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1.17</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1.86</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1.67</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1.34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1.06</v>
      </c>
    </row>
    <row r="33" spans="1:16" x14ac:dyDescent="0.2">
      <c r="A33" s="180" t="str">
        <f>IF(連結実質赤字比率に係る赤字・黒字の構成分析!C$37="",NA(),連結実質赤字比率に係る赤字・黒字の構成分析!C$37)</f>
        <v>国民健康保険事業特別会計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1.81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1.69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3.29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1.76</v>
      </c>
    </row>
    <row r="34" spans="1:16" x14ac:dyDescent="0.2">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7.45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8.2100000000000009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3.39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5.26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3.94</v>
      </c>
    </row>
    <row r="35" spans="1:16" x14ac:dyDescent="0.2">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23.94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25.53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23.19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30.03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23.59</v>
      </c>
    </row>
    <row r="36" spans="1:16" x14ac:dyDescent="0.2">
      <c r="A36" s="180" t="str">
        <f>IF(連結実質赤字比率に係る赤字・黒字の構成分析!C$34="",NA(),連結実質赤字比率に係る赤字・黒字の構成分析!C$34)</f>
        <v>公共下水道事業特別会計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0.35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0.45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0.22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0.22</v>
      </c>
      <c r="J36" s="180">
        <f>IF(ROUND(VALUE(SUBSTITUTE(連結実質赤字比率に係る赤字・黒字の構成分析!J$34,"▲", "-")), 2) &lt; 0, ABS(ROUND(VALUE(SUBSTITUTE(連結実質赤字比率に係る赤字・黒字の構成分析!J$34,"▲", "-")), 2)), NA())</f>
        <v>0.18</v>
      </c>
      <c r="K36" s="180" t="e">
        <f>IF(ROUND(VALUE(SUBSTITUTE(連結実質赤字比率に係る赤字・黒字の構成分析!J$34,"▲", "-")), 2) &gt;= 0, ABS(ROUND(VALUE(SUBSTITUTE(連結実質赤字比率に係る赤字・黒字の構成分析!J$34,"▲", "-")), 2)), NA())</f>
        <v>#N/A</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1157</v>
      </c>
      <c r="E42" s="181"/>
      <c r="F42" s="181"/>
      <c r="G42" s="181">
        <f>'実質公債費比率（分子）の構造'!L$52</f>
        <v>1151</v>
      </c>
      <c r="H42" s="181"/>
      <c r="I42" s="181"/>
      <c r="J42" s="181">
        <f>'実質公債費比率（分子）の構造'!M$52</f>
        <v>1171</v>
      </c>
      <c r="K42" s="181"/>
      <c r="L42" s="181"/>
      <c r="M42" s="181">
        <f>'実質公債費比率（分子）の構造'!N$52</f>
        <v>1175</v>
      </c>
      <c r="N42" s="181"/>
      <c r="O42" s="181"/>
      <c r="P42" s="181">
        <f>'実質公債費比率（分子）の構造'!O$52</f>
        <v>1159</v>
      </c>
    </row>
    <row r="43" spans="1:16" x14ac:dyDescent="0.2">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65</v>
      </c>
      <c r="B44" s="181">
        <f>'実質公債費比率（分子）の構造'!K$50</f>
        <v>0</v>
      </c>
      <c r="C44" s="181"/>
      <c r="D44" s="181"/>
      <c r="E44" s="181">
        <f>'実質公債費比率（分子）の構造'!L$50</f>
        <v>0</v>
      </c>
      <c r="F44" s="181"/>
      <c r="G44" s="181"/>
      <c r="H44" s="181">
        <f>'実質公債費比率（分子）の構造'!M$50</f>
        <v>0</v>
      </c>
      <c r="I44" s="181"/>
      <c r="J44" s="181"/>
      <c r="K44" s="181">
        <f>'実質公債費比率（分子）の構造'!N$50</f>
        <v>0</v>
      </c>
      <c r="L44" s="181"/>
      <c r="M44" s="181"/>
      <c r="N44" s="181">
        <f>'実質公債費比率（分子）の構造'!O$50</f>
        <v>0</v>
      </c>
      <c r="O44" s="181"/>
      <c r="P44" s="181"/>
    </row>
    <row r="45" spans="1:16" x14ac:dyDescent="0.2">
      <c r="A45" s="181" t="s">
        <v>66</v>
      </c>
      <c r="B45" s="181">
        <f>'実質公債費比率（分子）の構造'!K$49</f>
        <v>28</v>
      </c>
      <c r="C45" s="181"/>
      <c r="D45" s="181"/>
      <c r="E45" s="181">
        <f>'実質公債費比率（分子）の構造'!L$49</f>
        <v>35</v>
      </c>
      <c r="F45" s="181"/>
      <c r="G45" s="181"/>
      <c r="H45" s="181">
        <f>'実質公債費比率（分子）の構造'!M$49</f>
        <v>56</v>
      </c>
      <c r="I45" s="181"/>
      <c r="J45" s="181"/>
      <c r="K45" s="181">
        <f>'実質公債費比率（分子）の構造'!N$49</f>
        <v>56</v>
      </c>
      <c r="L45" s="181"/>
      <c r="M45" s="181"/>
      <c r="N45" s="181">
        <f>'実質公債費比率（分子）の構造'!O$49</f>
        <v>56</v>
      </c>
      <c r="O45" s="181"/>
      <c r="P45" s="181"/>
    </row>
    <row r="46" spans="1:16" x14ac:dyDescent="0.2">
      <c r="A46" s="181" t="s">
        <v>67</v>
      </c>
      <c r="B46" s="181">
        <f>'実質公債費比率（分子）の構造'!K$48</f>
        <v>621</v>
      </c>
      <c r="C46" s="181"/>
      <c r="D46" s="181"/>
      <c r="E46" s="181">
        <f>'実質公債費比率（分子）の構造'!L$48</f>
        <v>649</v>
      </c>
      <c r="F46" s="181"/>
      <c r="G46" s="181"/>
      <c r="H46" s="181">
        <f>'実質公債費比率（分子）の構造'!M$48</f>
        <v>613</v>
      </c>
      <c r="I46" s="181"/>
      <c r="J46" s="181"/>
      <c r="K46" s="181">
        <f>'実質公債費比率（分子）の構造'!N$48</f>
        <v>627</v>
      </c>
      <c r="L46" s="181"/>
      <c r="M46" s="181"/>
      <c r="N46" s="181">
        <f>'実質公債費比率（分子）の構造'!O$48</f>
        <v>622</v>
      </c>
      <c r="O46" s="181"/>
      <c r="P46" s="181"/>
    </row>
    <row r="47" spans="1:16" x14ac:dyDescent="0.2">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881</v>
      </c>
      <c r="C49" s="181"/>
      <c r="D49" s="181"/>
      <c r="E49" s="181">
        <f>'実質公債費比率（分子）の構造'!L$45</f>
        <v>809</v>
      </c>
      <c r="F49" s="181"/>
      <c r="G49" s="181"/>
      <c r="H49" s="181">
        <f>'実質公債費比率（分子）の構造'!M$45</f>
        <v>785</v>
      </c>
      <c r="I49" s="181"/>
      <c r="J49" s="181"/>
      <c r="K49" s="181">
        <f>'実質公債費比率（分子）の構造'!N$45</f>
        <v>810</v>
      </c>
      <c r="L49" s="181"/>
      <c r="M49" s="181"/>
      <c r="N49" s="181">
        <f>'実質公債費比率（分子）の構造'!O$45</f>
        <v>827</v>
      </c>
      <c r="O49" s="181"/>
      <c r="P49" s="181"/>
    </row>
    <row r="50" spans="1:16" x14ac:dyDescent="0.2">
      <c r="A50" s="181" t="s">
        <v>71</v>
      </c>
      <c r="B50" s="181" t="e">
        <f>NA()</f>
        <v>#N/A</v>
      </c>
      <c r="C50" s="181">
        <f>IF(ISNUMBER('実質公債費比率（分子）の構造'!K$53),'実質公債費比率（分子）の構造'!K$53,NA())</f>
        <v>373</v>
      </c>
      <c r="D50" s="181" t="e">
        <f>NA()</f>
        <v>#N/A</v>
      </c>
      <c r="E50" s="181" t="e">
        <f>NA()</f>
        <v>#N/A</v>
      </c>
      <c r="F50" s="181">
        <f>IF(ISNUMBER('実質公債費比率（分子）の構造'!L$53),'実質公債費比率（分子）の構造'!L$53,NA())</f>
        <v>342</v>
      </c>
      <c r="G50" s="181" t="e">
        <f>NA()</f>
        <v>#N/A</v>
      </c>
      <c r="H50" s="181" t="e">
        <f>NA()</f>
        <v>#N/A</v>
      </c>
      <c r="I50" s="181">
        <f>IF(ISNUMBER('実質公債費比率（分子）の構造'!M$53),'実質公債費比率（分子）の構造'!M$53,NA())</f>
        <v>283</v>
      </c>
      <c r="J50" s="181" t="e">
        <f>NA()</f>
        <v>#N/A</v>
      </c>
      <c r="K50" s="181" t="e">
        <f>NA()</f>
        <v>#N/A</v>
      </c>
      <c r="L50" s="181">
        <f>IF(ISNUMBER('実質公債費比率（分子）の構造'!N$53),'実質公債費比率（分子）の構造'!N$53,NA())</f>
        <v>318</v>
      </c>
      <c r="M50" s="181" t="e">
        <f>NA()</f>
        <v>#N/A</v>
      </c>
      <c r="N50" s="181" t="e">
        <f>NA()</f>
        <v>#N/A</v>
      </c>
      <c r="O50" s="181">
        <f>IF(ISNUMBER('実質公債費比率（分子）の構造'!O$53),'実質公債費比率（分子）の構造'!O$53,NA())</f>
        <v>346</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11789</v>
      </c>
      <c r="E56" s="180"/>
      <c r="F56" s="180"/>
      <c r="G56" s="180">
        <f>'将来負担比率（分子）の構造'!J$52</f>
        <v>11692</v>
      </c>
      <c r="H56" s="180"/>
      <c r="I56" s="180"/>
      <c r="J56" s="180">
        <f>'将来負担比率（分子）の構造'!K$52</f>
        <v>11376</v>
      </c>
      <c r="K56" s="180"/>
      <c r="L56" s="180"/>
      <c r="M56" s="180">
        <f>'将来負担比率（分子）の構造'!L$52</f>
        <v>11291</v>
      </c>
      <c r="N56" s="180"/>
      <c r="O56" s="180"/>
      <c r="P56" s="180">
        <f>'将来負担比率（分子）の構造'!M$52</f>
        <v>10479</v>
      </c>
    </row>
    <row r="57" spans="1:16" x14ac:dyDescent="0.2">
      <c r="A57" s="180" t="s">
        <v>42</v>
      </c>
      <c r="B57" s="180"/>
      <c r="C57" s="180"/>
      <c r="D57" s="180">
        <f>'将来負担比率（分子）の構造'!I$51</f>
        <v>2110</v>
      </c>
      <c r="E57" s="180"/>
      <c r="F57" s="180"/>
      <c r="G57" s="180">
        <f>'将来負担比率（分子）の構造'!J$51</f>
        <v>1915</v>
      </c>
      <c r="H57" s="180"/>
      <c r="I57" s="180"/>
      <c r="J57" s="180">
        <f>'将来負担比率（分子）の構造'!K$51</f>
        <v>1760</v>
      </c>
      <c r="K57" s="180"/>
      <c r="L57" s="180"/>
      <c r="M57" s="180">
        <f>'将来負担比率（分子）の構造'!L$51</f>
        <v>1716</v>
      </c>
      <c r="N57" s="180"/>
      <c r="O57" s="180"/>
      <c r="P57" s="180">
        <f>'将来負担比率（分子）の構造'!M$51</f>
        <v>1672</v>
      </c>
    </row>
    <row r="58" spans="1:16" x14ac:dyDescent="0.2">
      <c r="A58" s="180" t="s">
        <v>41</v>
      </c>
      <c r="B58" s="180"/>
      <c r="C58" s="180"/>
      <c r="D58" s="180">
        <f>'将来負担比率（分子）の構造'!I$50</f>
        <v>3502</v>
      </c>
      <c r="E58" s="180"/>
      <c r="F58" s="180"/>
      <c r="G58" s="180">
        <f>'将来負担比率（分子）の構造'!J$50</f>
        <v>5381</v>
      </c>
      <c r="H58" s="180"/>
      <c r="I58" s="180"/>
      <c r="J58" s="180">
        <f>'将来負担比率（分子）の構造'!K$50</f>
        <v>4348</v>
      </c>
      <c r="K58" s="180"/>
      <c r="L58" s="180"/>
      <c r="M58" s="180">
        <f>'将来負担比率（分子）の構造'!L$50</f>
        <v>6920</v>
      </c>
      <c r="N58" s="180"/>
      <c r="O58" s="180"/>
      <c r="P58" s="180">
        <f>'将来負担比率（分子）の構造'!M$50</f>
        <v>6629</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2">
      <c r="A62" s="180" t="s">
        <v>35</v>
      </c>
      <c r="B62" s="180">
        <f>'将来負担比率（分子）の構造'!I$45</f>
        <v>1147</v>
      </c>
      <c r="C62" s="180"/>
      <c r="D62" s="180"/>
      <c r="E62" s="180">
        <f>'将来負担比率（分子）の構造'!J$45</f>
        <v>1093</v>
      </c>
      <c r="F62" s="180"/>
      <c r="G62" s="180"/>
      <c r="H62" s="180">
        <f>'将来負担比率（分子）の構造'!K$45</f>
        <v>1084</v>
      </c>
      <c r="I62" s="180"/>
      <c r="J62" s="180"/>
      <c r="K62" s="180">
        <f>'将来負担比率（分子）の構造'!L$45</f>
        <v>1023</v>
      </c>
      <c r="L62" s="180"/>
      <c r="M62" s="180"/>
      <c r="N62" s="180">
        <f>'将来負担比率（分子）の構造'!M$45</f>
        <v>936</v>
      </c>
      <c r="O62" s="180"/>
      <c r="P62" s="180"/>
    </row>
    <row r="63" spans="1:16" x14ac:dyDescent="0.2">
      <c r="A63" s="180" t="s">
        <v>34</v>
      </c>
      <c r="B63" s="180">
        <f>'将来負担比率（分子）の構造'!I$44</f>
        <v>243</v>
      </c>
      <c r="C63" s="180"/>
      <c r="D63" s="180"/>
      <c r="E63" s="180">
        <f>'将来負担比率（分子）の構造'!J$44</f>
        <v>451</v>
      </c>
      <c r="F63" s="180"/>
      <c r="G63" s="180"/>
      <c r="H63" s="180">
        <f>'将来負担比率（分子）の構造'!K$44</f>
        <v>418</v>
      </c>
      <c r="I63" s="180"/>
      <c r="J63" s="180"/>
      <c r="K63" s="180">
        <f>'将来負担比率（分子）の構造'!L$44</f>
        <v>370</v>
      </c>
      <c r="L63" s="180"/>
      <c r="M63" s="180"/>
      <c r="N63" s="180">
        <f>'将来負担比率（分子）の構造'!M$44</f>
        <v>407</v>
      </c>
      <c r="O63" s="180"/>
      <c r="P63" s="180"/>
    </row>
    <row r="64" spans="1:16" x14ac:dyDescent="0.2">
      <c r="A64" s="180" t="s">
        <v>33</v>
      </c>
      <c r="B64" s="180">
        <f>'将来負担比率（分子）の構造'!I$43</f>
        <v>8502</v>
      </c>
      <c r="C64" s="180"/>
      <c r="D64" s="180"/>
      <c r="E64" s="180">
        <f>'将来負担比率（分子）の構造'!J$43</f>
        <v>8182</v>
      </c>
      <c r="F64" s="180"/>
      <c r="G64" s="180"/>
      <c r="H64" s="180">
        <f>'将来負担比率（分子）の構造'!K$43</f>
        <v>7725</v>
      </c>
      <c r="I64" s="180"/>
      <c r="J64" s="180"/>
      <c r="K64" s="180">
        <f>'将来負担比率（分子）の構造'!L$43</f>
        <v>7384</v>
      </c>
      <c r="L64" s="180"/>
      <c r="M64" s="180"/>
      <c r="N64" s="180">
        <f>'将来負担比率（分子）の構造'!M$43</f>
        <v>7077</v>
      </c>
      <c r="O64" s="180"/>
      <c r="P64" s="180"/>
    </row>
    <row r="65" spans="1:16" x14ac:dyDescent="0.2">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2">
      <c r="A66" s="180" t="s">
        <v>31</v>
      </c>
      <c r="B66" s="180">
        <f>'将来負担比率（分子）の構造'!I$41</f>
        <v>7826</v>
      </c>
      <c r="C66" s="180"/>
      <c r="D66" s="180"/>
      <c r="E66" s="180">
        <f>'将来負担比率（分子）の構造'!J$41</f>
        <v>7191</v>
      </c>
      <c r="F66" s="180"/>
      <c r="G66" s="180"/>
      <c r="H66" s="180">
        <f>'将来負担比率（分子）の構造'!K$41</f>
        <v>6998</v>
      </c>
      <c r="I66" s="180"/>
      <c r="J66" s="180"/>
      <c r="K66" s="180">
        <f>'将来負担比率（分子）の構造'!L$41</f>
        <v>6755</v>
      </c>
      <c r="L66" s="180"/>
      <c r="M66" s="180"/>
      <c r="N66" s="180">
        <f>'将来負担比率（分子）の構造'!M$41</f>
        <v>6183</v>
      </c>
      <c r="O66" s="180"/>
      <c r="P66" s="180"/>
    </row>
    <row r="67" spans="1:16" x14ac:dyDescent="0.2">
      <c r="A67" s="180" t="s">
        <v>75</v>
      </c>
      <c r="B67" s="180" t="e">
        <f>NA()</f>
        <v>#N/A</v>
      </c>
      <c r="C67" s="180">
        <f>IF(ISNUMBER('将来負担比率（分子）の構造'!I$53), IF('将来負担比率（分子）の構造'!I$53 &lt; 0, 0, '将来負担比率（分子）の構造'!I$53), NA())</f>
        <v>317</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1461</v>
      </c>
      <c r="C72" s="184">
        <f>基金残高に係る経年分析!G55</f>
        <v>3069</v>
      </c>
      <c r="D72" s="184">
        <f>基金残高に係る経年分析!H55</f>
        <v>2960</v>
      </c>
    </row>
    <row r="73" spans="1:16" x14ac:dyDescent="0.2">
      <c r="A73" s="183" t="s">
        <v>78</v>
      </c>
      <c r="B73" s="184">
        <f>基金残高に係る経年分析!F56</f>
        <v>1073</v>
      </c>
      <c r="C73" s="184">
        <f>基金残高に係る経年分析!G56</f>
        <v>1773</v>
      </c>
      <c r="D73" s="184">
        <f>基金残高に係る経年分析!H56</f>
        <v>1362</v>
      </c>
    </row>
    <row r="74" spans="1:16" x14ac:dyDescent="0.2">
      <c r="A74" s="183" t="s">
        <v>79</v>
      </c>
      <c r="B74" s="184">
        <f>基金残高に係る経年分析!F57</f>
        <v>545</v>
      </c>
      <c r="C74" s="184">
        <f>基金残高に係る経年分析!G57</f>
        <v>738</v>
      </c>
      <c r="D74" s="184">
        <f>基金残高に係る経年分析!H57</f>
        <v>818</v>
      </c>
    </row>
  </sheetData>
  <sheetProtection algorithmName="SHA-512" hashValue="oov4R3edGDiTQGpLMVxwRZXthYS3H/8H6jhy7pmHWpNaGRqp4n8hKqs8t46u6Bl27wQ/Ex+s66RfFwE/d6Y24w==" saltValue="ermGfHUiOkB8/0U0SGDSE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213</v>
      </c>
      <c r="DI1" s="618"/>
      <c r="DJ1" s="618"/>
      <c r="DK1" s="618"/>
      <c r="DL1" s="618"/>
      <c r="DM1" s="618"/>
      <c r="DN1" s="619"/>
      <c r="DO1" s="225"/>
      <c r="DP1" s="617" t="s">
        <v>214</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2">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20" t="s">
        <v>216</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217</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218</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2">
      <c r="B4" s="620" t="s">
        <v>1</v>
      </c>
      <c r="C4" s="621"/>
      <c r="D4" s="621"/>
      <c r="E4" s="621"/>
      <c r="F4" s="621"/>
      <c r="G4" s="621"/>
      <c r="H4" s="621"/>
      <c r="I4" s="621"/>
      <c r="J4" s="621"/>
      <c r="K4" s="621"/>
      <c r="L4" s="621"/>
      <c r="M4" s="621"/>
      <c r="N4" s="621"/>
      <c r="O4" s="621"/>
      <c r="P4" s="621"/>
      <c r="Q4" s="622"/>
      <c r="R4" s="620" t="s">
        <v>219</v>
      </c>
      <c r="S4" s="621"/>
      <c r="T4" s="621"/>
      <c r="U4" s="621"/>
      <c r="V4" s="621"/>
      <c r="W4" s="621"/>
      <c r="X4" s="621"/>
      <c r="Y4" s="622"/>
      <c r="Z4" s="620" t="s">
        <v>220</v>
      </c>
      <c r="AA4" s="621"/>
      <c r="AB4" s="621"/>
      <c r="AC4" s="622"/>
      <c r="AD4" s="620" t="s">
        <v>221</v>
      </c>
      <c r="AE4" s="621"/>
      <c r="AF4" s="621"/>
      <c r="AG4" s="621"/>
      <c r="AH4" s="621"/>
      <c r="AI4" s="621"/>
      <c r="AJ4" s="621"/>
      <c r="AK4" s="622"/>
      <c r="AL4" s="620" t="s">
        <v>220</v>
      </c>
      <c r="AM4" s="621"/>
      <c r="AN4" s="621"/>
      <c r="AO4" s="622"/>
      <c r="AP4" s="626" t="s">
        <v>222</v>
      </c>
      <c r="AQ4" s="626"/>
      <c r="AR4" s="626"/>
      <c r="AS4" s="626"/>
      <c r="AT4" s="626"/>
      <c r="AU4" s="626"/>
      <c r="AV4" s="626"/>
      <c r="AW4" s="626"/>
      <c r="AX4" s="626"/>
      <c r="AY4" s="626"/>
      <c r="AZ4" s="626"/>
      <c r="BA4" s="626"/>
      <c r="BB4" s="626"/>
      <c r="BC4" s="626"/>
      <c r="BD4" s="626"/>
      <c r="BE4" s="626"/>
      <c r="BF4" s="626"/>
      <c r="BG4" s="626" t="s">
        <v>223</v>
      </c>
      <c r="BH4" s="626"/>
      <c r="BI4" s="626"/>
      <c r="BJ4" s="626"/>
      <c r="BK4" s="626"/>
      <c r="BL4" s="626"/>
      <c r="BM4" s="626"/>
      <c r="BN4" s="626"/>
      <c r="BO4" s="626" t="s">
        <v>220</v>
      </c>
      <c r="BP4" s="626"/>
      <c r="BQ4" s="626"/>
      <c r="BR4" s="626"/>
      <c r="BS4" s="626" t="s">
        <v>224</v>
      </c>
      <c r="BT4" s="626"/>
      <c r="BU4" s="626"/>
      <c r="BV4" s="626"/>
      <c r="BW4" s="626"/>
      <c r="BX4" s="626"/>
      <c r="BY4" s="626"/>
      <c r="BZ4" s="626"/>
      <c r="CA4" s="626"/>
      <c r="CB4" s="626"/>
      <c r="CD4" s="623" t="s">
        <v>225</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2">
      <c r="B5" s="627" t="s">
        <v>226</v>
      </c>
      <c r="C5" s="628"/>
      <c r="D5" s="628"/>
      <c r="E5" s="628"/>
      <c r="F5" s="628"/>
      <c r="G5" s="628"/>
      <c r="H5" s="628"/>
      <c r="I5" s="628"/>
      <c r="J5" s="628"/>
      <c r="K5" s="628"/>
      <c r="L5" s="628"/>
      <c r="M5" s="628"/>
      <c r="N5" s="628"/>
      <c r="O5" s="628"/>
      <c r="P5" s="628"/>
      <c r="Q5" s="629"/>
      <c r="R5" s="630">
        <v>6290792</v>
      </c>
      <c r="S5" s="631"/>
      <c r="T5" s="631"/>
      <c r="U5" s="631"/>
      <c r="V5" s="631"/>
      <c r="W5" s="631"/>
      <c r="X5" s="631"/>
      <c r="Y5" s="632"/>
      <c r="Z5" s="633">
        <v>59.2</v>
      </c>
      <c r="AA5" s="633"/>
      <c r="AB5" s="633"/>
      <c r="AC5" s="633"/>
      <c r="AD5" s="634">
        <v>6074471</v>
      </c>
      <c r="AE5" s="634"/>
      <c r="AF5" s="634"/>
      <c r="AG5" s="634"/>
      <c r="AH5" s="634"/>
      <c r="AI5" s="634"/>
      <c r="AJ5" s="634"/>
      <c r="AK5" s="634"/>
      <c r="AL5" s="635">
        <v>86.8</v>
      </c>
      <c r="AM5" s="636"/>
      <c r="AN5" s="636"/>
      <c r="AO5" s="637"/>
      <c r="AP5" s="627" t="s">
        <v>227</v>
      </c>
      <c r="AQ5" s="628"/>
      <c r="AR5" s="628"/>
      <c r="AS5" s="628"/>
      <c r="AT5" s="628"/>
      <c r="AU5" s="628"/>
      <c r="AV5" s="628"/>
      <c r="AW5" s="628"/>
      <c r="AX5" s="628"/>
      <c r="AY5" s="628"/>
      <c r="AZ5" s="628"/>
      <c r="BA5" s="628"/>
      <c r="BB5" s="628"/>
      <c r="BC5" s="628"/>
      <c r="BD5" s="628"/>
      <c r="BE5" s="628"/>
      <c r="BF5" s="629"/>
      <c r="BG5" s="641">
        <v>6074471</v>
      </c>
      <c r="BH5" s="642"/>
      <c r="BI5" s="642"/>
      <c r="BJ5" s="642"/>
      <c r="BK5" s="642"/>
      <c r="BL5" s="642"/>
      <c r="BM5" s="642"/>
      <c r="BN5" s="643"/>
      <c r="BO5" s="644">
        <v>96.6</v>
      </c>
      <c r="BP5" s="644"/>
      <c r="BQ5" s="644"/>
      <c r="BR5" s="644"/>
      <c r="BS5" s="645">
        <v>184896</v>
      </c>
      <c r="BT5" s="645"/>
      <c r="BU5" s="645"/>
      <c r="BV5" s="645"/>
      <c r="BW5" s="645"/>
      <c r="BX5" s="645"/>
      <c r="BY5" s="645"/>
      <c r="BZ5" s="645"/>
      <c r="CA5" s="645"/>
      <c r="CB5" s="649"/>
      <c r="CD5" s="623" t="s">
        <v>222</v>
      </c>
      <c r="CE5" s="624"/>
      <c r="CF5" s="624"/>
      <c r="CG5" s="624"/>
      <c r="CH5" s="624"/>
      <c r="CI5" s="624"/>
      <c r="CJ5" s="624"/>
      <c r="CK5" s="624"/>
      <c r="CL5" s="624"/>
      <c r="CM5" s="624"/>
      <c r="CN5" s="624"/>
      <c r="CO5" s="624"/>
      <c r="CP5" s="624"/>
      <c r="CQ5" s="625"/>
      <c r="CR5" s="623" t="s">
        <v>228</v>
      </c>
      <c r="CS5" s="624"/>
      <c r="CT5" s="624"/>
      <c r="CU5" s="624"/>
      <c r="CV5" s="624"/>
      <c r="CW5" s="624"/>
      <c r="CX5" s="624"/>
      <c r="CY5" s="625"/>
      <c r="CZ5" s="623" t="s">
        <v>220</v>
      </c>
      <c r="DA5" s="624"/>
      <c r="DB5" s="624"/>
      <c r="DC5" s="625"/>
      <c r="DD5" s="623" t="s">
        <v>229</v>
      </c>
      <c r="DE5" s="624"/>
      <c r="DF5" s="624"/>
      <c r="DG5" s="624"/>
      <c r="DH5" s="624"/>
      <c r="DI5" s="624"/>
      <c r="DJ5" s="624"/>
      <c r="DK5" s="624"/>
      <c r="DL5" s="624"/>
      <c r="DM5" s="624"/>
      <c r="DN5" s="624"/>
      <c r="DO5" s="624"/>
      <c r="DP5" s="625"/>
      <c r="DQ5" s="623" t="s">
        <v>230</v>
      </c>
      <c r="DR5" s="624"/>
      <c r="DS5" s="624"/>
      <c r="DT5" s="624"/>
      <c r="DU5" s="624"/>
      <c r="DV5" s="624"/>
      <c r="DW5" s="624"/>
      <c r="DX5" s="624"/>
      <c r="DY5" s="624"/>
      <c r="DZ5" s="624"/>
      <c r="EA5" s="624"/>
      <c r="EB5" s="624"/>
      <c r="EC5" s="625"/>
    </row>
    <row r="6" spans="2:143" ht="11.25" customHeight="1" x14ac:dyDescent="0.2">
      <c r="B6" s="638" t="s">
        <v>231</v>
      </c>
      <c r="C6" s="639"/>
      <c r="D6" s="639"/>
      <c r="E6" s="639"/>
      <c r="F6" s="639"/>
      <c r="G6" s="639"/>
      <c r="H6" s="639"/>
      <c r="I6" s="639"/>
      <c r="J6" s="639"/>
      <c r="K6" s="639"/>
      <c r="L6" s="639"/>
      <c r="M6" s="639"/>
      <c r="N6" s="639"/>
      <c r="O6" s="639"/>
      <c r="P6" s="639"/>
      <c r="Q6" s="640"/>
      <c r="R6" s="641">
        <v>143467</v>
      </c>
      <c r="S6" s="642"/>
      <c r="T6" s="642"/>
      <c r="U6" s="642"/>
      <c r="V6" s="642"/>
      <c r="W6" s="642"/>
      <c r="X6" s="642"/>
      <c r="Y6" s="643"/>
      <c r="Z6" s="644">
        <v>1.3</v>
      </c>
      <c r="AA6" s="644"/>
      <c r="AB6" s="644"/>
      <c r="AC6" s="644"/>
      <c r="AD6" s="645">
        <v>143467</v>
      </c>
      <c r="AE6" s="645"/>
      <c r="AF6" s="645"/>
      <c r="AG6" s="645"/>
      <c r="AH6" s="645"/>
      <c r="AI6" s="645"/>
      <c r="AJ6" s="645"/>
      <c r="AK6" s="645"/>
      <c r="AL6" s="646">
        <v>2.1</v>
      </c>
      <c r="AM6" s="647"/>
      <c r="AN6" s="647"/>
      <c r="AO6" s="648"/>
      <c r="AP6" s="638" t="s">
        <v>232</v>
      </c>
      <c r="AQ6" s="639"/>
      <c r="AR6" s="639"/>
      <c r="AS6" s="639"/>
      <c r="AT6" s="639"/>
      <c r="AU6" s="639"/>
      <c r="AV6" s="639"/>
      <c r="AW6" s="639"/>
      <c r="AX6" s="639"/>
      <c r="AY6" s="639"/>
      <c r="AZ6" s="639"/>
      <c r="BA6" s="639"/>
      <c r="BB6" s="639"/>
      <c r="BC6" s="639"/>
      <c r="BD6" s="639"/>
      <c r="BE6" s="639"/>
      <c r="BF6" s="640"/>
      <c r="BG6" s="641">
        <v>6074471</v>
      </c>
      <c r="BH6" s="642"/>
      <c r="BI6" s="642"/>
      <c r="BJ6" s="642"/>
      <c r="BK6" s="642"/>
      <c r="BL6" s="642"/>
      <c r="BM6" s="642"/>
      <c r="BN6" s="643"/>
      <c r="BO6" s="644">
        <v>96.6</v>
      </c>
      <c r="BP6" s="644"/>
      <c r="BQ6" s="644"/>
      <c r="BR6" s="644"/>
      <c r="BS6" s="645">
        <v>184896</v>
      </c>
      <c r="BT6" s="645"/>
      <c r="BU6" s="645"/>
      <c r="BV6" s="645"/>
      <c r="BW6" s="645"/>
      <c r="BX6" s="645"/>
      <c r="BY6" s="645"/>
      <c r="BZ6" s="645"/>
      <c r="CA6" s="645"/>
      <c r="CB6" s="649"/>
      <c r="CD6" s="652" t="s">
        <v>233</v>
      </c>
      <c r="CE6" s="653"/>
      <c r="CF6" s="653"/>
      <c r="CG6" s="653"/>
      <c r="CH6" s="653"/>
      <c r="CI6" s="653"/>
      <c r="CJ6" s="653"/>
      <c r="CK6" s="653"/>
      <c r="CL6" s="653"/>
      <c r="CM6" s="653"/>
      <c r="CN6" s="653"/>
      <c r="CO6" s="653"/>
      <c r="CP6" s="653"/>
      <c r="CQ6" s="654"/>
      <c r="CR6" s="641">
        <v>117565</v>
      </c>
      <c r="CS6" s="642"/>
      <c r="CT6" s="642"/>
      <c r="CU6" s="642"/>
      <c r="CV6" s="642"/>
      <c r="CW6" s="642"/>
      <c r="CX6" s="642"/>
      <c r="CY6" s="643"/>
      <c r="CZ6" s="635">
        <v>1.2</v>
      </c>
      <c r="DA6" s="636"/>
      <c r="DB6" s="636"/>
      <c r="DC6" s="655"/>
      <c r="DD6" s="650" t="s">
        <v>175</v>
      </c>
      <c r="DE6" s="642"/>
      <c r="DF6" s="642"/>
      <c r="DG6" s="642"/>
      <c r="DH6" s="642"/>
      <c r="DI6" s="642"/>
      <c r="DJ6" s="642"/>
      <c r="DK6" s="642"/>
      <c r="DL6" s="642"/>
      <c r="DM6" s="642"/>
      <c r="DN6" s="642"/>
      <c r="DO6" s="642"/>
      <c r="DP6" s="643"/>
      <c r="DQ6" s="650">
        <v>117565</v>
      </c>
      <c r="DR6" s="642"/>
      <c r="DS6" s="642"/>
      <c r="DT6" s="642"/>
      <c r="DU6" s="642"/>
      <c r="DV6" s="642"/>
      <c r="DW6" s="642"/>
      <c r="DX6" s="642"/>
      <c r="DY6" s="642"/>
      <c r="DZ6" s="642"/>
      <c r="EA6" s="642"/>
      <c r="EB6" s="642"/>
      <c r="EC6" s="651"/>
    </row>
    <row r="7" spans="2:143" ht="11.25" customHeight="1" x14ac:dyDescent="0.2">
      <c r="B7" s="638" t="s">
        <v>234</v>
      </c>
      <c r="C7" s="639"/>
      <c r="D7" s="639"/>
      <c r="E7" s="639"/>
      <c r="F7" s="639"/>
      <c r="G7" s="639"/>
      <c r="H7" s="639"/>
      <c r="I7" s="639"/>
      <c r="J7" s="639"/>
      <c r="K7" s="639"/>
      <c r="L7" s="639"/>
      <c r="M7" s="639"/>
      <c r="N7" s="639"/>
      <c r="O7" s="639"/>
      <c r="P7" s="639"/>
      <c r="Q7" s="640"/>
      <c r="R7" s="641">
        <v>6916</v>
      </c>
      <c r="S7" s="642"/>
      <c r="T7" s="642"/>
      <c r="U7" s="642"/>
      <c r="V7" s="642"/>
      <c r="W7" s="642"/>
      <c r="X7" s="642"/>
      <c r="Y7" s="643"/>
      <c r="Z7" s="644">
        <v>0.1</v>
      </c>
      <c r="AA7" s="644"/>
      <c r="AB7" s="644"/>
      <c r="AC7" s="644"/>
      <c r="AD7" s="645">
        <v>6916</v>
      </c>
      <c r="AE7" s="645"/>
      <c r="AF7" s="645"/>
      <c r="AG7" s="645"/>
      <c r="AH7" s="645"/>
      <c r="AI7" s="645"/>
      <c r="AJ7" s="645"/>
      <c r="AK7" s="645"/>
      <c r="AL7" s="646">
        <v>0.1</v>
      </c>
      <c r="AM7" s="647"/>
      <c r="AN7" s="647"/>
      <c r="AO7" s="648"/>
      <c r="AP7" s="638" t="s">
        <v>235</v>
      </c>
      <c r="AQ7" s="639"/>
      <c r="AR7" s="639"/>
      <c r="AS7" s="639"/>
      <c r="AT7" s="639"/>
      <c r="AU7" s="639"/>
      <c r="AV7" s="639"/>
      <c r="AW7" s="639"/>
      <c r="AX7" s="639"/>
      <c r="AY7" s="639"/>
      <c r="AZ7" s="639"/>
      <c r="BA7" s="639"/>
      <c r="BB7" s="639"/>
      <c r="BC7" s="639"/>
      <c r="BD7" s="639"/>
      <c r="BE7" s="639"/>
      <c r="BF7" s="640"/>
      <c r="BG7" s="641">
        <v>2719274</v>
      </c>
      <c r="BH7" s="642"/>
      <c r="BI7" s="642"/>
      <c r="BJ7" s="642"/>
      <c r="BK7" s="642"/>
      <c r="BL7" s="642"/>
      <c r="BM7" s="642"/>
      <c r="BN7" s="643"/>
      <c r="BO7" s="644">
        <v>43.2</v>
      </c>
      <c r="BP7" s="644"/>
      <c r="BQ7" s="644"/>
      <c r="BR7" s="644"/>
      <c r="BS7" s="645">
        <v>184896</v>
      </c>
      <c r="BT7" s="645"/>
      <c r="BU7" s="645"/>
      <c r="BV7" s="645"/>
      <c r="BW7" s="645"/>
      <c r="BX7" s="645"/>
      <c r="BY7" s="645"/>
      <c r="BZ7" s="645"/>
      <c r="CA7" s="645"/>
      <c r="CB7" s="649"/>
      <c r="CD7" s="656" t="s">
        <v>236</v>
      </c>
      <c r="CE7" s="657"/>
      <c r="CF7" s="657"/>
      <c r="CG7" s="657"/>
      <c r="CH7" s="657"/>
      <c r="CI7" s="657"/>
      <c r="CJ7" s="657"/>
      <c r="CK7" s="657"/>
      <c r="CL7" s="657"/>
      <c r="CM7" s="657"/>
      <c r="CN7" s="657"/>
      <c r="CO7" s="657"/>
      <c r="CP7" s="657"/>
      <c r="CQ7" s="658"/>
      <c r="CR7" s="641">
        <v>1234960</v>
      </c>
      <c r="CS7" s="642"/>
      <c r="CT7" s="642"/>
      <c r="CU7" s="642"/>
      <c r="CV7" s="642"/>
      <c r="CW7" s="642"/>
      <c r="CX7" s="642"/>
      <c r="CY7" s="643"/>
      <c r="CZ7" s="644">
        <v>12.1</v>
      </c>
      <c r="DA7" s="644"/>
      <c r="DB7" s="644"/>
      <c r="DC7" s="644"/>
      <c r="DD7" s="650">
        <v>51143</v>
      </c>
      <c r="DE7" s="642"/>
      <c r="DF7" s="642"/>
      <c r="DG7" s="642"/>
      <c r="DH7" s="642"/>
      <c r="DI7" s="642"/>
      <c r="DJ7" s="642"/>
      <c r="DK7" s="642"/>
      <c r="DL7" s="642"/>
      <c r="DM7" s="642"/>
      <c r="DN7" s="642"/>
      <c r="DO7" s="642"/>
      <c r="DP7" s="643"/>
      <c r="DQ7" s="650">
        <v>1072072</v>
      </c>
      <c r="DR7" s="642"/>
      <c r="DS7" s="642"/>
      <c r="DT7" s="642"/>
      <c r="DU7" s="642"/>
      <c r="DV7" s="642"/>
      <c r="DW7" s="642"/>
      <c r="DX7" s="642"/>
      <c r="DY7" s="642"/>
      <c r="DZ7" s="642"/>
      <c r="EA7" s="642"/>
      <c r="EB7" s="642"/>
      <c r="EC7" s="651"/>
    </row>
    <row r="8" spans="2:143" ht="11.25" customHeight="1" x14ac:dyDescent="0.2">
      <c r="B8" s="638" t="s">
        <v>237</v>
      </c>
      <c r="C8" s="639"/>
      <c r="D8" s="639"/>
      <c r="E8" s="639"/>
      <c r="F8" s="639"/>
      <c r="G8" s="639"/>
      <c r="H8" s="639"/>
      <c r="I8" s="639"/>
      <c r="J8" s="639"/>
      <c r="K8" s="639"/>
      <c r="L8" s="639"/>
      <c r="M8" s="639"/>
      <c r="N8" s="639"/>
      <c r="O8" s="639"/>
      <c r="P8" s="639"/>
      <c r="Q8" s="640"/>
      <c r="R8" s="641">
        <v>14721</v>
      </c>
      <c r="S8" s="642"/>
      <c r="T8" s="642"/>
      <c r="U8" s="642"/>
      <c r="V8" s="642"/>
      <c r="W8" s="642"/>
      <c r="X8" s="642"/>
      <c r="Y8" s="643"/>
      <c r="Z8" s="644">
        <v>0.1</v>
      </c>
      <c r="AA8" s="644"/>
      <c r="AB8" s="644"/>
      <c r="AC8" s="644"/>
      <c r="AD8" s="645">
        <v>14721</v>
      </c>
      <c r="AE8" s="645"/>
      <c r="AF8" s="645"/>
      <c r="AG8" s="645"/>
      <c r="AH8" s="645"/>
      <c r="AI8" s="645"/>
      <c r="AJ8" s="645"/>
      <c r="AK8" s="645"/>
      <c r="AL8" s="646">
        <v>0.2</v>
      </c>
      <c r="AM8" s="647"/>
      <c r="AN8" s="647"/>
      <c r="AO8" s="648"/>
      <c r="AP8" s="638" t="s">
        <v>238</v>
      </c>
      <c r="AQ8" s="639"/>
      <c r="AR8" s="639"/>
      <c r="AS8" s="639"/>
      <c r="AT8" s="639"/>
      <c r="AU8" s="639"/>
      <c r="AV8" s="639"/>
      <c r="AW8" s="639"/>
      <c r="AX8" s="639"/>
      <c r="AY8" s="639"/>
      <c r="AZ8" s="639"/>
      <c r="BA8" s="639"/>
      <c r="BB8" s="639"/>
      <c r="BC8" s="639"/>
      <c r="BD8" s="639"/>
      <c r="BE8" s="639"/>
      <c r="BF8" s="640"/>
      <c r="BG8" s="641">
        <v>57262</v>
      </c>
      <c r="BH8" s="642"/>
      <c r="BI8" s="642"/>
      <c r="BJ8" s="642"/>
      <c r="BK8" s="642"/>
      <c r="BL8" s="642"/>
      <c r="BM8" s="642"/>
      <c r="BN8" s="643"/>
      <c r="BO8" s="644">
        <v>0.9</v>
      </c>
      <c r="BP8" s="644"/>
      <c r="BQ8" s="644"/>
      <c r="BR8" s="644"/>
      <c r="BS8" s="650" t="s">
        <v>175</v>
      </c>
      <c r="BT8" s="642"/>
      <c r="BU8" s="642"/>
      <c r="BV8" s="642"/>
      <c r="BW8" s="642"/>
      <c r="BX8" s="642"/>
      <c r="BY8" s="642"/>
      <c r="BZ8" s="642"/>
      <c r="CA8" s="642"/>
      <c r="CB8" s="651"/>
      <c r="CD8" s="656" t="s">
        <v>239</v>
      </c>
      <c r="CE8" s="657"/>
      <c r="CF8" s="657"/>
      <c r="CG8" s="657"/>
      <c r="CH8" s="657"/>
      <c r="CI8" s="657"/>
      <c r="CJ8" s="657"/>
      <c r="CK8" s="657"/>
      <c r="CL8" s="657"/>
      <c r="CM8" s="657"/>
      <c r="CN8" s="657"/>
      <c r="CO8" s="657"/>
      <c r="CP8" s="657"/>
      <c r="CQ8" s="658"/>
      <c r="CR8" s="641">
        <v>3431818</v>
      </c>
      <c r="CS8" s="642"/>
      <c r="CT8" s="642"/>
      <c r="CU8" s="642"/>
      <c r="CV8" s="642"/>
      <c r="CW8" s="642"/>
      <c r="CX8" s="642"/>
      <c r="CY8" s="643"/>
      <c r="CZ8" s="644">
        <v>33.700000000000003</v>
      </c>
      <c r="DA8" s="644"/>
      <c r="DB8" s="644"/>
      <c r="DC8" s="644"/>
      <c r="DD8" s="650">
        <v>90133</v>
      </c>
      <c r="DE8" s="642"/>
      <c r="DF8" s="642"/>
      <c r="DG8" s="642"/>
      <c r="DH8" s="642"/>
      <c r="DI8" s="642"/>
      <c r="DJ8" s="642"/>
      <c r="DK8" s="642"/>
      <c r="DL8" s="642"/>
      <c r="DM8" s="642"/>
      <c r="DN8" s="642"/>
      <c r="DO8" s="642"/>
      <c r="DP8" s="643"/>
      <c r="DQ8" s="650">
        <v>1715922</v>
      </c>
      <c r="DR8" s="642"/>
      <c r="DS8" s="642"/>
      <c r="DT8" s="642"/>
      <c r="DU8" s="642"/>
      <c r="DV8" s="642"/>
      <c r="DW8" s="642"/>
      <c r="DX8" s="642"/>
      <c r="DY8" s="642"/>
      <c r="DZ8" s="642"/>
      <c r="EA8" s="642"/>
      <c r="EB8" s="642"/>
      <c r="EC8" s="651"/>
    </row>
    <row r="9" spans="2:143" ht="11.25" customHeight="1" x14ac:dyDescent="0.2">
      <c r="B9" s="638" t="s">
        <v>240</v>
      </c>
      <c r="C9" s="639"/>
      <c r="D9" s="639"/>
      <c r="E9" s="639"/>
      <c r="F9" s="639"/>
      <c r="G9" s="639"/>
      <c r="H9" s="639"/>
      <c r="I9" s="639"/>
      <c r="J9" s="639"/>
      <c r="K9" s="639"/>
      <c r="L9" s="639"/>
      <c r="M9" s="639"/>
      <c r="N9" s="639"/>
      <c r="O9" s="639"/>
      <c r="P9" s="639"/>
      <c r="Q9" s="640"/>
      <c r="R9" s="641">
        <v>13295</v>
      </c>
      <c r="S9" s="642"/>
      <c r="T9" s="642"/>
      <c r="U9" s="642"/>
      <c r="V9" s="642"/>
      <c r="W9" s="642"/>
      <c r="X9" s="642"/>
      <c r="Y9" s="643"/>
      <c r="Z9" s="644">
        <v>0.1</v>
      </c>
      <c r="AA9" s="644"/>
      <c r="AB9" s="644"/>
      <c r="AC9" s="644"/>
      <c r="AD9" s="645">
        <v>13295</v>
      </c>
      <c r="AE9" s="645"/>
      <c r="AF9" s="645"/>
      <c r="AG9" s="645"/>
      <c r="AH9" s="645"/>
      <c r="AI9" s="645"/>
      <c r="AJ9" s="645"/>
      <c r="AK9" s="645"/>
      <c r="AL9" s="646">
        <v>0.2</v>
      </c>
      <c r="AM9" s="647"/>
      <c r="AN9" s="647"/>
      <c r="AO9" s="648"/>
      <c r="AP9" s="638" t="s">
        <v>241</v>
      </c>
      <c r="AQ9" s="639"/>
      <c r="AR9" s="639"/>
      <c r="AS9" s="639"/>
      <c r="AT9" s="639"/>
      <c r="AU9" s="639"/>
      <c r="AV9" s="639"/>
      <c r="AW9" s="639"/>
      <c r="AX9" s="639"/>
      <c r="AY9" s="639"/>
      <c r="AZ9" s="639"/>
      <c r="BA9" s="639"/>
      <c r="BB9" s="639"/>
      <c r="BC9" s="639"/>
      <c r="BD9" s="639"/>
      <c r="BE9" s="639"/>
      <c r="BF9" s="640"/>
      <c r="BG9" s="641">
        <v>1709324</v>
      </c>
      <c r="BH9" s="642"/>
      <c r="BI9" s="642"/>
      <c r="BJ9" s="642"/>
      <c r="BK9" s="642"/>
      <c r="BL9" s="642"/>
      <c r="BM9" s="642"/>
      <c r="BN9" s="643"/>
      <c r="BO9" s="644">
        <v>27.2</v>
      </c>
      <c r="BP9" s="644"/>
      <c r="BQ9" s="644"/>
      <c r="BR9" s="644"/>
      <c r="BS9" s="650" t="s">
        <v>242</v>
      </c>
      <c r="BT9" s="642"/>
      <c r="BU9" s="642"/>
      <c r="BV9" s="642"/>
      <c r="BW9" s="642"/>
      <c r="BX9" s="642"/>
      <c r="BY9" s="642"/>
      <c r="BZ9" s="642"/>
      <c r="CA9" s="642"/>
      <c r="CB9" s="651"/>
      <c r="CD9" s="656" t="s">
        <v>243</v>
      </c>
      <c r="CE9" s="657"/>
      <c r="CF9" s="657"/>
      <c r="CG9" s="657"/>
      <c r="CH9" s="657"/>
      <c r="CI9" s="657"/>
      <c r="CJ9" s="657"/>
      <c r="CK9" s="657"/>
      <c r="CL9" s="657"/>
      <c r="CM9" s="657"/>
      <c r="CN9" s="657"/>
      <c r="CO9" s="657"/>
      <c r="CP9" s="657"/>
      <c r="CQ9" s="658"/>
      <c r="CR9" s="641">
        <v>1099006</v>
      </c>
      <c r="CS9" s="642"/>
      <c r="CT9" s="642"/>
      <c r="CU9" s="642"/>
      <c r="CV9" s="642"/>
      <c r="CW9" s="642"/>
      <c r="CX9" s="642"/>
      <c r="CY9" s="643"/>
      <c r="CZ9" s="644">
        <v>10.8</v>
      </c>
      <c r="DA9" s="644"/>
      <c r="DB9" s="644"/>
      <c r="DC9" s="644"/>
      <c r="DD9" s="650">
        <v>188056</v>
      </c>
      <c r="DE9" s="642"/>
      <c r="DF9" s="642"/>
      <c r="DG9" s="642"/>
      <c r="DH9" s="642"/>
      <c r="DI9" s="642"/>
      <c r="DJ9" s="642"/>
      <c r="DK9" s="642"/>
      <c r="DL9" s="642"/>
      <c r="DM9" s="642"/>
      <c r="DN9" s="642"/>
      <c r="DO9" s="642"/>
      <c r="DP9" s="643"/>
      <c r="DQ9" s="650">
        <v>1068316</v>
      </c>
      <c r="DR9" s="642"/>
      <c r="DS9" s="642"/>
      <c r="DT9" s="642"/>
      <c r="DU9" s="642"/>
      <c r="DV9" s="642"/>
      <c r="DW9" s="642"/>
      <c r="DX9" s="642"/>
      <c r="DY9" s="642"/>
      <c r="DZ9" s="642"/>
      <c r="EA9" s="642"/>
      <c r="EB9" s="642"/>
      <c r="EC9" s="651"/>
    </row>
    <row r="10" spans="2:143" ht="11.25" customHeight="1" x14ac:dyDescent="0.2">
      <c r="B10" s="638" t="s">
        <v>244</v>
      </c>
      <c r="C10" s="639"/>
      <c r="D10" s="639"/>
      <c r="E10" s="639"/>
      <c r="F10" s="639"/>
      <c r="G10" s="639"/>
      <c r="H10" s="639"/>
      <c r="I10" s="639"/>
      <c r="J10" s="639"/>
      <c r="K10" s="639"/>
      <c r="L10" s="639"/>
      <c r="M10" s="639"/>
      <c r="N10" s="639"/>
      <c r="O10" s="639"/>
      <c r="P10" s="639"/>
      <c r="Q10" s="640"/>
      <c r="R10" s="641" t="s">
        <v>242</v>
      </c>
      <c r="S10" s="642"/>
      <c r="T10" s="642"/>
      <c r="U10" s="642"/>
      <c r="V10" s="642"/>
      <c r="W10" s="642"/>
      <c r="X10" s="642"/>
      <c r="Y10" s="643"/>
      <c r="Z10" s="644" t="s">
        <v>175</v>
      </c>
      <c r="AA10" s="644"/>
      <c r="AB10" s="644"/>
      <c r="AC10" s="644"/>
      <c r="AD10" s="645" t="s">
        <v>242</v>
      </c>
      <c r="AE10" s="645"/>
      <c r="AF10" s="645"/>
      <c r="AG10" s="645"/>
      <c r="AH10" s="645"/>
      <c r="AI10" s="645"/>
      <c r="AJ10" s="645"/>
      <c r="AK10" s="645"/>
      <c r="AL10" s="646" t="s">
        <v>175</v>
      </c>
      <c r="AM10" s="647"/>
      <c r="AN10" s="647"/>
      <c r="AO10" s="648"/>
      <c r="AP10" s="638" t="s">
        <v>245</v>
      </c>
      <c r="AQ10" s="639"/>
      <c r="AR10" s="639"/>
      <c r="AS10" s="639"/>
      <c r="AT10" s="639"/>
      <c r="AU10" s="639"/>
      <c r="AV10" s="639"/>
      <c r="AW10" s="639"/>
      <c r="AX10" s="639"/>
      <c r="AY10" s="639"/>
      <c r="AZ10" s="639"/>
      <c r="BA10" s="639"/>
      <c r="BB10" s="639"/>
      <c r="BC10" s="639"/>
      <c r="BD10" s="639"/>
      <c r="BE10" s="639"/>
      <c r="BF10" s="640"/>
      <c r="BG10" s="641">
        <v>133487</v>
      </c>
      <c r="BH10" s="642"/>
      <c r="BI10" s="642"/>
      <c r="BJ10" s="642"/>
      <c r="BK10" s="642"/>
      <c r="BL10" s="642"/>
      <c r="BM10" s="642"/>
      <c r="BN10" s="643"/>
      <c r="BO10" s="644">
        <v>2.1</v>
      </c>
      <c r="BP10" s="644"/>
      <c r="BQ10" s="644"/>
      <c r="BR10" s="644"/>
      <c r="BS10" s="650">
        <v>22343</v>
      </c>
      <c r="BT10" s="642"/>
      <c r="BU10" s="642"/>
      <c r="BV10" s="642"/>
      <c r="BW10" s="642"/>
      <c r="BX10" s="642"/>
      <c r="BY10" s="642"/>
      <c r="BZ10" s="642"/>
      <c r="CA10" s="642"/>
      <c r="CB10" s="651"/>
      <c r="CD10" s="656" t="s">
        <v>246</v>
      </c>
      <c r="CE10" s="657"/>
      <c r="CF10" s="657"/>
      <c r="CG10" s="657"/>
      <c r="CH10" s="657"/>
      <c r="CI10" s="657"/>
      <c r="CJ10" s="657"/>
      <c r="CK10" s="657"/>
      <c r="CL10" s="657"/>
      <c r="CM10" s="657"/>
      <c r="CN10" s="657"/>
      <c r="CO10" s="657"/>
      <c r="CP10" s="657"/>
      <c r="CQ10" s="658"/>
      <c r="CR10" s="641">
        <v>100</v>
      </c>
      <c r="CS10" s="642"/>
      <c r="CT10" s="642"/>
      <c r="CU10" s="642"/>
      <c r="CV10" s="642"/>
      <c r="CW10" s="642"/>
      <c r="CX10" s="642"/>
      <c r="CY10" s="643"/>
      <c r="CZ10" s="644">
        <v>0</v>
      </c>
      <c r="DA10" s="644"/>
      <c r="DB10" s="644"/>
      <c r="DC10" s="644"/>
      <c r="DD10" s="650" t="s">
        <v>175</v>
      </c>
      <c r="DE10" s="642"/>
      <c r="DF10" s="642"/>
      <c r="DG10" s="642"/>
      <c r="DH10" s="642"/>
      <c r="DI10" s="642"/>
      <c r="DJ10" s="642"/>
      <c r="DK10" s="642"/>
      <c r="DL10" s="642"/>
      <c r="DM10" s="642"/>
      <c r="DN10" s="642"/>
      <c r="DO10" s="642"/>
      <c r="DP10" s="643"/>
      <c r="DQ10" s="650">
        <v>100</v>
      </c>
      <c r="DR10" s="642"/>
      <c r="DS10" s="642"/>
      <c r="DT10" s="642"/>
      <c r="DU10" s="642"/>
      <c r="DV10" s="642"/>
      <c r="DW10" s="642"/>
      <c r="DX10" s="642"/>
      <c r="DY10" s="642"/>
      <c r="DZ10" s="642"/>
      <c r="EA10" s="642"/>
      <c r="EB10" s="642"/>
      <c r="EC10" s="651"/>
    </row>
    <row r="11" spans="2:143" ht="11.25" customHeight="1" x14ac:dyDescent="0.2">
      <c r="B11" s="638" t="s">
        <v>247</v>
      </c>
      <c r="C11" s="639"/>
      <c r="D11" s="639"/>
      <c r="E11" s="639"/>
      <c r="F11" s="639"/>
      <c r="G11" s="639"/>
      <c r="H11" s="639"/>
      <c r="I11" s="639"/>
      <c r="J11" s="639"/>
      <c r="K11" s="639"/>
      <c r="L11" s="639"/>
      <c r="M11" s="639"/>
      <c r="N11" s="639"/>
      <c r="O11" s="639"/>
      <c r="P11" s="639"/>
      <c r="Q11" s="640"/>
      <c r="R11" s="641" t="s">
        <v>175</v>
      </c>
      <c r="S11" s="642"/>
      <c r="T11" s="642"/>
      <c r="U11" s="642"/>
      <c r="V11" s="642"/>
      <c r="W11" s="642"/>
      <c r="X11" s="642"/>
      <c r="Y11" s="643"/>
      <c r="Z11" s="644" t="s">
        <v>242</v>
      </c>
      <c r="AA11" s="644"/>
      <c r="AB11" s="644"/>
      <c r="AC11" s="644"/>
      <c r="AD11" s="645" t="s">
        <v>242</v>
      </c>
      <c r="AE11" s="645"/>
      <c r="AF11" s="645"/>
      <c r="AG11" s="645"/>
      <c r="AH11" s="645"/>
      <c r="AI11" s="645"/>
      <c r="AJ11" s="645"/>
      <c r="AK11" s="645"/>
      <c r="AL11" s="646" t="s">
        <v>175</v>
      </c>
      <c r="AM11" s="647"/>
      <c r="AN11" s="647"/>
      <c r="AO11" s="648"/>
      <c r="AP11" s="638" t="s">
        <v>248</v>
      </c>
      <c r="AQ11" s="639"/>
      <c r="AR11" s="639"/>
      <c r="AS11" s="639"/>
      <c r="AT11" s="639"/>
      <c r="AU11" s="639"/>
      <c r="AV11" s="639"/>
      <c r="AW11" s="639"/>
      <c r="AX11" s="639"/>
      <c r="AY11" s="639"/>
      <c r="AZ11" s="639"/>
      <c r="BA11" s="639"/>
      <c r="BB11" s="639"/>
      <c r="BC11" s="639"/>
      <c r="BD11" s="639"/>
      <c r="BE11" s="639"/>
      <c r="BF11" s="640"/>
      <c r="BG11" s="641">
        <v>819201</v>
      </c>
      <c r="BH11" s="642"/>
      <c r="BI11" s="642"/>
      <c r="BJ11" s="642"/>
      <c r="BK11" s="642"/>
      <c r="BL11" s="642"/>
      <c r="BM11" s="642"/>
      <c r="BN11" s="643"/>
      <c r="BO11" s="644">
        <v>13</v>
      </c>
      <c r="BP11" s="644"/>
      <c r="BQ11" s="644"/>
      <c r="BR11" s="644"/>
      <c r="BS11" s="650">
        <v>162553</v>
      </c>
      <c r="BT11" s="642"/>
      <c r="BU11" s="642"/>
      <c r="BV11" s="642"/>
      <c r="BW11" s="642"/>
      <c r="BX11" s="642"/>
      <c r="BY11" s="642"/>
      <c r="BZ11" s="642"/>
      <c r="CA11" s="642"/>
      <c r="CB11" s="651"/>
      <c r="CD11" s="656" t="s">
        <v>249</v>
      </c>
      <c r="CE11" s="657"/>
      <c r="CF11" s="657"/>
      <c r="CG11" s="657"/>
      <c r="CH11" s="657"/>
      <c r="CI11" s="657"/>
      <c r="CJ11" s="657"/>
      <c r="CK11" s="657"/>
      <c r="CL11" s="657"/>
      <c r="CM11" s="657"/>
      <c r="CN11" s="657"/>
      <c r="CO11" s="657"/>
      <c r="CP11" s="657"/>
      <c r="CQ11" s="658"/>
      <c r="CR11" s="641">
        <v>576668</v>
      </c>
      <c r="CS11" s="642"/>
      <c r="CT11" s="642"/>
      <c r="CU11" s="642"/>
      <c r="CV11" s="642"/>
      <c r="CW11" s="642"/>
      <c r="CX11" s="642"/>
      <c r="CY11" s="643"/>
      <c r="CZ11" s="644">
        <v>5.7</v>
      </c>
      <c r="DA11" s="644"/>
      <c r="DB11" s="644"/>
      <c r="DC11" s="644"/>
      <c r="DD11" s="650">
        <v>82427</v>
      </c>
      <c r="DE11" s="642"/>
      <c r="DF11" s="642"/>
      <c r="DG11" s="642"/>
      <c r="DH11" s="642"/>
      <c r="DI11" s="642"/>
      <c r="DJ11" s="642"/>
      <c r="DK11" s="642"/>
      <c r="DL11" s="642"/>
      <c r="DM11" s="642"/>
      <c r="DN11" s="642"/>
      <c r="DO11" s="642"/>
      <c r="DP11" s="643"/>
      <c r="DQ11" s="650">
        <v>448065</v>
      </c>
      <c r="DR11" s="642"/>
      <c r="DS11" s="642"/>
      <c r="DT11" s="642"/>
      <c r="DU11" s="642"/>
      <c r="DV11" s="642"/>
      <c r="DW11" s="642"/>
      <c r="DX11" s="642"/>
      <c r="DY11" s="642"/>
      <c r="DZ11" s="642"/>
      <c r="EA11" s="642"/>
      <c r="EB11" s="642"/>
      <c r="EC11" s="651"/>
    </row>
    <row r="12" spans="2:143" ht="11.25" customHeight="1" x14ac:dyDescent="0.2">
      <c r="B12" s="638" t="s">
        <v>250</v>
      </c>
      <c r="C12" s="639"/>
      <c r="D12" s="639"/>
      <c r="E12" s="639"/>
      <c r="F12" s="639"/>
      <c r="G12" s="639"/>
      <c r="H12" s="639"/>
      <c r="I12" s="639"/>
      <c r="J12" s="639"/>
      <c r="K12" s="639"/>
      <c r="L12" s="639"/>
      <c r="M12" s="639"/>
      <c r="N12" s="639"/>
      <c r="O12" s="639"/>
      <c r="P12" s="639"/>
      <c r="Q12" s="640"/>
      <c r="R12" s="641">
        <v>639522</v>
      </c>
      <c r="S12" s="642"/>
      <c r="T12" s="642"/>
      <c r="U12" s="642"/>
      <c r="V12" s="642"/>
      <c r="W12" s="642"/>
      <c r="X12" s="642"/>
      <c r="Y12" s="643"/>
      <c r="Z12" s="644">
        <v>6</v>
      </c>
      <c r="AA12" s="644"/>
      <c r="AB12" s="644"/>
      <c r="AC12" s="644"/>
      <c r="AD12" s="645">
        <v>639522</v>
      </c>
      <c r="AE12" s="645"/>
      <c r="AF12" s="645"/>
      <c r="AG12" s="645"/>
      <c r="AH12" s="645"/>
      <c r="AI12" s="645"/>
      <c r="AJ12" s="645"/>
      <c r="AK12" s="645"/>
      <c r="AL12" s="646">
        <v>9.1</v>
      </c>
      <c r="AM12" s="647"/>
      <c r="AN12" s="647"/>
      <c r="AO12" s="648"/>
      <c r="AP12" s="638" t="s">
        <v>251</v>
      </c>
      <c r="AQ12" s="639"/>
      <c r="AR12" s="639"/>
      <c r="AS12" s="639"/>
      <c r="AT12" s="639"/>
      <c r="AU12" s="639"/>
      <c r="AV12" s="639"/>
      <c r="AW12" s="639"/>
      <c r="AX12" s="639"/>
      <c r="AY12" s="639"/>
      <c r="AZ12" s="639"/>
      <c r="BA12" s="639"/>
      <c r="BB12" s="639"/>
      <c r="BC12" s="639"/>
      <c r="BD12" s="639"/>
      <c r="BE12" s="639"/>
      <c r="BF12" s="640"/>
      <c r="BG12" s="641">
        <v>2989635</v>
      </c>
      <c r="BH12" s="642"/>
      <c r="BI12" s="642"/>
      <c r="BJ12" s="642"/>
      <c r="BK12" s="642"/>
      <c r="BL12" s="642"/>
      <c r="BM12" s="642"/>
      <c r="BN12" s="643"/>
      <c r="BO12" s="644">
        <v>47.5</v>
      </c>
      <c r="BP12" s="644"/>
      <c r="BQ12" s="644"/>
      <c r="BR12" s="644"/>
      <c r="BS12" s="650" t="s">
        <v>242</v>
      </c>
      <c r="BT12" s="642"/>
      <c r="BU12" s="642"/>
      <c r="BV12" s="642"/>
      <c r="BW12" s="642"/>
      <c r="BX12" s="642"/>
      <c r="BY12" s="642"/>
      <c r="BZ12" s="642"/>
      <c r="CA12" s="642"/>
      <c r="CB12" s="651"/>
      <c r="CD12" s="656" t="s">
        <v>252</v>
      </c>
      <c r="CE12" s="657"/>
      <c r="CF12" s="657"/>
      <c r="CG12" s="657"/>
      <c r="CH12" s="657"/>
      <c r="CI12" s="657"/>
      <c r="CJ12" s="657"/>
      <c r="CK12" s="657"/>
      <c r="CL12" s="657"/>
      <c r="CM12" s="657"/>
      <c r="CN12" s="657"/>
      <c r="CO12" s="657"/>
      <c r="CP12" s="657"/>
      <c r="CQ12" s="658"/>
      <c r="CR12" s="641">
        <v>66798</v>
      </c>
      <c r="CS12" s="642"/>
      <c r="CT12" s="642"/>
      <c r="CU12" s="642"/>
      <c r="CV12" s="642"/>
      <c r="CW12" s="642"/>
      <c r="CX12" s="642"/>
      <c r="CY12" s="643"/>
      <c r="CZ12" s="644">
        <v>0.7</v>
      </c>
      <c r="DA12" s="644"/>
      <c r="DB12" s="644"/>
      <c r="DC12" s="644"/>
      <c r="DD12" s="650" t="s">
        <v>242</v>
      </c>
      <c r="DE12" s="642"/>
      <c r="DF12" s="642"/>
      <c r="DG12" s="642"/>
      <c r="DH12" s="642"/>
      <c r="DI12" s="642"/>
      <c r="DJ12" s="642"/>
      <c r="DK12" s="642"/>
      <c r="DL12" s="642"/>
      <c r="DM12" s="642"/>
      <c r="DN12" s="642"/>
      <c r="DO12" s="642"/>
      <c r="DP12" s="643"/>
      <c r="DQ12" s="650">
        <v>62456</v>
      </c>
      <c r="DR12" s="642"/>
      <c r="DS12" s="642"/>
      <c r="DT12" s="642"/>
      <c r="DU12" s="642"/>
      <c r="DV12" s="642"/>
      <c r="DW12" s="642"/>
      <c r="DX12" s="642"/>
      <c r="DY12" s="642"/>
      <c r="DZ12" s="642"/>
      <c r="EA12" s="642"/>
      <c r="EB12" s="642"/>
      <c r="EC12" s="651"/>
    </row>
    <row r="13" spans="2:143" ht="11.25" customHeight="1" x14ac:dyDescent="0.2">
      <c r="B13" s="638" t="s">
        <v>253</v>
      </c>
      <c r="C13" s="639"/>
      <c r="D13" s="639"/>
      <c r="E13" s="639"/>
      <c r="F13" s="639"/>
      <c r="G13" s="639"/>
      <c r="H13" s="639"/>
      <c r="I13" s="639"/>
      <c r="J13" s="639"/>
      <c r="K13" s="639"/>
      <c r="L13" s="639"/>
      <c r="M13" s="639"/>
      <c r="N13" s="639"/>
      <c r="O13" s="639"/>
      <c r="P13" s="639"/>
      <c r="Q13" s="640"/>
      <c r="R13" s="641" t="s">
        <v>175</v>
      </c>
      <c r="S13" s="642"/>
      <c r="T13" s="642"/>
      <c r="U13" s="642"/>
      <c r="V13" s="642"/>
      <c r="W13" s="642"/>
      <c r="X13" s="642"/>
      <c r="Y13" s="643"/>
      <c r="Z13" s="644" t="s">
        <v>175</v>
      </c>
      <c r="AA13" s="644"/>
      <c r="AB13" s="644"/>
      <c r="AC13" s="644"/>
      <c r="AD13" s="645" t="s">
        <v>175</v>
      </c>
      <c r="AE13" s="645"/>
      <c r="AF13" s="645"/>
      <c r="AG13" s="645"/>
      <c r="AH13" s="645"/>
      <c r="AI13" s="645"/>
      <c r="AJ13" s="645"/>
      <c r="AK13" s="645"/>
      <c r="AL13" s="646" t="s">
        <v>129</v>
      </c>
      <c r="AM13" s="647"/>
      <c r="AN13" s="647"/>
      <c r="AO13" s="648"/>
      <c r="AP13" s="638" t="s">
        <v>254</v>
      </c>
      <c r="AQ13" s="639"/>
      <c r="AR13" s="639"/>
      <c r="AS13" s="639"/>
      <c r="AT13" s="639"/>
      <c r="AU13" s="639"/>
      <c r="AV13" s="639"/>
      <c r="AW13" s="639"/>
      <c r="AX13" s="639"/>
      <c r="AY13" s="639"/>
      <c r="AZ13" s="639"/>
      <c r="BA13" s="639"/>
      <c r="BB13" s="639"/>
      <c r="BC13" s="639"/>
      <c r="BD13" s="639"/>
      <c r="BE13" s="639"/>
      <c r="BF13" s="640"/>
      <c r="BG13" s="641">
        <v>2985943</v>
      </c>
      <c r="BH13" s="642"/>
      <c r="BI13" s="642"/>
      <c r="BJ13" s="642"/>
      <c r="BK13" s="642"/>
      <c r="BL13" s="642"/>
      <c r="BM13" s="642"/>
      <c r="BN13" s="643"/>
      <c r="BO13" s="644">
        <v>47.5</v>
      </c>
      <c r="BP13" s="644"/>
      <c r="BQ13" s="644"/>
      <c r="BR13" s="644"/>
      <c r="BS13" s="650" t="s">
        <v>242</v>
      </c>
      <c r="BT13" s="642"/>
      <c r="BU13" s="642"/>
      <c r="BV13" s="642"/>
      <c r="BW13" s="642"/>
      <c r="BX13" s="642"/>
      <c r="BY13" s="642"/>
      <c r="BZ13" s="642"/>
      <c r="CA13" s="642"/>
      <c r="CB13" s="651"/>
      <c r="CD13" s="656" t="s">
        <v>255</v>
      </c>
      <c r="CE13" s="657"/>
      <c r="CF13" s="657"/>
      <c r="CG13" s="657"/>
      <c r="CH13" s="657"/>
      <c r="CI13" s="657"/>
      <c r="CJ13" s="657"/>
      <c r="CK13" s="657"/>
      <c r="CL13" s="657"/>
      <c r="CM13" s="657"/>
      <c r="CN13" s="657"/>
      <c r="CO13" s="657"/>
      <c r="CP13" s="657"/>
      <c r="CQ13" s="658"/>
      <c r="CR13" s="641">
        <v>1219426</v>
      </c>
      <c r="CS13" s="642"/>
      <c r="CT13" s="642"/>
      <c r="CU13" s="642"/>
      <c r="CV13" s="642"/>
      <c r="CW13" s="642"/>
      <c r="CX13" s="642"/>
      <c r="CY13" s="643"/>
      <c r="CZ13" s="644">
        <v>12</v>
      </c>
      <c r="DA13" s="644"/>
      <c r="DB13" s="644"/>
      <c r="DC13" s="644"/>
      <c r="DD13" s="650">
        <v>511448</v>
      </c>
      <c r="DE13" s="642"/>
      <c r="DF13" s="642"/>
      <c r="DG13" s="642"/>
      <c r="DH13" s="642"/>
      <c r="DI13" s="642"/>
      <c r="DJ13" s="642"/>
      <c r="DK13" s="642"/>
      <c r="DL13" s="642"/>
      <c r="DM13" s="642"/>
      <c r="DN13" s="642"/>
      <c r="DO13" s="642"/>
      <c r="DP13" s="643"/>
      <c r="DQ13" s="650">
        <v>1024067</v>
      </c>
      <c r="DR13" s="642"/>
      <c r="DS13" s="642"/>
      <c r="DT13" s="642"/>
      <c r="DU13" s="642"/>
      <c r="DV13" s="642"/>
      <c r="DW13" s="642"/>
      <c r="DX13" s="642"/>
      <c r="DY13" s="642"/>
      <c r="DZ13" s="642"/>
      <c r="EA13" s="642"/>
      <c r="EB13" s="642"/>
      <c r="EC13" s="651"/>
    </row>
    <row r="14" spans="2:143" ht="11.25" customHeight="1" x14ac:dyDescent="0.2">
      <c r="B14" s="638" t="s">
        <v>256</v>
      </c>
      <c r="C14" s="639"/>
      <c r="D14" s="639"/>
      <c r="E14" s="639"/>
      <c r="F14" s="639"/>
      <c r="G14" s="639"/>
      <c r="H14" s="639"/>
      <c r="I14" s="639"/>
      <c r="J14" s="639"/>
      <c r="K14" s="639"/>
      <c r="L14" s="639"/>
      <c r="M14" s="639"/>
      <c r="N14" s="639"/>
      <c r="O14" s="639"/>
      <c r="P14" s="639"/>
      <c r="Q14" s="640"/>
      <c r="R14" s="641" t="s">
        <v>242</v>
      </c>
      <c r="S14" s="642"/>
      <c r="T14" s="642"/>
      <c r="U14" s="642"/>
      <c r="V14" s="642"/>
      <c r="W14" s="642"/>
      <c r="X14" s="642"/>
      <c r="Y14" s="643"/>
      <c r="Z14" s="644" t="s">
        <v>242</v>
      </c>
      <c r="AA14" s="644"/>
      <c r="AB14" s="644"/>
      <c r="AC14" s="644"/>
      <c r="AD14" s="645" t="s">
        <v>242</v>
      </c>
      <c r="AE14" s="645"/>
      <c r="AF14" s="645"/>
      <c r="AG14" s="645"/>
      <c r="AH14" s="645"/>
      <c r="AI14" s="645"/>
      <c r="AJ14" s="645"/>
      <c r="AK14" s="645"/>
      <c r="AL14" s="646" t="s">
        <v>175</v>
      </c>
      <c r="AM14" s="647"/>
      <c r="AN14" s="647"/>
      <c r="AO14" s="648"/>
      <c r="AP14" s="638" t="s">
        <v>257</v>
      </c>
      <c r="AQ14" s="639"/>
      <c r="AR14" s="639"/>
      <c r="AS14" s="639"/>
      <c r="AT14" s="639"/>
      <c r="AU14" s="639"/>
      <c r="AV14" s="639"/>
      <c r="AW14" s="639"/>
      <c r="AX14" s="639"/>
      <c r="AY14" s="639"/>
      <c r="AZ14" s="639"/>
      <c r="BA14" s="639"/>
      <c r="BB14" s="639"/>
      <c r="BC14" s="639"/>
      <c r="BD14" s="639"/>
      <c r="BE14" s="639"/>
      <c r="BF14" s="640"/>
      <c r="BG14" s="641">
        <v>85915</v>
      </c>
      <c r="BH14" s="642"/>
      <c r="BI14" s="642"/>
      <c r="BJ14" s="642"/>
      <c r="BK14" s="642"/>
      <c r="BL14" s="642"/>
      <c r="BM14" s="642"/>
      <c r="BN14" s="643"/>
      <c r="BO14" s="644">
        <v>1.4</v>
      </c>
      <c r="BP14" s="644"/>
      <c r="BQ14" s="644"/>
      <c r="BR14" s="644"/>
      <c r="BS14" s="650" t="s">
        <v>242</v>
      </c>
      <c r="BT14" s="642"/>
      <c r="BU14" s="642"/>
      <c r="BV14" s="642"/>
      <c r="BW14" s="642"/>
      <c r="BX14" s="642"/>
      <c r="BY14" s="642"/>
      <c r="BZ14" s="642"/>
      <c r="CA14" s="642"/>
      <c r="CB14" s="651"/>
      <c r="CD14" s="656" t="s">
        <v>258</v>
      </c>
      <c r="CE14" s="657"/>
      <c r="CF14" s="657"/>
      <c r="CG14" s="657"/>
      <c r="CH14" s="657"/>
      <c r="CI14" s="657"/>
      <c r="CJ14" s="657"/>
      <c r="CK14" s="657"/>
      <c r="CL14" s="657"/>
      <c r="CM14" s="657"/>
      <c r="CN14" s="657"/>
      <c r="CO14" s="657"/>
      <c r="CP14" s="657"/>
      <c r="CQ14" s="658"/>
      <c r="CR14" s="641">
        <v>531462</v>
      </c>
      <c r="CS14" s="642"/>
      <c r="CT14" s="642"/>
      <c r="CU14" s="642"/>
      <c r="CV14" s="642"/>
      <c r="CW14" s="642"/>
      <c r="CX14" s="642"/>
      <c r="CY14" s="643"/>
      <c r="CZ14" s="644">
        <v>5.2</v>
      </c>
      <c r="DA14" s="644"/>
      <c r="DB14" s="644"/>
      <c r="DC14" s="644"/>
      <c r="DD14" s="650">
        <v>14660</v>
      </c>
      <c r="DE14" s="642"/>
      <c r="DF14" s="642"/>
      <c r="DG14" s="642"/>
      <c r="DH14" s="642"/>
      <c r="DI14" s="642"/>
      <c r="DJ14" s="642"/>
      <c r="DK14" s="642"/>
      <c r="DL14" s="642"/>
      <c r="DM14" s="642"/>
      <c r="DN14" s="642"/>
      <c r="DO14" s="642"/>
      <c r="DP14" s="643"/>
      <c r="DQ14" s="650">
        <v>518444</v>
      </c>
      <c r="DR14" s="642"/>
      <c r="DS14" s="642"/>
      <c r="DT14" s="642"/>
      <c r="DU14" s="642"/>
      <c r="DV14" s="642"/>
      <c r="DW14" s="642"/>
      <c r="DX14" s="642"/>
      <c r="DY14" s="642"/>
      <c r="DZ14" s="642"/>
      <c r="EA14" s="642"/>
      <c r="EB14" s="642"/>
      <c r="EC14" s="651"/>
    </row>
    <row r="15" spans="2:143" ht="11.25" customHeight="1" x14ac:dyDescent="0.2">
      <c r="B15" s="638" t="s">
        <v>259</v>
      </c>
      <c r="C15" s="639"/>
      <c r="D15" s="639"/>
      <c r="E15" s="639"/>
      <c r="F15" s="639"/>
      <c r="G15" s="639"/>
      <c r="H15" s="639"/>
      <c r="I15" s="639"/>
      <c r="J15" s="639"/>
      <c r="K15" s="639"/>
      <c r="L15" s="639"/>
      <c r="M15" s="639"/>
      <c r="N15" s="639"/>
      <c r="O15" s="639"/>
      <c r="P15" s="639"/>
      <c r="Q15" s="640"/>
      <c r="R15" s="641">
        <v>51559</v>
      </c>
      <c r="S15" s="642"/>
      <c r="T15" s="642"/>
      <c r="U15" s="642"/>
      <c r="V15" s="642"/>
      <c r="W15" s="642"/>
      <c r="X15" s="642"/>
      <c r="Y15" s="643"/>
      <c r="Z15" s="644">
        <v>0.5</v>
      </c>
      <c r="AA15" s="644"/>
      <c r="AB15" s="644"/>
      <c r="AC15" s="644"/>
      <c r="AD15" s="645">
        <v>51559</v>
      </c>
      <c r="AE15" s="645"/>
      <c r="AF15" s="645"/>
      <c r="AG15" s="645"/>
      <c r="AH15" s="645"/>
      <c r="AI15" s="645"/>
      <c r="AJ15" s="645"/>
      <c r="AK15" s="645"/>
      <c r="AL15" s="646">
        <v>0.7</v>
      </c>
      <c r="AM15" s="647"/>
      <c r="AN15" s="647"/>
      <c r="AO15" s="648"/>
      <c r="AP15" s="638" t="s">
        <v>260</v>
      </c>
      <c r="AQ15" s="639"/>
      <c r="AR15" s="639"/>
      <c r="AS15" s="639"/>
      <c r="AT15" s="639"/>
      <c r="AU15" s="639"/>
      <c r="AV15" s="639"/>
      <c r="AW15" s="639"/>
      <c r="AX15" s="639"/>
      <c r="AY15" s="639"/>
      <c r="AZ15" s="639"/>
      <c r="BA15" s="639"/>
      <c r="BB15" s="639"/>
      <c r="BC15" s="639"/>
      <c r="BD15" s="639"/>
      <c r="BE15" s="639"/>
      <c r="BF15" s="640"/>
      <c r="BG15" s="641">
        <v>279647</v>
      </c>
      <c r="BH15" s="642"/>
      <c r="BI15" s="642"/>
      <c r="BJ15" s="642"/>
      <c r="BK15" s="642"/>
      <c r="BL15" s="642"/>
      <c r="BM15" s="642"/>
      <c r="BN15" s="643"/>
      <c r="BO15" s="644">
        <v>4.4000000000000004</v>
      </c>
      <c r="BP15" s="644"/>
      <c r="BQ15" s="644"/>
      <c r="BR15" s="644"/>
      <c r="BS15" s="650" t="s">
        <v>242</v>
      </c>
      <c r="BT15" s="642"/>
      <c r="BU15" s="642"/>
      <c r="BV15" s="642"/>
      <c r="BW15" s="642"/>
      <c r="BX15" s="642"/>
      <c r="BY15" s="642"/>
      <c r="BZ15" s="642"/>
      <c r="CA15" s="642"/>
      <c r="CB15" s="651"/>
      <c r="CD15" s="656" t="s">
        <v>261</v>
      </c>
      <c r="CE15" s="657"/>
      <c r="CF15" s="657"/>
      <c r="CG15" s="657"/>
      <c r="CH15" s="657"/>
      <c r="CI15" s="657"/>
      <c r="CJ15" s="657"/>
      <c r="CK15" s="657"/>
      <c r="CL15" s="657"/>
      <c r="CM15" s="657"/>
      <c r="CN15" s="657"/>
      <c r="CO15" s="657"/>
      <c r="CP15" s="657"/>
      <c r="CQ15" s="658"/>
      <c r="CR15" s="641">
        <v>1064125</v>
      </c>
      <c r="CS15" s="642"/>
      <c r="CT15" s="642"/>
      <c r="CU15" s="642"/>
      <c r="CV15" s="642"/>
      <c r="CW15" s="642"/>
      <c r="CX15" s="642"/>
      <c r="CY15" s="643"/>
      <c r="CZ15" s="644">
        <v>10.5</v>
      </c>
      <c r="DA15" s="644"/>
      <c r="DB15" s="644"/>
      <c r="DC15" s="644"/>
      <c r="DD15" s="650">
        <v>99830</v>
      </c>
      <c r="DE15" s="642"/>
      <c r="DF15" s="642"/>
      <c r="DG15" s="642"/>
      <c r="DH15" s="642"/>
      <c r="DI15" s="642"/>
      <c r="DJ15" s="642"/>
      <c r="DK15" s="642"/>
      <c r="DL15" s="642"/>
      <c r="DM15" s="642"/>
      <c r="DN15" s="642"/>
      <c r="DO15" s="642"/>
      <c r="DP15" s="643"/>
      <c r="DQ15" s="650">
        <v>978743</v>
      </c>
      <c r="DR15" s="642"/>
      <c r="DS15" s="642"/>
      <c r="DT15" s="642"/>
      <c r="DU15" s="642"/>
      <c r="DV15" s="642"/>
      <c r="DW15" s="642"/>
      <c r="DX15" s="642"/>
      <c r="DY15" s="642"/>
      <c r="DZ15" s="642"/>
      <c r="EA15" s="642"/>
      <c r="EB15" s="642"/>
      <c r="EC15" s="651"/>
    </row>
    <row r="16" spans="2:143" ht="11.25" customHeight="1" x14ac:dyDescent="0.2">
      <c r="B16" s="638" t="s">
        <v>262</v>
      </c>
      <c r="C16" s="639"/>
      <c r="D16" s="639"/>
      <c r="E16" s="639"/>
      <c r="F16" s="639"/>
      <c r="G16" s="639"/>
      <c r="H16" s="639"/>
      <c r="I16" s="639"/>
      <c r="J16" s="639"/>
      <c r="K16" s="639"/>
      <c r="L16" s="639"/>
      <c r="M16" s="639"/>
      <c r="N16" s="639"/>
      <c r="O16" s="639"/>
      <c r="P16" s="639"/>
      <c r="Q16" s="640"/>
      <c r="R16" s="641" t="s">
        <v>242</v>
      </c>
      <c r="S16" s="642"/>
      <c r="T16" s="642"/>
      <c r="U16" s="642"/>
      <c r="V16" s="642"/>
      <c r="W16" s="642"/>
      <c r="X16" s="642"/>
      <c r="Y16" s="643"/>
      <c r="Z16" s="644" t="s">
        <v>242</v>
      </c>
      <c r="AA16" s="644"/>
      <c r="AB16" s="644"/>
      <c r="AC16" s="644"/>
      <c r="AD16" s="645" t="s">
        <v>175</v>
      </c>
      <c r="AE16" s="645"/>
      <c r="AF16" s="645"/>
      <c r="AG16" s="645"/>
      <c r="AH16" s="645"/>
      <c r="AI16" s="645"/>
      <c r="AJ16" s="645"/>
      <c r="AK16" s="645"/>
      <c r="AL16" s="646" t="s">
        <v>242</v>
      </c>
      <c r="AM16" s="647"/>
      <c r="AN16" s="647"/>
      <c r="AO16" s="648"/>
      <c r="AP16" s="638" t="s">
        <v>263</v>
      </c>
      <c r="AQ16" s="639"/>
      <c r="AR16" s="639"/>
      <c r="AS16" s="639"/>
      <c r="AT16" s="639"/>
      <c r="AU16" s="639"/>
      <c r="AV16" s="639"/>
      <c r="AW16" s="639"/>
      <c r="AX16" s="639"/>
      <c r="AY16" s="639"/>
      <c r="AZ16" s="639"/>
      <c r="BA16" s="639"/>
      <c r="BB16" s="639"/>
      <c r="BC16" s="639"/>
      <c r="BD16" s="639"/>
      <c r="BE16" s="639"/>
      <c r="BF16" s="640"/>
      <c r="BG16" s="641" t="s">
        <v>242</v>
      </c>
      <c r="BH16" s="642"/>
      <c r="BI16" s="642"/>
      <c r="BJ16" s="642"/>
      <c r="BK16" s="642"/>
      <c r="BL16" s="642"/>
      <c r="BM16" s="642"/>
      <c r="BN16" s="643"/>
      <c r="BO16" s="644" t="s">
        <v>242</v>
      </c>
      <c r="BP16" s="644"/>
      <c r="BQ16" s="644"/>
      <c r="BR16" s="644"/>
      <c r="BS16" s="650" t="s">
        <v>175</v>
      </c>
      <c r="BT16" s="642"/>
      <c r="BU16" s="642"/>
      <c r="BV16" s="642"/>
      <c r="BW16" s="642"/>
      <c r="BX16" s="642"/>
      <c r="BY16" s="642"/>
      <c r="BZ16" s="642"/>
      <c r="CA16" s="642"/>
      <c r="CB16" s="651"/>
      <c r="CD16" s="656" t="s">
        <v>264</v>
      </c>
      <c r="CE16" s="657"/>
      <c r="CF16" s="657"/>
      <c r="CG16" s="657"/>
      <c r="CH16" s="657"/>
      <c r="CI16" s="657"/>
      <c r="CJ16" s="657"/>
      <c r="CK16" s="657"/>
      <c r="CL16" s="657"/>
      <c r="CM16" s="657"/>
      <c r="CN16" s="657"/>
      <c r="CO16" s="657"/>
      <c r="CP16" s="657"/>
      <c r="CQ16" s="658"/>
      <c r="CR16" s="641" t="s">
        <v>175</v>
      </c>
      <c r="CS16" s="642"/>
      <c r="CT16" s="642"/>
      <c r="CU16" s="642"/>
      <c r="CV16" s="642"/>
      <c r="CW16" s="642"/>
      <c r="CX16" s="642"/>
      <c r="CY16" s="643"/>
      <c r="CZ16" s="644" t="s">
        <v>175</v>
      </c>
      <c r="DA16" s="644"/>
      <c r="DB16" s="644"/>
      <c r="DC16" s="644"/>
      <c r="DD16" s="650" t="s">
        <v>242</v>
      </c>
      <c r="DE16" s="642"/>
      <c r="DF16" s="642"/>
      <c r="DG16" s="642"/>
      <c r="DH16" s="642"/>
      <c r="DI16" s="642"/>
      <c r="DJ16" s="642"/>
      <c r="DK16" s="642"/>
      <c r="DL16" s="642"/>
      <c r="DM16" s="642"/>
      <c r="DN16" s="642"/>
      <c r="DO16" s="642"/>
      <c r="DP16" s="643"/>
      <c r="DQ16" s="650" t="s">
        <v>242</v>
      </c>
      <c r="DR16" s="642"/>
      <c r="DS16" s="642"/>
      <c r="DT16" s="642"/>
      <c r="DU16" s="642"/>
      <c r="DV16" s="642"/>
      <c r="DW16" s="642"/>
      <c r="DX16" s="642"/>
      <c r="DY16" s="642"/>
      <c r="DZ16" s="642"/>
      <c r="EA16" s="642"/>
      <c r="EB16" s="642"/>
      <c r="EC16" s="651"/>
    </row>
    <row r="17" spans="2:133" ht="11.25" customHeight="1" x14ac:dyDescent="0.2">
      <c r="B17" s="638" t="s">
        <v>265</v>
      </c>
      <c r="C17" s="639"/>
      <c r="D17" s="639"/>
      <c r="E17" s="639"/>
      <c r="F17" s="639"/>
      <c r="G17" s="639"/>
      <c r="H17" s="639"/>
      <c r="I17" s="639"/>
      <c r="J17" s="639"/>
      <c r="K17" s="639"/>
      <c r="L17" s="639"/>
      <c r="M17" s="639"/>
      <c r="N17" s="639"/>
      <c r="O17" s="639"/>
      <c r="P17" s="639"/>
      <c r="Q17" s="640"/>
      <c r="R17" s="641">
        <v>28741</v>
      </c>
      <c r="S17" s="642"/>
      <c r="T17" s="642"/>
      <c r="U17" s="642"/>
      <c r="V17" s="642"/>
      <c r="W17" s="642"/>
      <c r="X17" s="642"/>
      <c r="Y17" s="643"/>
      <c r="Z17" s="644">
        <v>0.3</v>
      </c>
      <c r="AA17" s="644"/>
      <c r="AB17" s="644"/>
      <c r="AC17" s="644"/>
      <c r="AD17" s="645">
        <v>28741</v>
      </c>
      <c r="AE17" s="645"/>
      <c r="AF17" s="645"/>
      <c r="AG17" s="645"/>
      <c r="AH17" s="645"/>
      <c r="AI17" s="645"/>
      <c r="AJ17" s="645"/>
      <c r="AK17" s="645"/>
      <c r="AL17" s="646">
        <v>0.4</v>
      </c>
      <c r="AM17" s="647"/>
      <c r="AN17" s="647"/>
      <c r="AO17" s="648"/>
      <c r="AP17" s="638" t="s">
        <v>266</v>
      </c>
      <c r="AQ17" s="639"/>
      <c r="AR17" s="639"/>
      <c r="AS17" s="639"/>
      <c r="AT17" s="639"/>
      <c r="AU17" s="639"/>
      <c r="AV17" s="639"/>
      <c r="AW17" s="639"/>
      <c r="AX17" s="639"/>
      <c r="AY17" s="639"/>
      <c r="AZ17" s="639"/>
      <c r="BA17" s="639"/>
      <c r="BB17" s="639"/>
      <c r="BC17" s="639"/>
      <c r="BD17" s="639"/>
      <c r="BE17" s="639"/>
      <c r="BF17" s="640"/>
      <c r="BG17" s="641" t="s">
        <v>242</v>
      </c>
      <c r="BH17" s="642"/>
      <c r="BI17" s="642"/>
      <c r="BJ17" s="642"/>
      <c r="BK17" s="642"/>
      <c r="BL17" s="642"/>
      <c r="BM17" s="642"/>
      <c r="BN17" s="643"/>
      <c r="BO17" s="644" t="s">
        <v>175</v>
      </c>
      <c r="BP17" s="644"/>
      <c r="BQ17" s="644"/>
      <c r="BR17" s="644"/>
      <c r="BS17" s="650" t="s">
        <v>242</v>
      </c>
      <c r="BT17" s="642"/>
      <c r="BU17" s="642"/>
      <c r="BV17" s="642"/>
      <c r="BW17" s="642"/>
      <c r="BX17" s="642"/>
      <c r="BY17" s="642"/>
      <c r="BZ17" s="642"/>
      <c r="CA17" s="642"/>
      <c r="CB17" s="651"/>
      <c r="CD17" s="656" t="s">
        <v>267</v>
      </c>
      <c r="CE17" s="657"/>
      <c r="CF17" s="657"/>
      <c r="CG17" s="657"/>
      <c r="CH17" s="657"/>
      <c r="CI17" s="657"/>
      <c r="CJ17" s="657"/>
      <c r="CK17" s="657"/>
      <c r="CL17" s="657"/>
      <c r="CM17" s="657"/>
      <c r="CN17" s="657"/>
      <c r="CO17" s="657"/>
      <c r="CP17" s="657"/>
      <c r="CQ17" s="658"/>
      <c r="CR17" s="641">
        <v>827434</v>
      </c>
      <c r="CS17" s="642"/>
      <c r="CT17" s="642"/>
      <c r="CU17" s="642"/>
      <c r="CV17" s="642"/>
      <c r="CW17" s="642"/>
      <c r="CX17" s="642"/>
      <c r="CY17" s="643"/>
      <c r="CZ17" s="644">
        <v>8.1</v>
      </c>
      <c r="DA17" s="644"/>
      <c r="DB17" s="644"/>
      <c r="DC17" s="644"/>
      <c r="DD17" s="650" t="s">
        <v>175</v>
      </c>
      <c r="DE17" s="642"/>
      <c r="DF17" s="642"/>
      <c r="DG17" s="642"/>
      <c r="DH17" s="642"/>
      <c r="DI17" s="642"/>
      <c r="DJ17" s="642"/>
      <c r="DK17" s="642"/>
      <c r="DL17" s="642"/>
      <c r="DM17" s="642"/>
      <c r="DN17" s="642"/>
      <c r="DO17" s="642"/>
      <c r="DP17" s="643"/>
      <c r="DQ17" s="650">
        <v>821453</v>
      </c>
      <c r="DR17" s="642"/>
      <c r="DS17" s="642"/>
      <c r="DT17" s="642"/>
      <c r="DU17" s="642"/>
      <c r="DV17" s="642"/>
      <c r="DW17" s="642"/>
      <c r="DX17" s="642"/>
      <c r="DY17" s="642"/>
      <c r="DZ17" s="642"/>
      <c r="EA17" s="642"/>
      <c r="EB17" s="642"/>
      <c r="EC17" s="651"/>
    </row>
    <row r="18" spans="2:133" ht="11.25" customHeight="1" x14ac:dyDescent="0.2">
      <c r="B18" s="638" t="s">
        <v>268</v>
      </c>
      <c r="C18" s="639"/>
      <c r="D18" s="639"/>
      <c r="E18" s="639"/>
      <c r="F18" s="639"/>
      <c r="G18" s="639"/>
      <c r="H18" s="639"/>
      <c r="I18" s="639"/>
      <c r="J18" s="639"/>
      <c r="K18" s="639"/>
      <c r="L18" s="639"/>
      <c r="M18" s="639"/>
      <c r="N18" s="639"/>
      <c r="O18" s="639"/>
      <c r="P18" s="639"/>
      <c r="Q18" s="640"/>
      <c r="R18" s="641">
        <v>125088</v>
      </c>
      <c r="S18" s="642"/>
      <c r="T18" s="642"/>
      <c r="U18" s="642"/>
      <c r="V18" s="642"/>
      <c r="W18" s="642"/>
      <c r="X18" s="642"/>
      <c r="Y18" s="643"/>
      <c r="Z18" s="644">
        <v>1.2</v>
      </c>
      <c r="AA18" s="644"/>
      <c r="AB18" s="644"/>
      <c r="AC18" s="644"/>
      <c r="AD18" s="645" t="s">
        <v>175</v>
      </c>
      <c r="AE18" s="645"/>
      <c r="AF18" s="645"/>
      <c r="AG18" s="645"/>
      <c r="AH18" s="645"/>
      <c r="AI18" s="645"/>
      <c r="AJ18" s="645"/>
      <c r="AK18" s="645"/>
      <c r="AL18" s="646" t="s">
        <v>175</v>
      </c>
      <c r="AM18" s="647"/>
      <c r="AN18" s="647"/>
      <c r="AO18" s="648"/>
      <c r="AP18" s="638" t="s">
        <v>269</v>
      </c>
      <c r="AQ18" s="639"/>
      <c r="AR18" s="639"/>
      <c r="AS18" s="639"/>
      <c r="AT18" s="639"/>
      <c r="AU18" s="639"/>
      <c r="AV18" s="639"/>
      <c r="AW18" s="639"/>
      <c r="AX18" s="639"/>
      <c r="AY18" s="639"/>
      <c r="AZ18" s="639"/>
      <c r="BA18" s="639"/>
      <c r="BB18" s="639"/>
      <c r="BC18" s="639"/>
      <c r="BD18" s="639"/>
      <c r="BE18" s="639"/>
      <c r="BF18" s="640"/>
      <c r="BG18" s="641" t="s">
        <v>175</v>
      </c>
      <c r="BH18" s="642"/>
      <c r="BI18" s="642"/>
      <c r="BJ18" s="642"/>
      <c r="BK18" s="642"/>
      <c r="BL18" s="642"/>
      <c r="BM18" s="642"/>
      <c r="BN18" s="643"/>
      <c r="BO18" s="644" t="s">
        <v>175</v>
      </c>
      <c r="BP18" s="644"/>
      <c r="BQ18" s="644"/>
      <c r="BR18" s="644"/>
      <c r="BS18" s="650" t="s">
        <v>242</v>
      </c>
      <c r="BT18" s="642"/>
      <c r="BU18" s="642"/>
      <c r="BV18" s="642"/>
      <c r="BW18" s="642"/>
      <c r="BX18" s="642"/>
      <c r="BY18" s="642"/>
      <c r="BZ18" s="642"/>
      <c r="CA18" s="642"/>
      <c r="CB18" s="651"/>
      <c r="CD18" s="656" t="s">
        <v>270</v>
      </c>
      <c r="CE18" s="657"/>
      <c r="CF18" s="657"/>
      <c r="CG18" s="657"/>
      <c r="CH18" s="657"/>
      <c r="CI18" s="657"/>
      <c r="CJ18" s="657"/>
      <c r="CK18" s="657"/>
      <c r="CL18" s="657"/>
      <c r="CM18" s="657"/>
      <c r="CN18" s="657"/>
      <c r="CO18" s="657"/>
      <c r="CP18" s="657"/>
      <c r="CQ18" s="658"/>
      <c r="CR18" s="641" t="s">
        <v>175</v>
      </c>
      <c r="CS18" s="642"/>
      <c r="CT18" s="642"/>
      <c r="CU18" s="642"/>
      <c r="CV18" s="642"/>
      <c r="CW18" s="642"/>
      <c r="CX18" s="642"/>
      <c r="CY18" s="643"/>
      <c r="CZ18" s="644" t="s">
        <v>242</v>
      </c>
      <c r="DA18" s="644"/>
      <c r="DB18" s="644"/>
      <c r="DC18" s="644"/>
      <c r="DD18" s="650" t="s">
        <v>175</v>
      </c>
      <c r="DE18" s="642"/>
      <c r="DF18" s="642"/>
      <c r="DG18" s="642"/>
      <c r="DH18" s="642"/>
      <c r="DI18" s="642"/>
      <c r="DJ18" s="642"/>
      <c r="DK18" s="642"/>
      <c r="DL18" s="642"/>
      <c r="DM18" s="642"/>
      <c r="DN18" s="642"/>
      <c r="DO18" s="642"/>
      <c r="DP18" s="643"/>
      <c r="DQ18" s="650" t="s">
        <v>242</v>
      </c>
      <c r="DR18" s="642"/>
      <c r="DS18" s="642"/>
      <c r="DT18" s="642"/>
      <c r="DU18" s="642"/>
      <c r="DV18" s="642"/>
      <c r="DW18" s="642"/>
      <c r="DX18" s="642"/>
      <c r="DY18" s="642"/>
      <c r="DZ18" s="642"/>
      <c r="EA18" s="642"/>
      <c r="EB18" s="642"/>
      <c r="EC18" s="651"/>
    </row>
    <row r="19" spans="2:133" ht="11.25" customHeight="1" x14ac:dyDescent="0.2">
      <c r="B19" s="638" t="s">
        <v>271</v>
      </c>
      <c r="C19" s="639"/>
      <c r="D19" s="639"/>
      <c r="E19" s="639"/>
      <c r="F19" s="639"/>
      <c r="G19" s="639"/>
      <c r="H19" s="639"/>
      <c r="I19" s="639"/>
      <c r="J19" s="639"/>
      <c r="K19" s="639"/>
      <c r="L19" s="639"/>
      <c r="M19" s="639"/>
      <c r="N19" s="639"/>
      <c r="O19" s="639"/>
      <c r="P19" s="639"/>
      <c r="Q19" s="640"/>
      <c r="R19" s="641" t="s">
        <v>242</v>
      </c>
      <c r="S19" s="642"/>
      <c r="T19" s="642"/>
      <c r="U19" s="642"/>
      <c r="V19" s="642"/>
      <c r="W19" s="642"/>
      <c r="X19" s="642"/>
      <c r="Y19" s="643"/>
      <c r="Z19" s="644" t="s">
        <v>175</v>
      </c>
      <c r="AA19" s="644"/>
      <c r="AB19" s="644"/>
      <c r="AC19" s="644"/>
      <c r="AD19" s="645" t="s">
        <v>175</v>
      </c>
      <c r="AE19" s="645"/>
      <c r="AF19" s="645"/>
      <c r="AG19" s="645"/>
      <c r="AH19" s="645"/>
      <c r="AI19" s="645"/>
      <c r="AJ19" s="645"/>
      <c r="AK19" s="645"/>
      <c r="AL19" s="646" t="s">
        <v>242</v>
      </c>
      <c r="AM19" s="647"/>
      <c r="AN19" s="647"/>
      <c r="AO19" s="648"/>
      <c r="AP19" s="638" t="s">
        <v>272</v>
      </c>
      <c r="AQ19" s="639"/>
      <c r="AR19" s="639"/>
      <c r="AS19" s="639"/>
      <c r="AT19" s="639"/>
      <c r="AU19" s="639"/>
      <c r="AV19" s="639"/>
      <c r="AW19" s="639"/>
      <c r="AX19" s="639"/>
      <c r="AY19" s="639"/>
      <c r="AZ19" s="639"/>
      <c r="BA19" s="639"/>
      <c r="BB19" s="639"/>
      <c r="BC19" s="639"/>
      <c r="BD19" s="639"/>
      <c r="BE19" s="639"/>
      <c r="BF19" s="640"/>
      <c r="BG19" s="641">
        <v>216321</v>
      </c>
      <c r="BH19" s="642"/>
      <c r="BI19" s="642"/>
      <c r="BJ19" s="642"/>
      <c r="BK19" s="642"/>
      <c r="BL19" s="642"/>
      <c r="BM19" s="642"/>
      <c r="BN19" s="643"/>
      <c r="BO19" s="644">
        <v>3.4</v>
      </c>
      <c r="BP19" s="644"/>
      <c r="BQ19" s="644"/>
      <c r="BR19" s="644"/>
      <c r="BS19" s="650" t="s">
        <v>175</v>
      </c>
      <c r="BT19" s="642"/>
      <c r="BU19" s="642"/>
      <c r="BV19" s="642"/>
      <c r="BW19" s="642"/>
      <c r="BX19" s="642"/>
      <c r="BY19" s="642"/>
      <c r="BZ19" s="642"/>
      <c r="CA19" s="642"/>
      <c r="CB19" s="651"/>
      <c r="CD19" s="656" t="s">
        <v>273</v>
      </c>
      <c r="CE19" s="657"/>
      <c r="CF19" s="657"/>
      <c r="CG19" s="657"/>
      <c r="CH19" s="657"/>
      <c r="CI19" s="657"/>
      <c r="CJ19" s="657"/>
      <c r="CK19" s="657"/>
      <c r="CL19" s="657"/>
      <c r="CM19" s="657"/>
      <c r="CN19" s="657"/>
      <c r="CO19" s="657"/>
      <c r="CP19" s="657"/>
      <c r="CQ19" s="658"/>
      <c r="CR19" s="641" t="s">
        <v>175</v>
      </c>
      <c r="CS19" s="642"/>
      <c r="CT19" s="642"/>
      <c r="CU19" s="642"/>
      <c r="CV19" s="642"/>
      <c r="CW19" s="642"/>
      <c r="CX19" s="642"/>
      <c r="CY19" s="643"/>
      <c r="CZ19" s="644" t="s">
        <v>242</v>
      </c>
      <c r="DA19" s="644"/>
      <c r="DB19" s="644"/>
      <c r="DC19" s="644"/>
      <c r="DD19" s="650" t="s">
        <v>175</v>
      </c>
      <c r="DE19" s="642"/>
      <c r="DF19" s="642"/>
      <c r="DG19" s="642"/>
      <c r="DH19" s="642"/>
      <c r="DI19" s="642"/>
      <c r="DJ19" s="642"/>
      <c r="DK19" s="642"/>
      <c r="DL19" s="642"/>
      <c r="DM19" s="642"/>
      <c r="DN19" s="642"/>
      <c r="DO19" s="642"/>
      <c r="DP19" s="643"/>
      <c r="DQ19" s="650" t="s">
        <v>242</v>
      </c>
      <c r="DR19" s="642"/>
      <c r="DS19" s="642"/>
      <c r="DT19" s="642"/>
      <c r="DU19" s="642"/>
      <c r="DV19" s="642"/>
      <c r="DW19" s="642"/>
      <c r="DX19" s="642"/>
      <c r="DY19" s="642"/>
      <c r="DZ19" s="642"/>
      <c r="EA19" s="642"/>
      <c r="EB19" s="642"/>
      <c r="EC19" s="651"/>
    </row>
    <row r="20" spans="2:133" ht="11.25" customHeight="1" x14ac:dyDescent="0.2">
      <c r="B20" s="638" t="s">
        <v>274</v>
      </c>
      <c r="C20" s="639"/>
      <c r="D20" s="639"/>
      <c r="E20" s="639"/>
      <c r="F20" s="639"/>
      <c r="G20" s="639"/>
      <c r="H20" s="639"/>
      <c r="I20" s="639"/>
      <c r="J20" s="639"/>
      <c r="K20" s="639"/>
      <c r="L20" s="639"/>
      <c r="M20" s="639"/>
      <c r="N20" s="639"/>
      <c r="O20" s="639"/>
      <c r="P20" s="639"/>
      <c r="Q20" s="640"/>
      <c r="R20" s="641">
        <v>24050</v>
      </c>
      <c r="S20" s="642"/>
      <c r="T20" s="642"/>
      <c r="U20" s="642"/>
      <c r="V20" s="642"/>
      <c r="W20" s="642"/>
      <c r="X20" s="642"/>
      <c r="Y20" s="643"/>
      <c r="Z20" s="644">
        <v>0.2</v>
      </c>
      <c r="AA20" s="644"/>
      <c r="AB20" s="644"/>
      <c r="AC20" s="644"/>
      <c r="AD20" s="645" t="s">
        <v>242</v>
      </c>
      <c r="AE20" s="645"/>
      <c r="AF20" s="645"/>
      <c r="AG20" s="645"/>
      <c r="AH20" s="645"/>
      <c r="AI20" s="645"/>
      <c r="AJ20" s="645"/>
      <c r="AK20" s="645"/>
      <c r="AL20" s="646" t="s">
        <v>242</v>
      </c>
      <c r="AM20" s="647"/>
      <c r="AN20" s="647"/>
      <c r="AO20" s="648"/>
      <c r="AP20" s="638" t="s">
        <v>275</v>
      </c>
      <c r="AQ20" s="639"/>
      <c r="AR20" s="639"/>
      <c r="AS20" s="639"/>
      <c r="AT20" s="639"/>
      <c r="AU20" s="639"/>
      <c r="AV20" s="639"/>
      <c r="AW20" s="639"/>
      <c r="AX20" s="639"/>
      <c r="AY20" s="639"/>
      <c r="AZ20" s="639"/>
      <c r="BA20" s="639"/>
      <c r="BB20" s="639"/>
      <c r="BC20" s="639"/>
      <c r="BD20" s="639"/>
      <c r="BE20" s="639"/>
      <c r="BF20" s="640"/>
      <c r="BG20" s="641">
        <v>216321</v>
      </c>
      <c r="BH20" s="642"/>
      <c r="BI20" s="642"/>
      <c r="BJ20" s="642"/>
      <c r="BK20" s="642"/>
      <c r="BL20" s="642"/>
      <c r="BM20" s="642"/>
      <c r="BN20" s="643"/>
      <c r="BO20" s="644">
        <v>3.4</v>
      </c>
      <c r="BP20" s="644"/>
      <c r="BQ20" s="644"/>
      <c r="BR20" s="644"/>
      <c r="BS20" s="650" t="s">
        <v>175</v>
      </c>
      <c r="BT20" s="642"/>
      <c r="BU20" s="642"/>
      <c r="BV20" s="642"/>
      <c r="BW20" s="642"/>
      <c r="BX20" s="642"/>
      <c r="BY20" s="642"/>
      <c r="BZ20" s="642"/>
      <c r="CA20" s="642"/>
      <c r="CB20" s="651"/>
      <c r="CD20" s="656" t="s">
        <v>276</v>
      </c>
      <c r="CE20" s="657"/>
      <c r="CF20" s="657"/>
      <c r="CG20" s="657"/>
      <c r="CH20" s="657"/>
      <c r="CI20" s="657"/>
      <c r="CJ20" s="657"/>
      <c r="CK20" s="657"/>
      <c r="CL20" s="657"/>
      <c r="CM20" s="657"/>
      <c r="CN20" s="657"/>
      <c r="CO20" s="657"/>
      <c r="CP20" s="657"/>
      <c r="CQ20" s="658"/>
      <c r="CR20" s="641">
        <v>10169362</v>
      </c>
      <c r="CS20" s="642"/>
      <c r="CT20" s="642"/>
      <c r="CU20" s="642"/>
      <c r="CV20" s="642"/>
      <c r="CW20" s="642"/>
      <c r="CX20" s="642"/>
      <c r="CY20" s="643"/>
      <c r="CZ20" s="644">
        <v>100</v>
      </c>
      <c r="DA20" s="644"/>
      <c r="DB20" s="644"/>
      <c r="DC20" s="644"/>
      <c r="DD20" s="650">
        <v>1037697</v>
      </c>
      <c r="DE20" s="642"/>
      <c r="DF20" s="642"/>
      <c r="DG20" s="642"/>
      <c r="DH20" s="642"/>
      <c r="DI20" s="642"/>
      <c r="DJ20" s="642"/>
      <c r="DK20" s="642"/>
      <c r="DL20" s="642"/>
      <c r="DM20" s="642"/>
      <c r="DN20" s="642"/>
      <c r="DO20" s="642"/>
      <c r="DP20" s="643"/>
      <c r="DQ20" s="650">
        <v>7827203</v>
      </c>
      <c r="DR20" s="642"/>
      <c r="DS20" s="642"/>
      <c r="DT20" s="642"/>
      <c r="DU20" s="642"/>
      <c r="DV20" s="642"/>
      <c r="DW20" s="642"/>
      <c r="DX20" s="642"/>
      <c r="DY20" s="642"/>
      <c r="DZ20" s="642"/>
      <c r="EA20" s="642"/>
      <c r="EB20" s="642"/>
      <c r="EC20" s="651"/>
    </row>
    <row r="21" spans="2:133" ht="11.25" customHeight="1" x14ac:dyDescent="0.2">
      <c r="B21" s="638" t="s">
        <v>277</v>
      </c>
      <c r="C21" s="639"/>
      <c r="D21" s="639"/>
      <c r="E21" s="639"/>
      <c r="F21" s="639"/>
      <c r="G21" s="639"/>
      <c r="H21" s="639"/>
      <c r="I21" s="639"/>
      <c r="J21" s="639"/>
      <c r="K21" s="639"/>
      <c r="L21" s="639"/>
      <c r="M21" s="639"/>
      <c r="N21" s="639"/>
      <c r="O21" s="639"/>
      <c r="P21" s="639"/>
      <c r="Q21" s="640"/>
      <c r="R21" s="641">
        <v>101038</v>
      </c>
      <c r="S21" s="642"/>
      <c r="T21" s="642"/>
      <c r="U21" s="642"/>
      <c r="V21" s="642"/>
      <c r="W21" s="642"/>
      <c r="X21" s="642"/>
      <c r="Y21" s="643"/>
      <c r="Z21" s="644">
        <v>1</v>
      </c>
      <c r="AA21" s="644"/>
      <c r="AB21" s="644"/>
      <c r="AC21" s="644"/>
      <c r="AD21" s="645" t="s">
        <v>175</v>
      </c>
      <c r="AE21" s="645"/>
      <c r="AF21" s="645"/>
      <c r="AG21" s="645"/>
      <c r="AH21" s="645"/>
      <c r="AI21" s="645"/>
      <c r="AJ21" s="645"/>
      <c r="AK21" s="645"/>
      <c r="AL21" s="646" t="s">
        <v>242</v>
      </c>
      <c r="AM21" s="647"/>
      <c r="AN21" s="647"/>
      <c r="AO21" s="648"/>
      <c r="AP21" s="659" t="s">
        <v>278</v>
      </c>
      <c r="AQ21" s="660"/>
      <c r="AR21" s="660"/>
      <c r="AS21" s="660"/>
      <c r="AT21" s="660"/>
      <c r="AU21" s="660"/>
      <c r="AV21" s="660"/>
      <c r="AW21" s="660"/>
      <c r="AX21" s="660"/>
      <c r="AY21" s="660"/>
      <c r="AZ21" s="660"/>
      <c r="BA21" s="660"/>
      <c r="BB21" s="660"/>
      <c r="BC21" s="660"/>
      <c r="BD21" s="660"/>
      <c r="BE21" s="660"/>
      <c r="BF21" s="661"/>
      <c r="BG21" s="641" t="s">
        <v>175</v>
      </c>
      <c r="BH21" s="642"/>
      <c r="BI21" s="642"/>
      <c r="BJ21" s="642"/>
      <c r="BK21" s="642"/>
      <c r="BL21" s="642"/>
      <c r="BM21" s="642"/>
      <c r="BN21" s="643"/>
      <c r="BO21" s="644" t="s">
        <v>175</v>
      </c>
      <c r="BP21" s="644"/>
      <c r="BQ21" s="644"/>
      <c r="BR21" s="644"/>
      <c r="BS21" s="650" t="s">
        <v>175</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2">
      <c r="B22" s="638" t="s">
        <v>279</v>
      </c>
      <c r="C22" s="639"/>
      <c r="D22" s="639"/>
      <c r="E22" s="639"/>
      <c r="F22" s="639"/>
      <c r="G22" s="639"/>
      <c r="H22" s="639"/>
      <c r="I22" s="639"/>
      <c r="J22" s="639"/>
      <c r="K22" s="639"/>
      <c r="L22" s="639"/>
      <c r="M22" s="639"/>
      <c r="N22" s="639"/>
      <c r="O22" s="639"/>
      <c r="P22" s="639"/>
      <c r="Q22" s="640"/>
      <c r="R22" s="641">
        <v>7314101</v>
      </c>
      <c r="S22" s="642"/>
      <c r="T22" s="642"/>
      <c r="U22" s="642"/>
      <c r="V22" s="642"/>
      <c r="W22" s="642"/>
      <c r="X22" s="642"/>
      <c r="Y22" s="643"/>
      <c r="Z22" s="644">
        <v>68.8</v>
      </c>
      <c r="AA22" s="644"/>
      <c r="AB22" s="644"/>
      <c r="AC22" s="644"/>
      <c r="AD22" s="645">
        <v>6972692</v>
      </c>
      <c r="AE22" s="645"/>
      <c r="AF22" s="645"/>
      <c r="AG22" s="645"/>
      <c r="AH22" s="645"/>
      <c r="AI22" s="645"/>
      <c r="AJ22" s="645"/>
      <c r="AK22" s="645"/>
      <c r="AL22" s="646">
        <v>99.7</v>
      </c>
      <c r="AM22" s="647"/>
      <c r="AN22" s="647"/>
      <c r="AO22" s="648"/>
      <c r="AP22" s="659" t="s">
        <v>280</v>
      </c>
      <c r="AQ22" s="660"/>
      <c r="AR22" s="660"/>
      <c r="AS22" s="660"/>
      <c r="AT22" s="660"/>
      <c r="AU22" s="660"/>
      <c r="AV22" s="660"/>
      <c r="AW22" s="660"/>
      <c r="AX22" s="660"/>
      <c r="AY22" s="660"/>
      <c r="AZ22" s="660"/>
      <c r="BA22" s="660"/>
      <c r="BB22" s="660"/>
      <c r="BC22" s="660"/>
      <c r="BD22" s="660"/>
      <c r="BE22" s="660"/>
      <c r="BF22" s="661"/>
      <c r="BG22" s="641" t="s">
        <v>242</v>
      </c>
      <c r="BH22" s="642"/>
      <c r="BI22" s="642"/>
      <c r="BJ22" s="642"/>
      <c r="BK22" s="642"/>
      <c r="BL22" s="642"/>
      <c r="BM22" s="642"/>
      <c r="BN22" s="643"/>
      <c r="BO22" s="644" t="s">
        <v>242</v>
      </c>
      <c r="BP22" s="644"/>
      <c r="BQ22" s="644"/>
      <c r="BR22" s="644"/>
      <c r="BS22" s="650" t="s">
        <v>175</v>
      </c>
      <c r="BT22" s="642"/>
      <c r="BU22" s="642"/>
      <c r="BV22" s="642"/>
      <c r="BW22" s="642"/>
      <c r="BX22" s="642"/>
      <c r="BY22" s="642"/>
      <c r="BZ22" s="642"/>
      <c r="CA22" s="642"/>
      <c r="CB22" s="651"/>
      <c r="CD22" s="623" t="s">
        <v>281</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2">
      <c r="B23" s="638" t="s">
        <v>282</v>
      </c>
      <c r="C23" s="639"/>
      <c r="D23" s="639"/>
      <c r="E23" s="639"/>
      <c r="F23" s="639"/>
      <c r="G23" s="639"/>
      <c r="H23" s="639"/>
      <c r="I23" s="639"/>
      <c r="J23" s="639"/>
      <c r="K23" s="639"/>
      <c r="L23" s="639"/>
      <c r="M23" s="639"/>
      <c r="N23" s="639"/>
      <c r="O23" s="639"/>
      <c r="P23" s="639"/>
      <c r="Q23" s="640"/>
      <c r="R23" s="641">
        <v>3631</v>
      </c>
      <c r="S23" s="642"/>
      <c r="T23" s="642"/>
      <c r="U23" s="642"/>
      <c r="V23" s="642"/>
      <c r="W23" s="642"/>
      <c r="X23" s="642"/>
      <c r="Y23" s="643"/>
      <c r="Z23" s="644">
        <v>0</v>
      </c>
      <c r="AA23" s="644"/>
      <c r="AB23" s="644"/>
      <c r="AC23" s="644"/>
      <c r="AD23" s="645">
        <v>3631</v>
      </c>
      <c r="AE23" s="645"/>
      <c r="AF23" s="645"/>
      <c r="AG23" s="645"/>
      <c r="AH23" s="645"/>
      <c r="AI23" s="645"/>
      <c r="AJ23" s="645"/>
      <c r="AK23" s="645"/>
      <c r="AL23" s="646">
        <v>0.1</v>
      </c>
      <c r="AM23" s="647"/>
      <c r="AN23" s="647"/>
      <c r="AO23" s="648"/>
      <c r="AP23" s="659" t="s">
        <v>283</v>
      </c>
      <c r="AQ23" s="660"/>
      <c r="AR23" s="660"/>
      <c r="AS23" s="660"/>
      <c r="AT23" s="660"/>
      <c r="AU23" s="660"/>
      <c r="AV23" s="660"/>
      <c r="AW23" s="660"/>
      <c r="AX23" s="660"/>
      <c r="AY23" s="660"/>
      <c r="AZ23" s="660"/>
      <c r="BA23" s="660"/>
      <c r="BB23" s="660"/>
      <c r="BC23" s="660"/>
      <c r="BD23" s="660"/>
      <c r="BE23" s="660"/>
      <c r="BF23" s="661"/>
      <c r="BG23" s="641">
        <v>216321</v>
      </c>
      <c r="BH23" s="642"/>
      <c r="BI23" s="642"/>
      <c r="BJ23" s="642"/>
      <c r="BK23" s="642"/>
      <c r="BL23" s="642"/>
      <c r="BM23" s="642"/>
      <c r="BN23" s="643"/>
      <c r="BO23" s="644">
        <v>3.4</v>
      </c>
      <c r="BP23" s="644"/>
      <c r="BQ23" s="644"/>
      <c r="BR23" s="644"/>
      <c r="BS23" s="650" t="s">
        <v>129</v>
      </c>
      <c r="BT23" s="642"/>
      <c r="BU23" s="642"/>
      <c r="BV23" s="642"/>
      <c r="BW23" s="642"/>
      <c r="BX23" s="642"/>
      <c r="BY23" s="642"/>
      <c r="BZ23" s="642"/>
      <c r="CA23" s="642"/>
      <c r="CB23" s="651"/>
      <c r="CD23" s="623" t="s">
        <v>222</v>
      </c>
      <c r="CE23" s="624"/>
      <c r="CF23" s="624"/>
      <c r="CG23" s="624"/>
      <c r="CH23" s="624"/>
      <c r="CI23" s="624"/>
      <c r="CJ23" s="624"/>
      <c r="CK23" s="624"/>
      <c r="CL23" s="624"/>
      <c r="CM23" s="624"/>
      <c r="CN23" s="624"/>
      <c r="CO23" s="624"/>
      <c r="CP23" s="624"/>
      <c r="CQ23" s="625"/>
      <c r="CR23" s="623" t="s">
        <v>284</v>
      </c>
      <c r="CS23" s="624"/>
      <c r="CT23" s="624"/>
      <c r="CU23" s="624"/>
      <c r="CV23" s="624"/>
      <c r="CW23" s="624"/>
      <c r="CX23" s="624"/>
      <c r="CY23" s="625"/>
      <c r="CZ23" s="623" t="s">
        <v>285</v>
      </c>
      <c r="DA23" s="624"/>
      <c r="DB23" s="624"/>
      <c r="DC23" s="625"/>
      <c r="DD23" s="623" t="s">
        <v>286</v>
      </c>
      <c r="DE23" s="624"/>
      <c r="DF23" s="624"/>
      <c r="DG23" s="624"/>
      <c r="DH23" s="624"/>
      <c r="DI23" s="624"/>
      <c r="DJ23" s="624"/>
      <c r="DK23" s="625"/>
      <c r="DL23" s="671" t="s">
        <v>287</v>
      </c>
      <c r="DM23" s="672"/>
      <c r="DN23" s="672"/>
      <c r="DO23" s="672"/>
      <c r="DP23" s="672"/>
      <c r="DQ23" s="672"/>
      <c r="DR23" s="672"/>
      <c r="DS23" s="672"/>
      <c r="DT23" s="672"/>
      <c r="DU23" s="672"/>
      <c r="DV23" s="673"/>
      <c r="DW23" s="623" t="s">
        <v>288</v>
      </c>
      <c r="DX23" s="624"/>
      <c r="DY23" s="624"/>
      <c r="DZ23" s="624"/>
      <c r="EA23" s="624"/>
      <c r="EB23" s="624"/>
      <c r="EC23" s="625"/>
    </row>
    <row r="24" spans="2:133" ht="11.25" customHeight="1" x14ac:dyDescent="0.2">
      <c r="B24" s="638" t="s">
        <v>289</v>
      </c>
      <c r="C24" s="639"/>
      <c r="D24" s="639"/>
      <c r="E24" s="639"/>
      <c r="F24" s="639"/>
      <c r="G24" s="639"/>
      <c r="H24" s="639"/>
      <c r="I24" s="639"/>
      <c r="J24" s="639"/>
      <c r="K24" s="639"/>
      <c r="L24" s="639"/>
      <c r="M24" s="639"/>
      <c r="N24" s="639"/>
      <c r="O24" s="639"/>
      <c r="P24" s="639"/>
      <c r="Q24" s="640"/>
      <c r="R24" s="641">
        <v>139039</v>
      </c>
      <c r="S24" s="642"/>
      <c r="T24" s="642"/>
      <c r="U24" s="642"/>
      <c r="V24" s="642"/>
      <c r="W24" s="642"/>
      <c r="X24" s="642"/>
      <c r="Y24" s="643"/>
      <c r="Z24" s="644">
        <v>1.3</v>
      </c>
      <c r="AA24" s="644"/>
      <c r="AB24" s="644"/>
      <c r="AC24" s="644"/>
      <c r="AD24" s="645" t="s">
        <v>175</v>
      </c>
      <c r="AE24" s="645"/>
      <c r="AF24" s="645"/>
      <c r="AG24" s="645"/>
      <c r="AH24" s="645"/>
      <c r="AI24" s="645"/>
      <c r="AJ24" s="645"/>
      <c r="AK24" s="645"/>
      <c r="AL24" s="646" t="s">
        <v>175</v>
      </c>
      <c r="AM24" s="647"/>
      <c r="AN24" s="647"/>
      <c r="AO24" s="648"/>
      <c r="AP24" s="659" t="s">
        <v>290</v>
      </c>
      <c r="AQ24" s="660"/>
      <c r="AR24" s="660"/>
      <c r="AS24" s="660"/>
      <c r="AT24" s="660"/>
      <c r="AU24" s="660"/>
      <c r="AV24" s="660"/>
      <c r="AW24" s="660"/>
      <c r="AX24" s="660"/>
      <c r="AY24" s="660"/>
      <c r="AZ24" s="660"/>
      <c r="BA24" s="660"/>
      <c r="BB24" s="660"/>
      <c r="BC24" s="660"/>
      <c r="BD24" s="660"/>
      <c r="BE24" s="660"/>
      <c r="BF24" s="661"/>
      <c r="BG24" s="641" t="s">
        <v>242</v>
      </c>
      <c r="BH24" s="642"/>
      <c r="BI24" s="642"/>
      <c r="BJ24" s="642"/>
      <c r="BK24" s="642"/>
      <c r="BL24" s="642"/>
      <c r="BM24" s="642"/>
      <c r="BN24" s="643"/>
      <c r="BO24" s="644" t="s">
        <v>175</v>
      </c>
      <c r="BP24" s="644"/>
      <c r="BQ24" s="644"/>
      <c r="BR24" s="644"/>
      <c r="BS24" s="650" t="s">
        <v>175</v>
      </c>
      <c r="BT24" s="642"/>
      <c r="BU24" s="642"/>
      <c r="BV24" s="642"/>
      <c r="BW24" s="642"/>
      <c r="BX24" s="642"/>
      <c r="BY24" s="642"/>
      <c r="BZ24" s="642"/>
      <c r="CA24" s="642"/>
      <c r="CB24" s="651"/>
      <c r="CD24" s="652" t="s">
        <v>291</v>
      </c>
      <c r="CE24" s="653"/>
      <c r="CF24" s="653"/>
      <c r="CG24" s="653"/>
      <c r="CH24" s="653"/>
      <c r="CI24" s="653"/>
      <c r="CJ24" s="653"/>
      <c r="CK24" s="653"/>
      <c r="CL24" s="653"/>
      <c r="CM24" s="653"/>
      <c r="CN24" s="653"/>
      <c r="CO24" s="653"/>
      <c r="CP24" s="653"/>
      <c r="CQ24" s="654"/>
      <c r="CR24" s="630">
        <v>4551541</v>
      </c>
      <c r="CS24" s="631"/>
      <c r="CT24" s="631"/>
      <c r="CU24" s="631"/>
      <c r="CV24" s="631"/>
      <c r="CW24" s="631"/>
      <c r="CX24" s="631"/>
      <c r="CY24" s="632"/>
      <c r="CZ24" s="635">
        <v>44.8</v>
      </c>
      <c r="DA24" s="636"/>
      <c r="DB24" s="636"/>
      <c r="DC24" s="655"/>
      <c r="DD24" s="674">
        <v>3003235</v>
      </c>
      <c r="DE24" s="631"/>
      <c r="DF24" s="631"/>
      <c r="DG24" s="631"/>
      <c r="DH24" s="631"/>
      <c r="DI24" s="631"/>
      <c r="DJ24" s="631"/>
      <c r="DK24" s="632"/>
      <c r="DL24" s="674">
        <v>2949519</v>
      </c>
      <c r="DM24" s="631"/>
      <c r="DN24" s="631"/>
      <c r="DO24" s="631"/>
      <c r="DP24" s="631"/>
      <c r="DQ24" s="631"/>
      <c r="DR24" s="631"/>
      <c r="DS24" s="631"/>
      <c r="DT24" s="631"/>
      <c r="DU24" s="631"/>
      <c r="DV24" s="632"/>
      <c r="DW24" s="635">
        <v>42.2</v>
      </c>
      <c r="DX24" s="636"/>
      <c r="DY24" s="636"/>
      <c r="DZ24" s="636"/>
      <c r="EA24" s="636"/>
      <c r="EB24" s="636"/>
      <c r="EC24" s="637"/>
    </row>
    <row r="25" spans="2:133" ht="11.25" customHeight="1" x14ac:dyDescent="0.2">
      <c r="B25" s="638" t="s">
        <v>292</v>
      </c>
      <c r="C25" s="639"/>
      <c r="D25" s="639"/>
      <c r="E25" s="639"/>
      <c r="F25" s="639"/>
      <c r="G25" s="639"/>
      <c r="H25" s="639"/>
      <c r="I25" s="639"/>
      <c r="J25" s="639"/>
      <c r="K25" s="639"/>
      <c r="L25" s="639"/>
      <c r="M25" s="639"/>
      <c r="N25" s="639"/>
      <c r="O25" s="639"/>
      <c r="P25" s="639"/>
      <c r="Q25" s="640"/>
      <c r="R25" s="641">
        <v>44749</v>
      </c>
      <c r="S25" s="642"/>
      <c r="T25" s="642"/>
      <c r="U25" s="642"/>
      <c r="V25" s="642"/>
      <c r="W25" s="642"/>
      <c r="X25" s="642"/>
      <c r="Y25" s="643"/>
      <c r="Z25" s="644">
        <v>0.4</v>
      </c>
      <c r="AA25" s="644"/>
      <c r="AB25" s="644"/>
      <c r="AC25" s="644"/>
      <c r="AD25" s="645">
        <v>14111</v>
      </c>
      <c r="AE25" s="645"/>
      <c r="AF25" s="645"/>
      <c r="AG25" s="645"/>
      <c r="AH25" s="645"/>
      <c r="AI25" s="645"/>
      <c r="AJ25" s="645"/>
      <c r="AK25" s="645"/>
      <c r="AL25" s="646">
        <v>0.2</v>
      </c>
      <c r="AM25" s="647"/>
      <c r="AN25" s="647"/>
      <c r="AO25" s="648"/>
      <c r="AP25" s="659" t="s">
        <v>293</v>
      </c>
      <c r="AQ25" s="660"/>
      <c r="AR25" s="660"/>
      <c r="AS25" s="660"/>
      <c r="AT25" s="660"/>
      <c r="AU25" s="660"/>
      <c r="AV25" s="660"/>
      <c r="AW25" s="660"/>
      <c r="AX25" s="660"/>
      <c r="AY25" s="660"/>
      <c r="AZ25" s="660"/>
      <c r="BA25" s="660"/>
      <c r="BB25" s="660"/>
      <c r="BC25" s="660"/>
      <c r="BD25" s="660"/>
      <c r="BE25" s="660"/>
      <c r="BF25" s="661"/>
      <c r="BG25" s="641" t="s">
        <v>242</v>
      </c>
      <c r="BH25" s="642"/>
      <c r="BI25" s="642"/>
      <c r="BJ25" s="642"/>
      <c r="BK25" s="642"/>
      <c r="BL25" s="642"/>
      <c r="BM25" s="642"/>
      <c r="BN25" s="643"/>
      <c r="BO25" s="644" t="s">
        <v>175</v>
      </c>
      <c r="BP25" s="644"/>
      <c r="BQ25" s="644"/>
      <c r="BR25" s="644"/>
      <c r="BS25" s="650" t="s">
        <v>242</v>
      </c>
      <c r="BT25" s="642"/>
      <c r="BU25" s="642"/>
      <c r="BV25" s="642"/>
      <c r="BW25" s="642"/>
      <c r="BX25" s="642"/>
      <c r="BY25" s="642"/>
      <c r="BZ25" s="642"/>
      <c r="CA25" s="642"/>
      <c r="CB25" s="651"/>
      <c r="CD25" s="656" t="s">
        <v>294</v>
      </c>
      <c r="CE25" s="657"/>
      <c r="CF25" s="657"/>
      <c r="CG25" s="657"/>
      <c r="CH25" s="657"/>
      <c r="CI25" s="657"/>
      <c r="CJ25" s="657"/>
      <c r="CK25" s="657"/>
      <c r="CL25" s="657"/>
      <c r="CM25" s="657"/>
      <c r="CN25" s="657"/>
      <c r="CO25" s="657"/>
      <c r="CP25" s="657"/>
      <c r="CQ25" s="658"/>
      <c r="CR25" s="641">
        <v>1525649</v>
      </c>
      <c r="CS25" s="677"/>
      <c r="CT25" s="677"/>
      <c r="CU25" s="677"/>
      <c r="CV25" s="677"/>
      <c r="CW25" s="677"/>
      <c r="CX25" s="677"/>
      <c r="CY25" s="678"/>
      <c r="CZ25" s="646">
        <v>15</v>
      </c>
      <c r="DA25" s="675"/>
      <c r="DB25" s="675"/>
      <c r="DC25" s="679"/>
      <c r="DD25" s="650">
        <v>1469441</v>
      </c>
      <c r="DE25" s="677"/>
      <c r="DF25" s="677"/>
      <c r="DG25" s="677"/>
      <c r="DH25" s="677"/>
      <c r="DI25" s="677"/>
      <c r="DJ25" s="677"/>
      <c r="DK25" s="678"/>
      <c r="DL25" s="650">
        <v>1420328</v>
      </c>
      <c r="DM25" s="677"/>
      <c r="DN25" s="677"/>
      <c r="DO25" s="677"/>
      <c r="DP25" s="677"/>
      <c r="DQ25" s="677"/>
      <c r="DR25" s="677"/>
      <c r="DS25" s="677"/>
      <c r="DT25" s="677"/>
      <c r="DU25" s="677"/>
      <c r="DV25" s="678"/>
      <c r="DW25" s="646">
        <v>20.3</v>
      </c>
      <c r="DX25" s="675"/>
      <c r="DY25" s="675"/>
      <c r="DZ25" s="675"/>
      <c r="EA25" s="675"/>
      <c r="EB25" s="675"/>
      <c r="EC25" s="676"/>
    </row>
    <row r="26" spans="2:133" ht="11.25" customHeight="1" x14ac:dyDescent="0.2">
      <c r="B26" s="638" t="s">
        <v>295</v>
      </c>
      <c r="C26" s="639"/>
      <c r="D26" s="639"/>
      <c r="E26" s="639"/>
      <c r="F26" s="639"/>
      <c r="G26" s="639"/>
      <c r="H26" s="639"/>
      <c r="I26" s="639"/>
      <c r="J26" s="639"/>
      <c r="K26" s="639"/>
      <c r="L26" s="639"/>
      <c r="M26" s="639"/>
      <c r="N26" s="639"/>
      <c r="O26" s="639"/>
      <c r="P26" s="639"/>
      <c r="Q26" s="640"/>
      <c r="R26" s="641">
        <v>15618</v>
      </c>
      <c r="S26" s="642"/>
      <c r="T26" s="642"/>
      <c r="U26" s="642"/>
      <c r="V26" s="642"/>
      <c r="W26" s="642"/>
      <c r="X26" s="642"/>
      <c r="Y26" s="643"/>
      <c r="Z26" s="644">
        <v>0.1</v>
      </c>
      <c r="AA26" s="644"/>
      <c r="AB26" s="644"/>
      <c r="AC26" s="644"/>
      <c r="AD26" s="645" t="s">
        <v>175</v>
      </c>
      <c r="AE26" s="645"/>
      <c r="AF26" s="645"/>
      <c r="AG26" s="645"/>
      <c r="AH26" s="645"/>
      <c r="AI26" s="645"/>
      <c r="AJ26" s="645"/>
      <c r="AK26" s="645"/>
      <c r="AL26" s="646" t="s">
        <v>129</v>
      </c>
      <c r="AM26" s="647"/>
      <c r="AN26" s="647"/>
      <c r="AO26" s="648"/>
      <c r="AP26" s="659" t="s">
        <v>296</v>
      </c>
      <c r="AQ26" s="680"/>
      <c r="AR26" s="680"/>
      <c r="AS26" s="680"/>
      <c r="AT26" s="680"/>
      <c r="AU26" s="680"/>
      <c r="AV26" s="680"/>
      <c r="AW26" s="680"/>
      <c r="AX26" s="680"/>
      <c r="AY26" s="680"/>
      <c r="AZ26" s="680"/>
      <c r="BA26" s="680"/>
      <c r="BB26" s="680"/>
      <c r="BC26" s="680"/>
      <c r="BD26" s="680"/>
      <c r="BE26" s="680"/>
      <c r="BF26" s="661"/>
      <c r="BG26" s="641" t="s">
        <v>129</v>
      </c>
      <c r="BH26" s="642"/>
      <c r="BI26" s="642"/>
      <c r="BJ26" s="642"/>
      <c r="BK26" s="642"/>
      <c r="BL26" s="642"/>
      <c r="BM26" s="642"/>
      <c r="BN26" s="643"/>
      <c r="BO26" s="644" t="s">
        <v>175</v>
      </c>
      <c r="BP26" s="644"/>
      <c r="BQ26" s="644"/>
      <c r="BR26" s="644"/>
      <c r="BS26" s="650" t="s">
        <v>175</v>
      </c>
      <c r="BT26" s="642"/>
      <c r="BU26" s="642"/>
      <c r="BV26" s="642"/>
      <c r="BW26" s="642"/>
      <c r="BX26" s="642"/>
      <c r="BY26" s="642"/>
      <c r="BZ26" s="642"/>
      <c r="CA26" s="642"/>
      <c r="CB26" s="651"/>
      <c r="CD26" s="656" t="s">
        <v>297</v>
      </c>
      <c r="CE26" s="657"/>
      <c r="CF26" s="657"/>
      <c r="CG26" s="657"/>
      <c r="CH26" s="657"/>
      <c r="CI26" s="657"/>
      <c r="CJ26" s="657"/>
      <c r="CK26" s="657"/>
      <c r="CL26" s="657"/>
      <c r="CM26" s="657"/>
      <c r="CN26" s="657"/>
      <c r="CO26" s="657"/>
      <c r="CP26" s="657"/>
      <c r="CQ26" s="658"/>
      <c r="CR26" s="641">
        <v>926666</v>
      </c>
      <c r="CS26" s="642"/>
      <c r="CT26" s="642"/>
      <c r="CU26" s="642"/>
      <c r="CV26" s="642"/>
      <c r="CW26" s="642"/>
      <c r="CX26" s="642"/>
      <c r="CY26" s="643"/>
      <c r="CZ26" s="646">
        <v>9.1</v>
      </c>
      <c r="DA26" s="675"/>
      <c r="DB26" s="675"/>
      <c r="DC26" s="679"/>
      <c r="DD26" s="650">
        <v>880807</v>
      </c>
      <c r="DE26" s="642"/>
      <c r="DF26" s="642"/>
      <c r="DG26" s="642"/>
      <c r="DH26" s="642"/>
      <c r="DI26" s="642"/>
      <c r="DJ26" s="642"/>
      <c r="DK26" s="643"/>
      <c r="DL26" s="650" t="s">
        <v>242</v>
      </c>
      <c r="DM26" s="642"/>
      <c r="DN26" s="642"/>
      <c r="DO26" s="642"/>
      <c r="DP26" s="642"/>
      <c r="DQ26" s="642"/>
      <c r="DR26" s="642"/>
      <c r="DS26" s="642"/>
      <c r="DT26" s="642"/>
      <c r="DU26" s="642"/>
      <c r="DV26" s="643"/>
      <c r="DW26" s="646" t="s">
        <v>129</v>
      </c>
      <c r="DX26" s="675"/>
      <c r="DY26" s="675"/>
      <c r="DZ26" s="675"/>
      <c r="EA26" s="675"/>
      <c r="EB26" s="675"/>
      <c r="EC26" s="676"/>
    </row>
    <row r="27" spans="2:133" ht="11.25" customHeight="1" x14ac:dyDescent="0.2">
      <c r="B27" s="638" t="s">
        <v>298</v>
      </c>
      <c r="C27" s="639"/>
      <c r="D27" s="639"/>
      <c r="E27" s="639"/>
      <c r="F27" s="639"/>
      <c r="G27" s="639"/>
      <c r="H27" s="639"/>
      <c r="I27" s="639"/>
      <c r="J27" s="639"/>
      <c r="K27" s="639"/>
      <c r="L27" s="639"/>
      <c r="M27" s="639"/>
      <c r="N27" s="639"/>
      <c r="O27" s="639"/>
      <c r="P27" s="639"/>
      <c r="Q27" s="640"/>
      <c r="R27" s="641">
        <v>1105019</v>
      </c>
      <c r="S27" s="642"/>
      <c r="T27" s="642"/>
      <c r="U27" s="642"/>
      <c r="V27" s="642"/>
      <c r="W27" s="642"/>
      <c r="X27" s="642"/>
      <c r="Y27" s="643"/>
      <c r="Z27" s="644">
        <v>10.4</v>
      </c>
      <c r="AA27" s="644"/>
      <c r="AB27" s="644"/>
      <c r="AC27" s="644"/>
      <c r="AD27" s="645" t="s">
        <v>242</v>
      </c>
      <c r="AE27" s="645"/>
      <c r="AF27" s="645"/>
      <c r="AG27" s="645"/>
      <c r="AH27" s="645"/>
      <c r="AI27" s="645"/>
      <c r="AJ27" s="645"/>
      <c r="AK27" s="645"/>
      <c r="AL27" s="646" t="s">
        <v>175</v>
      </c>
      <c r="AM27" s="647"/>
      <c r="AN27" s="647"/>
      <c r="AO27" s="648"/>
      <c r="AP27" s="638" t="s">
        <v>299</v>
      </c>
      <c r="AQ27" s="639"/>
      <c r="AR27" s="639"/>
      <c r="AS27" s="639"/>
      <c r="AT27" s="639"/>
      <c r="AU27" s="639"/>
      <c r="AV27" s="639"/>
      <c r="AW27" s="639"/>
      <c r="AX27" s="639"/>
      <c r="AY27" s="639"/>
      <c r="AZ27" s="639"/>
      <c r="BA27" s="639"/>
      <c r="BB27" s="639"/>
      <c r="BC27" s="639"/>
      <c r="BD27" s="639"/>
      <c r="BE27" s="639"/>
      <c r="BF27" s="640"/>
      <c r="BG27" s="641">
        <v>6290792</v>
      </c>
      <c r="BH27" s="642"/>
      <c r="BI27" s="642"/>
      <c r="BJ27" s="642"/>
      <c r="BK27" s="642"/>
      <c r="BL27" s="642"/>
      <c r="BM27" s="642"/>
      <c r="BN27" s="643"/>
      <c r="BO27" s="644">
        <v>100</v>
      </c>
      <c r="BP27" s="644"/>
      <c r="BQ27" s="644"/>
      <c r="BR27" s="644"/>
      <c r="BS27" s="650">
        <v>184896</v>
      </c>
      <c r="BT27" s="642"/>
      <c r="BU27" s="642"/>
      <c r="BV27" s="642"/>
      <c r="BW27" s="642"/>
      <c r="BX27" s="642"/>
      <c r="BY27" s="642"/>
      <c r="BZ27" s="642"/>
      <c r="CA27" s="642"/>
      <c r="CB27" s="651"/>
      <c r="CD27" s="656" t="s">
        <v>300</v>
      </c>
      <c r="CE27" s="657"/>
      <c r="CF27" s="657"/>
      <c r="CG27" s="657"/>
      <c r="CH27" s="657"/>
      <c r="CI27" s="657"/>
      <c r="CJ27" s="657"/>
      <c r="CK27" s="657"/>
      <c r="CL27" s="657"/>
      <c r="CM27" s="657"/>
      <c r="CN27" s="657"/>
      <c r="CO27" s="657"/>
      <c r="CP27" s="657"/>
      <c r="CQ27" s="658"/>
      <c r="CR27" s="641">
        <v>2198458</v>
      </c>
      <c r="CS27" s="677"/>
      <c r="CT27" s="677"/>
      <c r="CU27" s="677"/>
      <c r="CV27" s="677"/>
      <c r="CW27" s="677"/>
      <c r="CX27" s="677"/>
      <c r="CY27" s="678"/>
      <c r="CZ27" s="646">
        <v>21.6</v>
      </c>
      <c r="DA27" s="675"/>
      <c r="DB27" s="675"/>
      <c r="DC27" s="679"/>
      <c r="DD27" s="650">
        <v>712341</v>
      </c>
      <c r="DE27" s="677"/>
      <c r="DF27" s="677"/>
      <c r="DG27" s="677"/>
      <c r="DH27" s="677"/>
      <c r="DI27" s="677"/>
      <c r="DJ27" s="677"/>
      <c r="DK27" s="678"/>
      <c r="DL27" s="650">
        <v>707738</v>
      </c>
      <c r="DM27" s="677"/>
      <c r="DN27" s="677"/>
      <c r="DO27" s="677"/>
      <c r="DP27" s="677"/>
      <c r="DQ27" s="677"/>
      <c r="DR27" s="677"/>
      <c r="DS27" s="677"/>
      <c r="DT27" s="677"/>
      <c r="DU27" s="677"/>
      <c r="DV27" s="678"/>
      <c r="DW27" s="646">
        <v>10.1</v>
      </c>
      <c r="DX27" s="675"/>
      <c r="DY27" s="675"/>
      <c r="DZ27" s="675"/>
      <c r="EA27" s="675"/>
      <c r="EB27" s="675"/>
      <c r="EC27" s="676"/>
    </row>
    <row r="28" spans="2:133" ht="11.25" customHeight="1" x14ac:dyDescent="0.2">
      <c r="B28" s="683" t="s">
        <v>301</v>
      </c>
      <c r="C28" s="684"/>
      <c r="D28" s="684"/>
      <c r="E28" s="684"/>
      <c r="F28" s="684"/>
      <c r="G28" s="684"/>
      <c r="H28" s="684"/>
      <c r="I28" s="684"/>
      <c r="J28" s="684"/>
      <c r="K28" s="684"/>
      <c r="L28" s="684"/>
      <c r="M28" s="684"/>
      <c r="N28" s="684"/>
      <c r="O28" s="684"/>
      <c r="P28" s="684"/>
      <c r="Q28" s="685"/>
      <c r="R28" s="641" t="s">
        <v>175</v>
      </c>
      <c r="S28" s="642"/>
      <c r="T28" s="642"/>
      <c r="U28" s="642"/>
      <c r="V28" s="642"/>
      <c r="W28" s="642"/>
      <c r="X28" s="642"/>
      <c r="Y28" s="643"/>
      <c r="Z28" s="644" t="s">
        <v>175</v>
      </c>
      <c r="AA28" s="644"/>
      <c r="AB28" s="644"/>
      <c r="AC28" s="644"/>
      <c r="AD28" s="645" t="s">
        <v>242</v>
      </c>
      <c r="AE28" s="645"/>
      <c r="AF28" s="645"/>
      <c r="AG28" s="645"/>
      <c r="AH28" s="645"/>
      <c r="AI28" s="645"/>
      <c r="AJ28" s="645"/>
      <c r="AK28" s="645"/>
      <c r="AL28" s="646" t="s">
        <v>175</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302</v>
      </c>
      <c r="CE28" s="657"/>
      <c r="CF28" s="657"/>
      <c r="CG28" s="657"/>
      <c r="CH28" s="657"/>
      <c r="CI28" s="657"/>
      <c r="CJ28" s="657"/>
      <c r="CK28" s="657"/>
      <c r="CL28" s="657"/>
      <c r="CM28" s="657"/>
      <c r="CN28" s="657"/>
      <c r="CO28" s="657"/>
      <c r="CP28" s="657"/>
      <c r="CQ28" s="658"/>
      <c r="CR28" s="641">
        <v>827434</v>
      </c>
      <c r="CS28" s="642"/>
      <c r="CT28" s="642"/>
      <c r="CU28" s="642"/>
      <c r="CV28" s="642"/>
      <c r="CW28" s="642"/>
      <c r="CX28" s="642"/>
      <c r="CY28" s="643"/>
      <c r="CZ28" s="646">
        <v>8.1</v>
      </c>
      <c r="DA28" s="675"/>
      <c r="DB28" s="675"/>
      <c r="DC28" s="679"/>
      <c r="DD28" s="650">
        <v>821453</v>
      </c>
      <c r="DE28" s="642"/>
      <c r="DF28" s="642"/>
      <c r="DG28" s="642"/>
      <c r="DH28" s="642"/>
      <c r="DI28" s="642"/>
      <c r="DJ28" s="642"/>
      <c r="DK28" s="643"/>
      <c r="DL28" s="650">
        <v>821453</v>
      </c>
      <c r="DM28" s="642"/>
      <c r="DN28" s="642"/>
      <c r="DO28" s="642"/>
      <c r="DP28" s="642"/>
      <c r="DQ28" s="642"/>
      <c r="DR28" s="642"/>
      <c r="DS28" s="642"/>
      <c r="DT28" s="642"/>
      <c r="DU28" s="642"/>
      <c r="DV28" s="643"/>
      <c r="DW28" s="646">
        <v>11.7</v>
      </c>
      <c r="DX28" s="675"/>
      <c r="DY28" s="675"/>
      <c r="DZ28" s="675"/>
      <c r="EA28" s="675"/>
      <c r="EB28" s="675"/>
      <c r="EC28" s="676"/>
    </row>
    <row r="29" spans="2:133" ht="11.25" customHeight="1" x14ac:dyDescent="0.2">
      <c r="B29" s="638" t="s">
        <v>303</v>
      </c>
      <c r="C29" s="639"/>
      <c r="D29" s="639"/>
      <c r="E29" s="639"/>
      <c r="F29" s="639"/>
      <c r="G29" s="639"/>
      <c r="H29" s="639"/>
      <c r="I29" s="639"/>
      <c r="J29" s="639"/>
      <c r="K29" s="639"/>
      <c r="L29" s="639"/>
      <c r="M29" s="639"/>
      <c r="N29" s="639"/>
      <c r="O29" s="639"/>
      <c r="P29" s="639"/>
      <c r="Q29" s="640"/>
      <c r="R29" s="641">
        <v>808277</v>
      </c>
      <c r="S29" s="642"/>
      <c r="T29" s="642"/>
      <c r="U29" s="642"/>
      <c r="V29" s="642"/>
      <c r="W29" s="642"/>
      <c r="X29" s="642"/>
      <c r="Y29" s="643"/>
      <c r="Z29" s="644">
        <v>7.6</v>
      </c>
      <c r="AA29" s="644"/>
      <c r="AB29" s="644"/>
      <c r="AC29" s="644"/>
      <c r="AD29" s="645" t="s">
        <v>175</v>
      </c>
      <c r="AE29" s="645"/>
      <c r="AF29" s="645"/>
      <c r="AG29" s="645"/>
      <c r="AH29" s="645"/>
      <c r="AI29" s="645"/>
      <c r="AJ29" s="645"/>
      <c r="AK29" s="645"/>
      <c r="AL29" s="646" t="s">
        <v>175</v>
      </c>
      <c r="AM29" s="647"/>
      <c r="AN29" s="647"/>
      <c r="AO29" s="648"/>
      <c r="AP29" s="620" t="s">
        <v>222</v>
      </c>
      <c r="AQ29" s="621"/>
      <c r="AR29" s="621"/>
      <c r="AS29" s="621"/>
      <c r="AT29" s="621"/>
      <c r="AU29" s="621"/>
      <c r="AV29" s="621"/>
      <c r="AW29" s="621"/>
      <c r="AX29" s="621"/>
      <c r="AY29" s="621"/>
      <c r="AZ29" s="621"/>
      <c r="BA29" s="621"/>
      <c r="BB29" s="621"/>
      <c r="BC29" s="621"/>
      <c r="BD29" s="621"/>
      <c r="BE29" s="621"/>
      <c r="BF29" s="622"/>
      <c r="BG29" s="620" t="s">
        <v>304</v>
      </c>
      <c r="BH29" s="681"/>
      <c r="BI29" s="681"/>
      <c r="BJ29" s="681"/>
      <c r="BK29" s="681"/>
      <c r="BL29" s="681"/>
      <c r="BM29" s="681"/>
      <c r="BN29" s="681"/>
      <c r="BO29" s="681"/>
      <c r="BP29" s="681"/>
      <c r="BQ29" s="682"/>
      <c r="BR29" s="620" t="s">
        <v>305</v>
      </c>
      <c r="BS29" s="681"/>
      <c r="BT29" s="681"/>
      <c r="BU29" s="681"/>
      <c r="BV29" s="681"/>
      <c r="BW29" s="681"/>
      <c r="BX29" s="681"/>
      <c r="BY29" s="681"/>
      <c r="BZ29" s="681"/>
      <c r="CA29" s="681"/>
      <c r="CB29" s="682"/>
      <c r="CD29" s="704" t="s">
        <v>306</v>
      </c>
      <c r="CE29" s="705"/>
      <c r="CF29" s="656" t="s">
        <v>307</v>
      </c>
      <c r="CG29" s="657"/>
      <c r="CH29" s="657"/>
      <c r="CI29" s="657"/>
      <c r="CJ29" s="657"/>
      <c r="CK29" s="657"/>
      <c r="CL29" s="657"/>
      <c r="CM29" s="657"/>
      <c r="CN29" s="657"/>
      <c r="CO29" s="657"/>
      <c r="CP29" s="657"/>
      <c r="CQ29" s="658"/>
      <c r="CR29" s="641">
        <v>827434</v>
      </c>
      <c r="CS29" s="677"/>
      <c r="CT29" s="677"/>
      <c r="CU29" s="677"/>
      <c r="CV29" s="677"/>
      <c r="CW29" s="677"/>
      <c r="CX29" s="677"/>
      <c r="CY29" s="678"/>
      <c r="CZ29" s="646">
        <v>8.1</v>
      </c>
      <c r="DA29" s="675"/>
      <c r="DB29" s="675"/>
      <c r="DC29" s="679"/>
      <c r="DD29" s="650">
        <v>821453</v>
      </c>
      <c r="DE29" s="677"/>
      <c r="DF29" s="677"/>
      <c r="DG29" s="677"/>
      <c r="DH29" s="677"/>
      <c r="DI29" s="677"/>
      <c r="DJ29" s="677"/>
      <c r="DK29" s="678"/>
      <c r="DL29" s="650">
        <v>821453</v>
      </c>
      <c r="DM29" s="677"/>
      <c r="DN29" s="677"/>
      <c r="DO29" s="677"/>
      <c r="DP29" s="677"/>
      <c r="DQ29" s="677"/>
      <c r="DR29" s="677"/>
      <c r="DS29" s="677"/>
      <c r="DT29" s="677"/>
      <c r="DU29" s="677"/>
      <c r="DV29" s="678"/>
      <c r="DW29" s="646">
        <v>11.7</v>
      </c>
      <c r="DX29" s="675"/>
      <c r="DY29" s="675"/>
      <c r="DZ29" s="675"/>
      <c r="EA29" s="675"/>
      <c r="EB29" s="675"/>
      <c r="EC29" s="676"/>
    </row>
    <row r="30" spans="2:133" ht="11.25" customHeight="1" x14ac:dyDescent="0.2">
      <c r="B30" s="638" t="s">
        <v>308</v>
      </c>
      <c r="C30" s="639"/>
      <c r="D30" s="639"/>
      <c r="E30" s="639"/>
      <c r="F30" s="639"/>
      <c r="G30" s="639"/>
      <c r="H30" s="639"/>
      <c r="I30" s="639"/>
      <c r="J30" s="639"/>
      <c r="K30" s="639"/>
      <c r="L30" s="639"/>
      <c r="M30" s="639"/>
      <c r="N30" s="639"/>
      <c r="O30" s="639"/>
      <c r="P30" s="639"/>
      <c r="Q30" s="640"/>
      <c r="R30" s="641">
        <v>12268</v>
      </c>
      <c r="S30" s="642"/>
      <c r="T30" s="642"/>
      <c r="U30" s="642"/>
      <c r="V30" s="642"/>
      <c r="W30" s="642"/>
      <c r="X30" s="642"/>
      <c r="Y30" s="643"/>
      <c r="Z30" s="644">
        <v>0.1</v>
      </c>
      <c r="AA30" s="644"/>
      <c r="AB30" s="644"/>
      <c r="AC30" s="644"/>
      <c r="AD30" s="645">
        <v>3205</v>
      </c>
      <c r="AE30" s="645"/>
      <c r="AF30" s="645"/>
      <c r="AG30" s="645"/>
      <c r="AH30" s="645"/>
      <c r="AI30" s="645"/>
      <c r="AJ30" s="645"/>
      <c r="AK30" s="645"/>
      <c r="AL30" s="646">
        <v>0</v>
      </c>
      <c r="AM30" s="647"/>
      <c r="AN30" s="647"/>
      <c r="AO30" s="648"/>
      <c r="AP30" s="689" t="s">
        <v>309</v>
      </c>
      <c r="AQ30" s="690"/>
      <c r="AR30" s="690"/>
      <c r="AS30" s="690"/>
      <c r="AT30" s="695" t="s">
        <v>310</v>
      </c>
      <c r="AU30" s="230"/>
      <c r="AV30" s="230"/>
      <c r="AW30" s="230"/>
      <c r="AX30" s="627" t="s">
        <v>187</v>
      </c>
      <c r="AY30" s="628"/>
      <c r="AZ30" s="628"/>
      <c r="BA30" s="628"/>
      <c r="BB30" s="628"/>
      <c r="BC30" s="628"/>
      <c r="BD30" s="628"/>
      <c r="BE30" s="628"/>
      <c r="BF30" s="629"/>
      <c r="BG30" s="701">
        <v>98.9</v>
      </c>
      <c r="BH30" s="702"/>
      <c r="BI30" s="702"/>
      <c r="BJ30" s="702"/>
      <c r="BK30" s="702"/>
      <c r="BL30" s="702"/>
      <c r="BM30" s="636">
        <v>96.1</v>
      </c>
      <c r="BN30" s="702"/>
      <c r="BO30" s="702"/>
      <c r="BP30" s="702"/>
      <c r="BQ30" s="703"/>
      <c r="BR30" s="701">
        <v>99.1</v>
      </c>
      <c r="BS30" s="702"/>
      <c r="BT30" s="702"/>
      <c r="BU30" s="702"/>
      <c r="BV30" s="702"/>
      <c r="BW30" s="702"/>
      <c r="BX30" s="636">
        <v>97.1</v>
      </c>
      <c r="BY30" s="702"/>
      <c r="BZ30" s="702"/>
      <c r="CA30" s="702"/>
      <c r="CB30" s="703"/>
      <c r="CD30" s="706"/>
      <c r="CE30" s="707"/>
      <c r="CF30" s="656" t="s">
        <v>311</v>
      </c>
      <c r="CG30" s="657"/>
      <c r="CH30" s="657"/>
      <c r="CI30" s="657"/>
      <c r="CJ30" s="657"/>
      <c r="CK30" s="657"/>
      <c r="CL30" s="657"/>
      <c r="CM30" s="657"/>
      <c r="CN30" s="657"/>
      <c r="CO30" s="657"/>
      <c r="CP30" s="657"/>
      <c r="CQ30" s="658"/>
      <c r="CR30" s="641">
        <v>780786</v>
      </c>
      <c r="CS30" s="642"/>
      <c r="CT30" s="642"/>
      <c r="CU30" s="642"/>
      <c r="CV30" s="642"/>
      <c r="CW30" s="642"/>
      <c r="CX30" s="642"/>
      <c r="CY30" s="643"/>
      <c r="CZ30" s="646">
        <v>7.7</v>
      </c>
      <c r="DA30" s="675"/>
      <c r="DB30" s="675"/>
      <c r="DC30" s="679"/>
      <c r="DD30" s="650">
        <v>774805</v>
      </c>
      <c r="DE30" s="642"/>
      <c r="DF30" s="642"/>
      <c r="DG30" s="642"/>
      <c r="DH30" s="642"/>
      <c r="DI30" s="642"/>
      <c r="DJ30" s="642"/>
      <c r="DK30" s="643"/>
      <c r="DL30" s="650">
        <v>774805</v>
      </c>
      <c r="DM30" s="642"/>
      <c r="DN30" s="642"/>
      <c r="DO30" s="642"/>
      <c r="DP30" s="642"/>
      <c r="DQ30" s="642"/>
      <c r="DR30" s="642"/>
      <c r="DS30" s="642"/>
      <c r="DT30" s="642"/>
      <c r="DU30" s="642"/>
      <c r="DV30" s="643"/>
      <c r="DW30" s="646">
        <v>11.1</v>
      </c>
      <c r="DX30" s="675"/>
      <c r="DY30" s="675"/>
      <c r="DZ30" s="675"/>
      <c r="EA30" s="675"/>
      <c r="EB30" s="675"/>
      <c r="EC30" s="676"/>
    </row>
    <row r="31" spans="2:133" ht="11.25" customHeight="1" x14ac:dyDescent="0.2">
      <c r="B31" s="638" t="s">
        <v>312</v>
      </c>
      <c r="C31" s="639"/>
      <c r="D31" s="639"/>
      <c r="E31" s="639"/>
      <c r="F31" s="639"/>
      <c r="G31" s="639"/>
      <c r="H31" s="639"/>
      <c r="I31" s="639"/>
      <c r="J31" s="639"/>
      <c r="K31" s="639"/>
      <c r="L31" s="639"/>
      <c r="M31" s="639"/>
      <c r="N31" s="639"/>
      <c r="O31" s="639"/>
      <c r="P31" s="639"/>
      <c r="Q31" s="640"/>
      <c r="R31" s="641">
        <v>8810</v>
      </c>
      <c r="S31" s="642"/>
      <c r="T31" s="642"/>
      <c r="U31" s="642"/>
      <c r="V31" s="642"/>
      <c r="W31" s="642"/>
      <c r="X31" s="642"/>
      <c r="Y31" s="643"/>
      <c r="Z31" s="644">
        <v>0.1</v>
      </c>
      <c r="AA31" s="644"/>
      <c r="AB31" s="644"/>
      <c r="AC31" s="644"/>
      <c r="AD31" s="645" t="s">
        <v>175</v>
      </c>
      <c r="AE31" s="645"/>
      <c r="AF31" s="645"/>
      <c r="AG31" s="645"/>
      <c r="AH31" s="645"/>
      <c r="AI31" s="645"/>
      <c r="AJ31" s="645"/>
      <c r="AK31" s="645"/>
      <c r="AL31" s="646" t="s">
        <v>129</v>
      </c>
      <c r="AM31" s="647"/>
      <c r="AN31" s="647"/>
      <c r="AO31" s="648"/>
      <c r="AP31" s="691"/>
      <c r="AQ31" s="692"/>
      <c r="AR31" s="692"/>
      <c r="AS31" s="692"/>
      <c r="AT31" s="696"/>
      <c r="AU31" s="229" t="s">
        <v>313</v>
      </c>
      <c r="AV31" s="229"/>
      <c r="AW31" s="229"/>
      <c r="AX31" s="638" t="s">
        <v>314</v>
      </c>
      <c r="AY31" s="639"/>
      <c r="AZ31" s="639"/>
      <c r="BA31" s="639"/>
      <c r="BB31" s="639"/>
      <c r="BC31" s="639"/>
      <c r="BD31" s="639"/>
      <c r="BE31" s="639"/>
      <c r="BF31" s="640"/>
      <c r="BG31" s="698">
        <v>99.2</v>
      </c>
      <c r="BH31" s="677"/>
      <c r="BI31" s="677"/>
      <c r="BJ31" s="677"/>
      <c r="BK31" s="677"/>
      <c r="BL31" s="677"/>
      <c r="BM31" s="647">
        <v>97.2</v>
      </c>
      <c r="BN31" s="699"/>
      <c r="BO31" s="699"/>
      <c r="BP31" s="699"/>
      <c r="BQ31" s="700"/>
      <c r="BR31" s="698">
        <v>99.4</v>
      </c>
      <c r="BS31" s="677"/>
      <c r="BT31" s="677"/>
      <c r="BU31" s="677"/>
      <c r="BV31" s="677"/>
      <c r="BW31" s="677"/>
      <c r="BX31" s="647">
        <v>98.3</v>
      </c>
      <c r="BY31" s="699"/>
      <c r="BZ31" s="699"/>
      <c r="CA31" s="699"/>
      <c r="CB31" s="700"/>
      <c r="CD31" s="706"/>
      <c r="CE31" s="707"/>
      <c r="CF31" s="656" t="s">
        <v>315</v>
      </c>
      <c r="CG31" s="657"/>
      <c r="CH31" s="657"/>
      <c r="CI31" s="657"/>
      <c r="CJ31" s="657"/>
      <c r="CK31" s="657"/>
      <c r="CL31" s="657"/>
      <c r="CM31" s="657"/>
      <c r="CN31" s="657"/>
      <c r="CO31" s="657"/>
      <c r="CP31" s="657"/>
      <c r="CQ31" s="658"/>
      <c r="CR31" s="641">
        <v>46648</v>
      </c>
      <c r="CS31" s="677"/>
      <c r="CT31" s="677"/>
      <c r="CU31" s="677"/>
      <c r="CV31" s="677"/>
      <c r="CW31" s="677"/>
      <c r="CX31" s="677"/>
      <c r="CY31" s="678"/>
      <c r="CZ31" s="646">
        <v>0.5</v>
      </c>
      <c r="DA31" s="675"/>
      <c r="DB31" s="675"/>
      <c r="DC31" s="679"/>
      <c r="DD31" s="650">
        <v>46648</v>
      </c>
      <c r="DE31" s="677"/>
      <c r="DF31" s="677"/>
      <c r="DG31" s="677"/>
      <c r="DH31" s="677"/>
      <c r="DI31" s="677"/>
      <c r="DJ31" s="677"/>
      <c r="DK31" s="678"/>
      <c r="DL31" s="650">
        <v>46648</v>
      </c>
      <c r="DM31" s="677"/>
      <c r="DN31" s="677"/>
      <c r="DO31" s="677"/>
      <c r="DP31" s="677"/>
      <c r="DQ31" s="677"/>
      <c r="DR31" s="677"/>
      <c r="DS31" s="677"/>
      <c r="DT31" s="677"/>
      <c r="DU31" s="677"/>
      <c r="DV31" s="678"/>
      <c r="DW31" s="646">
        <v>0.7</v>
      </c>
      <c r="DX31" s="675"/>
      <c r="DY31" s="675"/>
      <c r="DZ31" s="675"/>
      <c r="EA31" s="675"/>
      <c r="EB31" s="675"/>
      <c r="EC31" s="676"/>
    </row>
    <row r="32" spans="2:133" ht="11.25" customHeight="1" x14ac:dyDescent="0.2">
      <c r="B32" s="638" t="s">
        <v>316</v>
      </c>
      <c r="C32" s="639"/>
      <c r="D32" s="639"/>
      <c r="E32" s="639"/>
      <c r="F32" s="639"/>
      <c r="G32" s="639"/>
      <c r="H32" s="639"/>
      <c r="I32" s="639"/>
      <c r="J32" s="639"/>
      <c r="K32" s="639"/>
      <c r="L32" s="639"/>
      <c r="M32" s="639"/>
      <c r="N32" s="639"/>
      <c r="O32" s="639"/>
      <c r="P32" s="639"/>
      <c r="Q32" s="640"/>
      <c r="R32" s="641">
        <v>553276</v>
      </c>
      <c r="S32" s="642"/>
      <c r="T32" s="642"/>
      <c r="U32" s="642"/>
      <c r="V32" s="642"/>
      <c r="W32" s="642"/>
      <c r="X32" s="642"/>
      <c r="Y32" s="643"/>
      <c r="Z32" s="644">
        <v>5.2</v>
      </c>
      <c r="AA32" s="644"/>
      <c r="AB32" s="644"/>
      <c r="AC32" s="644"/>
      <c r="AD32" s="645" t="s">
        <v>242</v>
      </c>
      <c r="AE32" s="645"/>
      <c r="AF32" s="645"/>
      <c r="AG32" s="645"/>
      <c r="AH32" s="645"/>
      <c r="AI32" s="645"/>
      <c r="AJ32" s="645"/>
      <c r="AK32" s="645"/>
      <c r="AL32" s="646" t="s">
        <v>175</v>
      </c>
      <c r="AM32" s="647"/>
      <c r="AN32" s="647"/>
      <c r="AO32" s="648"/>
      <c r="AP32" s="693"/>
      <c r="AQ32" s="694"/>
      <c r="AR32" s="694"/>
      <c r="AS32" s="694"/>
      <c r="AT32" s="697"/>
      <c r="AU32" s="231"/>
      <c r="AV32" s="231"/>
      <c r="AW32" s="231"/>
      <c r="AX32" s="686" t="s">
        <v>317</v>
      </c>
      <c r="AY32" s="687"/>
      <c r="AZ32" s="687"/>
      <c r="BA32" s="687"/>
      <c r="BB32" s="687"/>
      <c r="BC32" s="687"/>
      <c r="BD32" s="687"/>
      <c r="BE32" s="687"/>
      <c r="BF32" s="688"/>
      <c r="BG32" s="710">
        <v>98.7</v>
      </c>
      <c r="BH32" s="711"/>
      <c r="BI32" s="711"/>
      <c r="BJ32" s="711"/>
      <c r="BK32" s="711"/>
      <c r="BL32" s="711"/>
      <c r="BM32" s="712">
        <v>95</v>
      </c>
      <c r="BN32" s="711"/>
      <c r="BO32" s="711"/>
      <c r="BP32" s="711"/>
      <c r="BQ32" s="713"/>
      <c r="BR32" s="710">
        <v>98.7</v>
      </c>
      <c r="BS32" s="711"/>
      <c r="BT32" s="711"/>
      <c r="BU32" s="711"/>
      <c r="BV32" s="711"/>
      <c r="BW32" s="711"/>
      <c r="BX32" s="712">
        <v>95.4</v>
      </c>
      <c r="BY32" s="711"/>
      <c r="BZ32" s="711"/>
      <c r="CA32" s="711"/>
      <c r="CB32" s="713"/>
      <c r="CD32" s="708"/>
      <c r="CE32" s="709"/>
      <c r="CF32" s="656" t="s">
        <v>318</v>
      </c>
      <c r="CG32" s="657"/>
      <c r="CH32" s="657"/>
      <c r="CI32" s="657"/>
      <c r="CJ32" s="657"/>
      <c r="CK32" s="657"/>
      <c r="CL32" s="657"/>
      <c r="CM32" s="657"/>
      <c r="CN32" s="657"/>
      <c r="CO32" s="657"/>
      <c r="CP32" s="657"/>
      <c r="CQ32" s="658"/>
      <c r="CR32" s="641" t="s">
        <v>242</v>
      </c>
      <c r="CS32" s="642"/>
      <c r="CT32" s="642"/>
      <c r="CU32" s="642"/>
      <c r="CV32" s="642"/>
      <c r="CW32" s="642"/>
      <c r="CX32" s="642"/>
      <c r="CY32" s="643"/>
      <c r="CZ32" s="646" t="s">
        <v>175</v>
      </c>
      <c r="DA32" s="675"/>
      <c r="DB32" s="675"/>
      <c r="DC32" s="679"/>
      <c r="DD32" s="650" t="s">
        <v>175</v>
      </c>
      <c r="DE32" s="642"/>
      <c r="DF32" s="642"/>
      <c r="DG32" s="642"/>
      <c r="DH32" s="642"/>
      <c r="DI32" s="642"/>
      <c r="DJ32" s="642"/>
      <c r="DK32" s="643"/>
      <c r="DL32" s="650" t="s">
        <v>175</v>
      </c>
      <c r="DM32" s="642"/>
      <c r="DN32" s="642"/>
      <c r="DO32" s="642"/>
      <c r="DP32" s="642"/>
      <c r="DQ32" s="642"/>
      <c r="DR32" s="642"/>
      <c r="DS32" s="642"/>
      <c r="DT32" s="642"/>
      <c r="DU32" s="642"/>
      <c r="DV32" s="643"/>
      <c r="DW32" s="646" t="s">
        <v>175</v>
      </c>
      <c r="DX32" s="675"/>
      <c r="DY32" s="675"/>
      <c r="DZ32" s="675"/>
      <c r="EA32" s="675"/>
      <c r="EB32" s="675"/>
      <c r="EC32" s="676"/>
    </row>
    <row r="33" spans="2:133" ht="11.25" customHeight="1" x14ac:dyDescent="0.2">
      <c r="B33" s="638" t="s">
        <v>319</v>
      </c>
      <c r="C33" s="639"/>
      <c r="D33" s="639"/>
      <c r="E33" s="639"/>
      <c r="F33" s="639"/>
      <c r="G33" s="639"/>
      <c r="H33" s="639"/>
      <c r="I33" s="639"/>
      <c r="J33" s="639"/>
      <c r="K33" s="639"/>
      <c r="L33" s="639"/>
      <c r="M33" s="639"/>
      <c r="N33" s="639"/>
      <c r="O33" s="639"/>
      <c r="P33" s="639"/>
      <c r="Q33" s="640"/>
      <c r="R33" s="641">
        <v>373211</v>
      </c>
      <c r="S33" s="642"/>
      <c r="T33" s="642"/>
      <c r="U33" s="642"/>
      <c r="V33" s="642"/>
      <c r="W33" s="642"/>
      <c r="X33" s="642"/>
      <c r="Y33" s="643"/>
      <c r="Z33" s="644">
        <v>3.5</v>
      </c>
      <c r="AA33" s="644"/>
      <c r="AB33" s="644"/>
      <c r="AC33" s="644"/>
      <c r="AD33" s="645" t="s">
        <v>242</v>
      </c>
      <c r="AE33" s="645"/>
      <c r="AF33" s="645"/>
      <c r="AG33" s="645"/>
      <c r="AH33" s="645"/>
      <c r="AI33" s="645"/>
      <c r="AJ33" s="645"/>
      <c r="AK33" s="645"/>
      <c r="AL33" s="646" t="s">
        <v>242</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320</v>
      </c>
      <c r="CE33" s="657"/>
      <c r="CF33" s="657"/>
      <c r="CG33" s="657"/>
      <c r="CH33" s="657"/>
      <c r="CI33" s="657"/>
      <c r="CJ33" s="657"/>
      <c r="CK33" s="657"/>
      <c r="CL33" s="657"/>
      <c r="CM33" s="657"/>
      <c r="CN33" s="657"/>
      <c r="CO33" s="657"/>
      <c r="CP33" s="657"/>
      <c r="CQ33" s="658"/>
      <c r="CR33" s="641">
        <v>4580124</v>
      </c>
      <c r="CS33" s="677"/>
      <c r="CT33" s="677"/>
      <c r="CU33" s="677"/>
      <c r="CV33" s="677"/>
      <c r="CW33" s="677"/>
      <c r="CX33" s="677"/>
      <c r="CY33" s="678"/>
      <c r="CZ33" s="646">
        <v>45</v>
      </c>
      <c r="DA33" s="675"/>
      <c r="DB33" s="675"/>
      <c r="DC33" s="679"/>
      <c r="DD33" s="650">
        <v>4155739</v>
      </c>
      <c r="DE33" s="677"/>
      <c r="DF33" s="677"/>
      <c r="DG33" s="677"/>
      <c r="DH33" s="677"/>
      <c r="DI33" s="677"/>
      <c r="DJ33" s="677"/>
      <c r="DK33" s="678"/>
      <c r="DL33" s="650">
        <v>3148832</v>
      </c>
      <c r="DM33" s="677"/>
      <c r="DN33" s="677"/>
      <c r="DO33" s="677"/>
      <c r="DP33" s="677"/>
      <c r="DQ33" s="677"/>
      <c r="DR33" s="677"/>
      <c r="DS33" s="677"/>
      <c r="DT33" s="677"/>
      <c r="DU33" s="677"/>
      <c r="DV33" s="678"/>
      <c r="DW33" s="646">
        <v>45</v>
      </c>
      <c r="DX33" s="675"/>
      <c r="DY33" s="675"/>
      <c r="DZ33" s="675"/>
      <c r="EA33" s="675"/>
      <c r="EB33" s="675"/>
      <c r="EC33" s="676"/>
    </row>
    <row r="34" spans="2:133" ht="11.25" customHeight="1" x14ac:dyDescent="0.2">
      <c r="B34" s="638" t="s">
        <v>321</v>
      </c>
      <c r="C34" s="639"/>
      <c r="D34" s="639"/>
      <c r="E34" s="639"/>
      <c r="F34" s="639"/>
      <c r="G34" s="639"/>
      <c r="H34" s="639"/>
      <c r="I34" s="639"/>
      <c r="J34" s="639"/>
      <c r="K34" s="639"/>
      <c r="L34" s="639"/>
      <c r="M34" s="639"/>
      <c r="N34" s="639"/>
      <c r="O34" s="639"/>
      <c r="P34" s="639"/>
      <c r="Q34" s="640"/>
      <c r="R34" s="641">
        <v>42744</v>
      </c>
      <c r="S34" s="642"/>
      <c r="T34" s="642"/>
      <c r="U34" s="642"/>
      <c r="V34" s="642"/>
      <c r="W34" s="642"/>
      <c r="X34" s="642"/>
      <c r="Y34" s="643"/>
      <c r="Z34" s="644">
        <v>0.4</v>
      </c>
      <c r="AA34" s="644"/>
      <c r="AB34" s="644"/>
      <c r="AC34" s="644"/>
      <c r="AD34" s="645">
        <v>908</v>
      </c>
      <c r="AE34" s="645"/>
      <c r="AF34" s="645"/>
      <c r="AG34" s="645"/>
      <c r="AH34" s="645"/>
      <c r="AI34" s="645"/>
      <c r="AJ34" s="645"/>
      <c r="AK34" s="645"/>
      <c r="AL34" s="646">
        <v>0</v>
      </c>
      <c r="AM34" s="647"/>
      <c r="AN34" s="647"/>
      <c r="AO34" s="648"/>
      <c r="AP34" s="234"/>
      <c r="AQ34" s="620" t="s">
        <v>322</v>
      </c>
      <c r="AR34" s="621"/>
      <c r="AS34" s="621"/>
      <c r="AT34" s="621"/>
      <c r="AU34" s="621"/>
      <c r="AV34" s="621"/>
      <c r="AW34" s="621"/>
      <c r="AX34" s="621"/>
      <c r="AY34" s="621"/>
      <c r="AZ34" s="621"/>
      <c r="BA34" s="621"/>
      <c r="BB34" s="621"/>
      <c r="BC34" s="621"/>
      <c r="BD34" s="621"/>
      <c r="BE34" s="621"/>
      <c r="BF34" s="622"/>
      <c r="BG34" s="620" t="s">
        <v>323</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324</v>
      </c>
      <c r="CE34" s="657"/>
      <c r="CF34" s="657"/>
      <c r="CG34" s="657"/>
      <c r="CH34" s="657"/>
      <c r="CI34" s="657"/>
      <c r="CJ34" s="657"/>
      <c r="CK34" s="657"/>
      <c r="CL34" s="657"/>
      <c r="CM34" s="657"/>
      <c r="CN34" s="657"/>
      <c r="CO34" s="657"/>
      <c r="CP34" s="657"/>
      <c r="CQ34" s="658"/>
      <c r="CR34" s="641">
        <v>1589815</v>
      </c>
      <c r="CS34" s="642"/>
      <c r="CT34" s="642"/>
      <c r="CU34" s="642"/>
      <c r="CV34" s="642"/>
      <c r="CW34" s="642"/>
      <c r="CX34" s="642"/>
      <c r="CY34" s="643"/>
      <c r="CZ34" s="646">
        <v>15.6</v>
      </c>
      <c r="DA34" s="675"/>
      <c r="DB34" s="675"/>
      <c r="DC34" s="679"/>
      <c r="DD34" s="650">
        <v>1473393</v>
      </c>
      <c r="DE34" s="642"/>
      <c r="DF34" s="642"/>
      <c r="DG34" s="642"/>
      <c r="DH34" s="642"/>
      <c r="DI34" s="642"/>
      <c r="DJ34" s="642"/>
      <c r="DK34" s="643"/>
      <c r="DL34" s="650">
        <v>1262716</v>
      </c>
      <c r="DM34" s="642"/>
      <c r="DN34" s="642"/>
      <c r="DO34" s="642"/>
      <c r="DP34" s="642"/>
      <c r="DQ34" s="642"/>
      <c r="DR34" s="642"/>
      <c r="DS34" s="642"/>
      <c r="DT34" s="642"/>
      <c r="DU34" s="642"/>
      <c r="DV34" s="643"/>
      <c r="DW34" s="646">
        <v>18.100000000000001</v>
      </c>
      <c r="DX34" s="675"/>
      <c r="DY34" s="675"/>
      <c r="DZ34" s="675"/>
      <c r="EA34" s="675"/>
      <c r="EB34" s="675"/>
      <c r="EC34" s="676"/>
    </row>
    <row r="35" spans="2:133" ht="11.25" customHeight="1" x14ac:dyDescent="0.2">
      <c r="B35" s="638" t="s">
        <v>325</v>
      </c>
      <c r="C35" s="639"/>
      <c r="D35" s="639"/>
      <c r="E35" s="639"/>
      <c r="F35" s="639"/>
      <c r="G35" s="639"/>
      <c r="H35" s="639"/>
      <c r="I35" s="639"/>
      <c r="J35" s="639"/>
      <c r="K35" s="639"/>
      <c r="L35" s="639"/>
      <c r="M35" s="639"/>
      <c r="N35" s="639"/>
      <c r="O35" s="639"/>
      <c r="P35" s="639"/>
      <c r="Q35" s="640"/>
      <c r="R35" s="641">
        <v>208400</v>
      </c>
      <c r="S35" s="642"/>
      <c r="T35" s="642"/>
      <c r="U35" s="642"/>
      <c r="V35" s="642"/>
      <c r="W35" s="642"/>
      <c r="X35" s="642"/>
      <c r="Y35" s="643"/>
      <c r="Z35" s="644">
        <v>2</v>
      </c>
      <c r="AA35" s="644"/>
      <c r="AB35" s="644"/>
      <c r="AC35" s="644"/>
      <c r="AD35" s="645" t="s">
        <v>242</v>
      </c>
      <c r="AE35" s="645"/>
      <c r="AF35" s="645"/>
      <c r="AG35" s="645"/>
      <c r="AH35" s="645"/>
      <c r="AI35" s="645"/>
      <c r="AJ35" s="645"/>
      <c r="AK35" s="645"/>
      <c r="AL35" s="646" t="s">
        <v>242</v>
      </c>
      <c r="AM35" s="647"/>
      <c r="AN35" s="647"/>
      <c r="AO35" s="648"/>
      <c r="AP35" s="234"/>
      <c r="AQ35" s="714" t="s">
        <v>326</v>
      </c>
      <c r="AR35" s="715"/>
      <c r="AS35" s="715"/>
      <c r="AT35" s="715"/>
      <c r="AU35" s="715"/>
      <c r="AV35" s="715"/>
      <c r="AW35" s="715"/>
      <c r="AX35" s="715"/>
      <c r="AY35" s="716"/>
      <c r="AZ35" s="630">
        <v>1663538</v>
      </c>
      <c r="BA35" s="631"/>
      <c r="BB35" s="631"/>
      <c r="BC35" s="631"/>
      <c r="BD35" s="631"/>
      <c r="BE35" s="631"/>
      <c r="BF35" s="717"/>
      <c r="BG35" s="652" t="s">
        <v>327</v>
      </c>
      <c r="BH35" s="653"/>
      <c r="BI35" s="653"/>
      <c r="BJ35" s="653"/>
      <c r="BK35" s="653"/>
      <c r="BL35" s="653"/>
      <c r="BM35" s="653"/>
      <c r="BN35" s="653"/>
      <c r="BO35" s="653"/>
      <c r="BP35" s="653"/>
      <c r="BQ35" s="653"/>
      <c r="BR35" s="653"/>
      <c r="BS35" s="653"/>
      <c r="BT35" s="653"/>
      <c r="BU35" s="654"/>
      <c r="BV35" s="630">
        <v>164114</v>
      </c>
      <c r="BW35" s="631"/>
      <c r="BX35" s="631"/>
      <c r="BY35" s="631"/>
      <c r="BZ35" s="631"/>
      <c r="CA35" s="631"/>
      <c r="CB35" s="717"/>
      <c r="CD35" s="656" t="s">
        <v>328</v>
      </c>
      <c r="CE35" s="657"/>
      <c r="CF35" s="657"/>
      <c r="CG35" s="657"/>
      <c r="CH35" s="657"/>
      <c r="CI35" s="657"/>
      <c r="CJ35" s="657"/>
      <c r="CK35" s="657"/>
      <c r="CL35" s="657"/>
      <c r="CM35" s="657"/>
      <c r="CN35" s="657"/>
      <c r="CO35" s="657"/>
      <c r="CP35" s="657"/>
      <c r="CQ35" s="658"/>
      <c r="CR35" s="641">
        <v>25244</v>
      </c>
      <c r="CS35" s="677"/>
      <c r="CT35" s="677"/>
      <c r="CU35" s="677"/>
      <c r="CV35" s="677"/>
      <c r="CW35" s="677"/>
      <c r="CX35" s="677"/>
      <c r="CY35" s="678"/>
      <c r="CZ35" s="646">
        <v>0.2</v>
      </c>
      <c r="DA35" s="675"/>
      <c r="DB35" s="675"/>
      <c r="DC35" s="679"/>
      <c r="DD35" s="650">
        <v>23282</v>
      </c>
      <c r="DE35" s="677"/>
      <c r="DF35" s="677"/>
      <c r="DG35" s="677"/>
      <c r="DH35" s="677"/>
      <c r="DI35" s="677"/>
      <c r="DJ35" s="677"/>
      <c r="DK35" s="678"/>
      <c r="DL35" s="650">
        <v>22823</v>
      </c>
      <c r="DM35" s="677"/>
      <c r="DN35" s="677"/>
      <c r="DO35" s="677"/>
      <c r="DP35" s="677"/>
      <c r="DQ35" s="677"/>
      <c r="DR35" s="677"/>
      <c r="DS35" s="677"/>
      <c r="DT35" s="677"/>
      <c r="DU35" s="677"/>
      <c r="DV35" s="678"/>
      <c r="DW35" s="646">
        <v>0.3</v>
      </c>
      <c r="DX35" s="675"/>
      <c r="DY35" s="675"/>
      <c r="DZ35" s="675"/>
      <c r="EA35" s="675"/>
      <c r="EB35" s="675"/>
      <c r="EC35" s="676"/>
    </row>
    <row r="36" spans="2:133" ht="11.25" customHeight="1" x14ac:dyDescent="0.2">
      <c r="B36" s="638" t="s">
        <v>329</v>
      </c>
      <c r="C36" s="639"/>
      <c r="D36" s="639"/>
      <c r="E36" s="639"/>
      <c r="F36" s="639"/>
      <c r="G36" s="639"/>
      <c r="H36" s="639"/>
      <c r="I36" s="639"/>
      <c r="J36" s="639"/>
      <c r="K36" s="639"/>
      <c r="L36" s="639"/>
      <c r="M36" s="639"/>
      <c r="N36" s="639"/>
      <c r="O36" s="639"/>
      <c r="P36" s="639"/>
      <c r="Q36" s="640"/>
      <c r="R36" s="641" t="s">
        <v>242</v>
      </c>
      <c r="S36" s="642"/>
      <c r="T36" s="642"/>
      <c r="U36" s="642"/>
      <c r="V36" s="642"/>
      <c r="W36" s="642"/>
      <c r="X36" s="642"/>
      <c r="Y36" s="643"/>
      <c r="Z36" s="644" t="s">
        <v>242</v>
      </c>
      <c r="AA36" s="644"/>
      <c r="AB36" s="644"/>
      <c r="AC36" s="644"/>
      <c r="AD36" s="645" t="s">
        <v>129</v>
      </c>
      <c r="AE36" s="645"/>
      <c r="AF36" s="645"/>
      <c r="AG36" s="645"/>
      <c r="AH36" s="645"/>
      <c r="AI36" s="645"/>
      <c r="AJ36" s="645"/>
      <c r="AK36" s="645"/>
      <c r="AL36" s="646" t="s">
        <v>175</v>
      </c>
      <c r="AM36" s="647"/>
      <c r="AN36" s="647"/>
      <c r="AO36" s="648"/>
      <c r="AQ36" s="718" t="s">
        <v>330</v>
      </c>
      <c r="AR36" s="719"/>
      <c r="AS36" s="719"/>
      <c r="AT36" s="719"/>
      <c r="AU36" s="719"/>
      <c r="AV36" s="719"/>
      <c r="AW36" s="719"/>
      <c r="AX36" s="719"/>
      <c r="AY36" s="720"/>
      <c r="AZ36" s="641">
        <v>748083</v>
      </c>
      <c r="BA36" s="642"/>
      <c r="BB36" s="642"/>
      <c r="BC36" s="642"/>
      <c r="BD36" s="677"/>
      <c r="BE36" s="677"/>
      <c r="BF36" s="700"/>
      <c r="BG36" s="656" t="s">
        <v>331</v>
      </c>
      <c r="BH36" s="657"/>
      <c r="BI36" s="657"/>
      <c r="BJ36" s="657"/>
      <c r="BK36" s="657"/>
      <c r="BL36" s="657"/>
      <c r="BM36" s="657"/>
      <c r="BN36" s="657"/>
      <c r="BO36" s="657"/>
      <c r="BP36" s="657"/>
      <c r="BQ36" s="657"/>
      <c r="BR36" s="657"/>
      <c r="BS36" s="657"/>
      <c r="BT36" s="657"/>
      <c r="BU36" s="658"/>
      <c r="BV36" s="641">
        <v>159745</v>
      </c>
      <c r="BW36" s="642"/>
      <c r="BX36" s="642"/>
      <c r="BY36" s="642"/>
      <c r="BZ36" s="642"/>
      <c r="CA36" s="642"/>
      <c r="CB36" s="651"/>
      <c r="CD36" s="656" t="s">
        <v>332</v>
      </c>
      <c r="CE36" s="657"/>
      <c r="CF36" s="657"/>
      <c r="CG36" s="657"/>
      <c r="CH36" s="657"/>
      <c r="CI36" s="657"/>
      <c r="CJ36" s="657"/>
      <c r="CK36" s="657"/>
      <c r="CL36" s="657"/>
      <c r="CM36" s="657"/>
      <c r="CN36" s="657"/>
      <c r="CO36" s="657"/>
      <c r="CP36" s="657"/>
      <c r="CQ36" s="658"/>
      <c r="CR36" s="641">
        <v>1248024</v>
      </c>
      <c r="CS36" s="642"/>
      <c r="CT36" s="642"/>
      <c r="CU36" s="642"/>
      <c r="CV36" s="642"/>
      <c r="CW36" s="642"/>
      <c r="CX36" s="642"/>
      <c r="CY36" s="643"/>
      <c r="CZ36" s="646">
        <v>12.3</v>
      </c>
      <c r="DA36" s="675"/>
      <c r="DB36" s="675"/>
      <c r="DC36" s="679"/>
      <c r="DD36" s="650">
        <v>1103038</v>
      </c>
      <c r="DE36" s="642"/>
      <c r="DF36" s="642"/>
      <c r="DG36" s="642"/>
      <c r="DH36" s="642"/>
      <c r="DI36" s="642"/>
      <c r="DJ36" s="642"/>
      <c r="DK36" s="643"/>
      <c r="DL36" s="650">
        <v>838929</v>
      </c>
      <c r="DM36" s="642"/>
      <c r="DN36" s="642"/>
      <c r="DO36" s="642"/>
      <c r="DP36" s="642"/>
      <c r="DQ36" s="642"/>
      <c r="DR36" s="642"/>
      <c r="DS36" s="642"/>
      <c r="DT36" s="642"/>
      <c r="DU36" s="642"/>
      <c r="DV36" s="643"/>
      <c r="DW36" s="646">
        <v>12</v>
      </c>
      <c r="DX36" s="675"/>
      <c r="DY36" s="675"/>
      <c r="DZ36" s="675"/>
      <c r="EA36" s="675"/>
      <c r="EB36" s="675"/>
      <c r="EC36" s="676"/>
    </row>
    <row r="37" spans="2:133" ht="11.25" customHeight="1" x14ac:dyDescent="0.2">
      <c r="B37" s="638" t="s">
        <v>333</v>
      </c>
      <c r="C37" s="639"/>
      <c r="D37" s="639"/>
      <c r="E37" s="639"/>
      <c r="F37" s="639"/>
      <c r="G37" s="639"/>
      <c r="H37" s="639"/>
      <c r="I37" s="639"/>
      <c r="J37" s="639"/>
      <c r="K37" s="639"/>
      <c r="L37" s="639"/>
      <c r="M37" s="639"/>
      <c r="N37" s="639"/>
      <c r="O37" s="639"/>
      <c r="P37" s="639"/>
      <c r="Q37" s="640"/>
      <c r="R37" s="641" t="s">
        <v>175</v>
      </c>
      <c r="S37" s="642"/>
      <c r="T37" s="642"/>
      <c r="U37" s="642"/>
      <c r="V37" s="642"/>
      <c r="W37" s="642"/>
      <c r="X37" s="642"/>
      <c r="Y37" s="643"/>
      <c r="Z37" s="644" t="s">
        <v>242</v>
      </c>
      <c r="AA37" s="644"/>
      <c r="AB37" s="644"/>
      <c r="AC37" s="644"/>
      <c r="AD37" s="645" t="s">
        <v>175</v>
      </c>
      <c r="AE37" s="645"/>
      <c r="AF37" s="645"/>
      <c r="AG37" s="645"/>
      <c r="AH37" s="645"/>
      <c r="AI37" s="645"/>
      <c r="AJ37" s="645"/>
      <c r="AK37" s="645"/>
      <c r="AL37" s="646" t="s">
        <v>175</v>
      </c>
      <c r="AM37" s="647"/>
      <c r="AN37" s="647"/>
      <c r="AO37" s="648"/>
      <c r="AQ37" s="718" t="s">
        <v>334</v>
      </c>
      <c r="AR37" s="719"/>
      <c r="AS37" s="719"/>
      <c r="AT37" s="719"/>
      <c r="AU37" s="719"/>
      <c r="AV37" s="719"/>
      <c r="AW37" s="719"/>
      <c r="AX37" s="719"/>
      <c r="AY37" s="720"/>
      <c r="AZ37" s="641">
        <v>99099</v>
      </c>
      <c r="BA37" s="642"/>
      <c r="BB37" s="642"/>
      <c r="BC37" s="642"/>
      <c r="BD37" s="677"/>
      <c r="BE37" s="677"/>
      <c r="BF37" s="700"/>
      <c r="BG37" s="656" t="s">
        <v>335</v>
      </c>
      <c r="BH37" s="657"/>
      <c r="BI37" s="657"/>
      <c r="BJ37" s="657"/>
      <c r="BK37" s="657"/>
      <c r="BL37" s="657"/>
      <c r="BM37" s="657"/>
      <c r="BN37" s="657"/>
      <c r="BO37" s="657"/>
      <c r="BP37" s="657"/>
      <c r="BQ37" s="657"/>
      <c r="BR37" s="657"/>
      <c r="BS37" s="657"/>
      <c r="BT37" s="657"/>
      <c r="BU37" s="658"/>
      <c r="BV37" s="641">
        <v>3617</v>
      </c>
      <c r="BW37" s="642"/>
      <c r="BX37" s="642"/>
      <c r="BY37" s="642"/>
      <c r="BZ37" s="642"/>
      <c r="CA37" s="642"/>
      <c r="CB37" s="651"/>
      <c r="CD37" s="656" t="s">
        <v>336</v>
      </c>
      <c r="CE37" s="657"/>
      <c r="CF37" s="657"/>
      <c r="CG37" s="657"/>
      <c r="CH37" s="657"/>
      <c r="CI37" s="657"/>
      <c r="CJ37" s="657"/>
      <c r="CK37" s="657"/>
      <c r="CL37" s="657"/>
      <c r="CM37" s="657"/>
      <c r="CN37" s="657"/>
      <c r="CO37" s="657"/>
      <c r="CP37" s="657"/>
      <c r="CQ37" s="658"/>
      <c r="CR37" s="641">
        <v>518942</v>
      </c>
      <c r="CS37" s="677"/>
      <c r="CT37" s="677"/>
      <c r="CU37" s="677"/>
      <c r="CV37" s="677"/>
      <c r="CW37" s="677"/>
      <c r="CX37" s="677"/>
      <c r="CY37" s="678"/>
      <c r="CZ37" s="646">
        <v>5.0999999999999996</v>
      </c>
      <c r="DA37" s="675"/>
      <c r="DB37" s="675"/>
      <c r="DC37" s="679"/>
      <c r="DD37" s="650">
        <v>518942</v>
      </c>
      <c r="DE37" s="677"/>
      <c r="DF37" s="677"/>
      <c r="DG37" s="677"/>
      <c r="DH37" s="677"/>
      <c r="DI37" s="677"/>
      <c r="DJ37" s="677"/>
      <c r="DK37" s="678"/>
      <c r="DL37" s="650">
        <v>518942</v>
      </c>
      <c r="DM37" s="677"/>
      <c r="DN37" s="677"/>
      <c r="DO37" s="677"/>
      <c r="DP37" s="677"/>
      <c r="DQ37" s="677"/>
      <c r="DR37" s="677"/>
      <c r="DS37" s="677"/>
      <c r="DT37" s="677"/>
      <c r="DU37" s="677"/>
      <c r="DV37" s="678"/>
      <c r="DW37" s="646">
        <v>7.4</v>
      </c>
      <c r="DX37" s="675"/>
      <c r="DY37" s="675"/>
      <c r="DZ37" s="675"/>
      <c r="EA37" s="675"/>
      <c r="EB37" s="675"/>
      <c r="EC37" s="676"/>
    </row>
    <row r="38" spans="2:133" ht="11.25" customHeight="1" x14ac:dyDescent="0.2">
      <c r="B38" s="686" t="s">
        <v>337</v>
      </c>
      <c r="C38" s="687"/>
      <c r="D38" s="687"/>
      <c r="E38" s="687"/>
      <c r="F38" s="687"/>
      <c r="G38" s="687"/>
      <c r="H38" s="687"/>
      <c r="I38" s="687"/>
      <c r="J38" s="687"/>
      <c r="K38" s="687"/>
      <c r="L38" s="687"/>
      <c r="M38" s="687"/>
      <c r="N38" s="687"/>
      <c r="O38" s="687"/>
      <c r="P38" s="687"/>
      <c r="Q38" s="688"/>
      <c r="R38" s="721">
        <v>10629143</v>
      </c>
      <c r="S38" s="722"/>
      <c r="T38" s="722"/>
      <c r="U38" s="722"/>
      <c r="V38" s="722"/>
      <c r="W38" s="722"/>
      <c r="X38" s="722"/>
      <c r="Y38" s="723"/>
      <c r="Z38" s="724">
        <v>100</v>
      </c>
      <c r="AA38" s="724"/>
      <c r="AB38" s="724"/>
      <c r="AC38" s="724"/>
      <c r="AD38" s="725">
        <v>6994547</v>
      </c>
      <c r="AE38" s="725"/>
      <c r="AF38" s="725"/>
      <c r="AG38" s="725"/>
      <c r="AH38" s="725"/>
      <c r="AI38" s="725"/>
      <c r="AJ38" s="725"/>
      <c r="AK38" s="725"/>
      <c r="AL38" s="726">
        <v>100</v>
      </c>
      <c r="AM38" s="712"/>
      <c r="AN38" s="712"/>
      <c r="AO38" s="727"/>
      <c r="AQ38" s="718" t="s">
        <v>338</v>
      </c>
      <c r="AR38" s="719"/>
      <c r="AS38" s="719"/>
      <c r="AT38" s="719"/>
      <c r="AU38" s="719"/>
      <c r="AV38" s="719"/>
      <c r="AW38" s="719"/>
      <c r="AX38" s="719"/>
      <c r="AY38" s="720"/>
      <c r="AZ38" s="641" t="s">
        <v>129</v>
      </c>
      <c r="BA38" s="642"/>
      <c r="BB38" s="642"/>
      <c r="BC38" s="642"/>
      <c r="BD38" s="677"/>
      <c r="BE38" s="677"/>
      <c r="BF38" s="700"/>
      <c r="BG38" s="656" t="s">
        <v>339</v>
      </c>
      <c r="BH38" s="657"/>
      <c r="BI38" s="657"/>
      <c r="BJ38" s="657"/>
      <c r="BK38" s="657"/>
      <c r="BL38" s="657"/>
      <c r="BM38" s="657"/>
      <c r="BN38" s="657"/>
      <c r="BO38" s="657"/>
      <c r="BP38" s="657"/>
      <c r="BQ38" s="657"/>
      <c r="BR38" s="657"/>
      <c r="BS38" s="657"/>
      <c r="BT38" s="657"/>
      <c r="BU38" s="658"/>
      <c r="BV38" s="641">
        <v>6303</v>
      </c>
      <c r="BW38" s="642"/>
      <c r="BX38" s="642"/>
      <c r="BY38" s="642"/>
      <c r="BZ38" s="642"/>
      <c r="CA38" s="642"/>
      <c r="CB38" s="651"/>
      <c r="CD38" s="656" t="s">
        <v>340</v>
      </c>
      <c r="CE38" s="657"/>
      <c r="CF38" s="657"/>
      <c r="CG38" s="657"/>
      <c r="CH38" s="657"/>
      <c r="CI38" s="657"/>
      <c r="CJ38" s="657"/>
      <c r="CK38" s="657"/>
      <c r="CL38" s="657"/>
      <c r="CM38" s="657"/>
      <c r="CN38" s="657"/>
      <c r="CO38" s="657"/>
      <c r="CP38" s="657"/>
      <c r="CQ38" s="658"/>
      <c r="CR38" s="641">
        <v>1564439</v>
      </c>
      <c r="CS38" s="642"/>
      <c r="CT38" s="642"/>
      <c r="CU38" s="642"/>
      <c r="CV38" s="642"/>
      <c r="CW38" s="642"/>
      <c r="CX38" s="642"/>
      <c r="CY38" s="643"/>
      <c r="CZ38" s="646">
        <v>15.4</v>
      </c>
      <c r="DA38" s="675"/>
      <c r="DB38" s="675"/>
      <c r="DC38" s="679"/>
      <c r="DD38" s="650">
        <v>1406126</v>
      </c>
      <c r="DE38" s="642"/>
      <c r="DF38" s="642"/>
      <c r="DG38" s="642"/>
      <c r="DH38" s="642"/>
      <c r="DI38" s="642"/>
      <c r="DJ38" s="642"/>
      <c r="DK38" s="643"/>
      <c r="DL38" s="650">
        <v>1024364</v>
      </c>
      <c r="DM38" s="642"/>
      <c r="DN38" s="642"/>
      <c r="DO38" s="642"/>
      <c r="DP38" s="642"/>
      <c r="DQ38" s="642"/>
      <c r="DR38" s="642"/>
      <c r="DS38" s="642"/>
      <c r="DT38" s="642"/>
      <c r="DU38" s="642"/>
      <c r="DV38" s="643"/>
      <c r="DW38" s="646">
        <v>14.6</v>
      </c>
      <c r="DX38" s="675"/>
      <c r="DY38" s="675"/>
      <c r="DZ38" s="675"/>
      <c r="EA38" s="675"/>
      <c r="EB38" s="675"/>
      <c r="EC38" s="676"/>
    </row>
    <row r="39" spans="2:133" ht="11.25" customHeight="1" x14ac:dyDescent="0.2">
      <c r="AQ39" s="718" t="s">
        <v>341</v>
      </c>
      <c r="AR39" s="719"/>
      <c r="AS39" s="719"/>
      <c r="AT39" s="719"/>
      <c r="AU39" s="719"/>
      <c r="AV39" s="719"/>
      <c r="AW39" s="719"/>
      <c r="AX39" s="719"/>
      <c r="AY39" s="720"/>
      <c r="AZ39" s="641" t="s">
        <v>129</v>
      </c>
      <c r="BA39" s="642"/>
      <c r="BB39" s="642"/>
      <c r="BC39" s="642"/>
      <c r="BD39" s="677"/>
      <c r="BE39" s="677"/>
      <c r="BF39" s="700"/>
      <c r="BG39" s="732" t="s">
        <v>342</v>
      </c>
      <c r="BH39" s="733"/>
      <c r="BI39" s="733"/>
      <c r="BJ39" s="733"/>
      <c r="BK39" s="733"/>
      <c r="BL39" s="235"/>
      <c r="BM39" s="657" t="s">
        <v>343</v>
      </c>
      <c r="BN39" s="657"/>
      <c r="BO39" s="657"/>
      <c r="BP39" s="657"/>
      <c r="BQ39" s="657"/>
      <c r="BR39" s="657"/>
      <c r="BS39" s="657"/>
      <c r="BT39" s="657"/>
      <c r="BU39" s="658"/>
      <c r="BV39" s="641">
        <v>119</v>
      </c>
      <c r="BW39" s="642"/>
      <c r="BX39" s="642"/>
      <c r="BY39" s="642"/>
      <c r="BZ39" s="642"/>
      <c r="CA39" s="642"/>
      <c r="CB39" s="651"/>
      <c r="CD39" s="656" t="s">
        <v>344</v>
      </c>
      <c r="CE39" s="657"/>
      <c r="CF39" s="657"/>
      <c r="CG39" s="657"/>
      <c r="CH39" s="657"/>
      <c r="CI39" s="657"/>
      <c r="CJ39" s="657"/>
      <c r="CK39" s="657"/>
      <c r="CL39" s="657"/>
      <c r="CM39" s="657"/>
      <c r="CN39" s="657"/>
      <c r="CO39" s="657"/>
      <c r="CP39" s="657"/>
      <c r="CQ39" s="658"/>
      <c r="CR39" s="641">
        <v>102583</v>
      </c>
      <c r="CS39" s="677"/>
      <c r="CT39" s="677"/>
      <c r="CU39" s="677"/>
      <c r="CV39" s="677"/>
      <c r="CW39" s="677"/>
      <c r="CX39" s="677"/>
      <c r="CY39" s="678"/>
      <c r="CZ39" s="646">
        <v>1</v>
      </c>
      <c r="DA39" s="675"/>
      <c r="DB39" s="675"/>
      <c r="DC39" s="679"/>
      <c r="DD39" s="650">
        <v>100000</v>
      </c>
      <c r="DE39" s="677"/>
      <c r="DF39" s="677"/>
      <c r="DG39" s="677"/>
      <c r="DH39" s="677"/>
      <c r="DI39" s="677"/>
      <c r="DJ39" s="677"/>
      <c r="DK39" s="678"/>
      <c r="DL39" s="650" t="s">
        <v>129</v>
      </c>
      <c r="DM39" s="677"/>
      <c r="DN39" s="677"/>
      <c r="DO39" s="677"/>
      <c r="DP39" s="677"/>
      <c r="DQ39" s="677"/>
      <c r="DR39" s="677"/>
      <c r="DS39" s="677"/>
      <c r="DT39" s="677"/>
      <c r="DU39" s="677"/>
      <c r="DV39" s="678"/>
      <c r="DW39" s="646" t="s">
        <v>129</v>
      </c>
      <c r="DX39" s="675"/>
      <c r="DY39" s="675"/>
      <c r="DZ39" s="675"/>
      <c r="EA39" s="675"/>
      <c r="EB39" s="675"/>
      <c r="EC39" s="676"/>
    </row>
    <row r="40" spans="2:133" ht="11.25" customHeight="1" x14ac:dyDescent="0.2">
      <c r="AQ40" s="718" t="s">
        <v>345</v>
      </c>
      <c r="AR40" s="719"/>
      <c r="AS40" s="719"/>
      <c r="AT40" s="719"/>
      <c r="AU40" s="719"/>
      <c r="AV40" s="719"/>
      <c r="AW40" s="719"/>
      <c r="AX40" s="719"/>
      <c r="AY40" s="720"/>
      <c r="AZ40" s="641">
        <v>210510</v>
      </c>
      <c r="BA40" s="642"/>
      <c r="BB40" s="642"/>
      <c r="BC40" s="642"/>
      <c r="BD40" s="677"/>
      <c r="BE40" s="677"/>
      <c r="BF40" s="700"/>
      <c r="BG40" s="732"/>
      <c r="BH40" s="733"/>
      <c r="BI40" s="733"/>
      <c r="BJ40" s="733"/>
      <c r="BK40" s="733"/>
      <c r="BL40" s="235"/>
      <c r="BM40" s="657" t="s">
        <v>346</v>
      </c>
      <c r="BN40" s="657"/>
      <c r="BO40" s="657"/>
      <c r="BP40" s="657"/>
      <c r="BQ40" s="657"/>
      <c r="BR40" s="657"/>
      <c r="BS40" s="657"/>
      <c r="BT40" s="657"/>
      <c r="BU40" s="658"/>
      <c r="BV40" s="641" t="s">
        <v>242</v>
      </c>
      <c r="BW40" s="642"/>
      <c r="BX40" s="642"/>
      <c r="BY40" s="642"/>
      <c r="BZ40" s="642"/>
      <c r="CA40" s="642"/>
      <c r="CB40" s="651"/>
      <c r="CD40" s="656" t="s">
        <v>347</v>
      </c>
      <c r="CE40" s="657"/>
      <c r="CF40" s="657"/>
      <c r="CG40" s="657"/>
      <c r="CH40" s="657"/>
      <c r="CI40" s="657"/>
      <c r="CJ40" s="657"/>
      <c r="CK40" s="657"/>
      <c r="CL40" s="657"/>
      <c r="CM40" s="657"/>
      <c r="CN40" s="657"/>
      <c r="CO40" s="657"/>
      <c r="CP40" s="657"/>
      <c r="CQ40" s="658"/>
      <c r="CR40" s="641">
        <v>50019</v>
      </c>
      <c r="CS40" s="642"/>
      <c r="CT40" s="642"/>
      <c r="CU40" s="642"/>
      <c r="CV40" s="642"/>
      <c r="CW40" s="642"/>
      <c r="CX40" s="642"/>
      <c r="CY40" s="643"/>
      <c r="CZ40" s="646">
        <v>0.5</v>
      </c>
      <c r="DA40" s="675"/>
      <c r="DB40" s="675"/>
      <c r="DC40" s="679"/>
      <c r="DD40" s="650">
        <v>49900</v>
      </c>
      <c r="DE40" s="642"/>
      <c r="DF40" s="642"/>
      <c r="DG40" s="642"/>
      <c r="DH40" s="642"/>
      <c r="DI40" s="642"/>
      <c r="DJ40" s="642"/>
      <c r="DK40" s="643"/>
      <c r="DL40" s="650" t="s">
        <v>129</v>
      </c>
      <c r="DM40" s="642"/>
      <c r="DN40" s="642"/>
      <c r="DO40" s="642"/>
      <c r="DP40" s="642"/>
      <c r="DQ40" s="642"/>
      <c r="DR40" s="642"/>
      <c r="DS40" s="642"/>
      <c r="DT40" s="642"/>
      <c r="DU40" s="642"/>
      <c r="DV40" s="643"/>
      <c r="DW40" s="646" t="s">
        <v>242</v>
      </c>
      <c r="DX40" s="675"/>
      <c r="DY40" s="675"/>
      <c r="DZ40" s="675"/>
      <c r="EA40" s="675"/>
      <c r="EB40" s="675"/>
      <c r="EC40" s="676"/>
    </row>
    <row r="41" spans="2:133" ht="11.25" customHeight="1" x14ac:dyDescent="0.2">
      <c r="AQ41" s="728" t="s">
        <v>348</v>
      </c>
      <c r="AR41" s="729"/>
      <c r="AS41" s="729"/>
      <c r="AT41" s="729"/>
      <c r="AU41" s="729"/>
      <c r="AV41" s="729"/>
      <c r="AW41" s="729"/>
      <c r="AX41" s="729"/>
      <c r="AY41" s="730"/>
      <c r="AZ41" s="721">
        <v>605846</v>
      </c>
      <c r="BA41" s="722"/>
      <c r="BB41" s="722"/>
      <c r="BC41" s="722"/>
      <c r="BD41" s="711"/>
      <c r="BE41" s="711"/>
      <c r="BF41" s="713"/>
      <c r="BG41" s="734"/>
      <c r="BH41" s="735"/>
      <c r="BI41" s="735"/>
      <c r="BJ41" s="735"/>
      <c r="BK41" s="735"/>
      <c r="BL41" s="236"/>
      <c r="BM41" s="666" t="s">
        <v>349</v>
      </c>
      <c r="BN41" s="666"/>
      <c r="BO41" s="666"/>
      <c r="BP41" s="666"/>
      <c r="BQ41" s="666"/>
      <c r="BR41" s="666"/>
      <c r="BS41" s="666"/>
      <c r="BT41" s="666"/>
      <c r="BU41" s="667"/>
      <c r="BV41" s="721">
        <v>304</v>
      </c>
      <c r="BW41" s="722"/>
      <c r="BX41" s="722"/>
      <c r="BY41" s="722"/>
      <c r="BZ41" s="722"/>
      <c r="CA41" s="722"/>
      <c r="CB41" s="731"/>
      <c r="CD41" s="656" t="s">
        <v>350</v>
      </c>
      <c r="CE41" s="657"/>
      <c r="CF41" s="657"/>
      <c r="CG41" s="657"/>
      <c r="CH41" s="657"/>
      <c r="CI41" s="657"/>
      <c r="CJ41" s="657"/>
      <c r="CK41" s="657"/>
      <c r="CL41" s="657"/>
      <c r="CM41" s="657"/>
      <c r="CN41" s="657"/>
      <c r="CO41" s="657"/>
      <c r="CP41" s="657"/>
      <c r="CQ41" s="658"/>
      <c r="CR41" s="641" t="s">
        <v>175</v>
      </c>
      <c r="CS41" s="677"/>
      <c r="CT41" s="677"/>
      <c r="CU41" s="677"/>
      <c r="CV41" s="677"/>
      <c r="CW41" s="677"/>
      <c r="CX41" s="677"/>
      <c r="CY41" s="678"/>
      <c r="CZ41" s="646" t="s">
        <v>175</v>
      </c>
      <c r="DA41" s="675"/>
      <c r="DB41" s="675"/>
      <c r="DC41" s="679"/>
      <c r="DD41" s="650" t="s">
        <v>129</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2">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352</v>
      </c>
      <c r="CE42" s="639"/>
      <c r="CF42" s="639"/>
      <c r="CG42" s="639"/>
      <c r="CH42" s="639"/>
      <c r="CI42" s="639"/>
      <c r="CJ42" s="639"/>
      <c r="CK42" s="639"/>
      <c r="CL42" s="639"/>
      <c r="CM42" s="639"/>
      <c r="CN42" s="639"/>
      <c r="CO42" s="639"/>
      <c r="CP42" s="639"/>
      <c r="CQ42" s="640"/>
      <c r="CR42" s="641">
        <v>1037697</v>
      </c>
      <c r="CS42" s="642"/>
      <c r="CT42" s="642"/>
      <c r="CU42" s="642"/>
      <c r="CV42" s="642"/>
      <c r="CW42" s="642"/>
      <c r="CX42" s="642"/>
      <c r="CY42" s="643"/>
      <c r="CZ42" s="646">
        <v>10.199999999999999</v>
      </c>
      <c r="DA42" s="647"/>
      <c r="DB42" s="647"/>
      <c r="DC42" s="742"/>
      <c r="DD42" s="650">
        <v>668229</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2">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354</v>
      </c>
      <c r="CE43" s="639"/>
      <c r="CF43" s="639"/>
      <c r="CG43" s="639"/>
      <c r="CH43" s="639"/>
      <c r="CI43" s="639"/>
      <c r="CJ43" s="639"/>
      <c r="CK43" s="639"/>
      <c r="CL43" s="639"/>
      <c r="CM43" s="639"/>
      <c r="CN43" s="639"/>
      <c r="CO43" s="639"/>
      <c r="CP43" s="639"/>
      <c r="CQ43" s="640"/>
      <c r="CR43" s="641">
        <v>107797</v>
      </c>
      <c r="CS43" s="677"/>
      <c r="CT43" s="677"/>
      <c r="CU43" s="677"/>
      <c r="CV43" s="677"/>
      <c r="CW43" s="677"/>
      <c r="CX43" s="677"/>
      <c r="CY43" s="678"/>
      <c r="CZ43" s="646">
        <v>1.1000000000000001</v>
      </c>
      <c r="DA43" s="675"/>
      <c r="DB43" s="675"/>
      <c r="DC43" s="679"/>
      <c r="DD43" s="650">
        <v>103568</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2">
      <c r="B44" s="240" t="s">
        <v>355</v>
      </c>
      <c r="CD44" s="753" t="s">
        <v>306</v>
      </c>
      <c r="CE44" s="754"/>
      <c r="CF44" s="638" t="s">
        <v>356</v>
      </c>
      <c r="CG44" s="639"/>
      <c r="CH44" s="639"/>
      <c r="CI44" s="639"/>
      <c r="CJ44" s="639"/>
      <c r="CK44" s="639"/>
      <c r="CL44" s="639"/>
      <c r="CM44" s="639"/>
      <c r="CN44" s="639"/>
      <c r="CO44" s="639"/>
      <c r="CP44" s="639"/>
      <c r="CQ44" s="640"/>
      <c r="CR44" s="641">
        <v>1037697</v>
      </c>
      <c r="CS44" s="642"/>
      <c r="CT44" s="642"/>
      <c r="CU44" s="642"/>
      <c r="CV44" s="642"/>
      <c r="CW44" s="642"/>
      <c r="CX44" s="642"/>
      <c r="CY44" s="643"/>
      <c r="CZ44" s="646">
        <v>10.199999999999999</v>
      </c>
      <c r="DA44" s="647"/>
      <c r="DB44" s="647"/>
      <c r="DC44" s="742"/>
      <c r="DD44" s="650">
        <v>668229</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2">
      <c r="CD45" s="755"/>
      <c r="CE45" s="756"/>
      <c r="CF45" s="638" t="s">
        <v>357</v>
      </c>
      <c r="CG45" s="639"/>
      <c r="CH45" s="639"/>
      <c r="CI45" s="639"/>
      <c r="CJ45" s="639"/>
      <c r="CK45" s="639"/>
      <c r="CL45" s="639"/>
      <c r="CM45" s="639"/>
      <c r="CN45" s="639"/>
      <c r="CO45" s="639"/>
      <c r="CP45" s="639"/>
      <c r="CQ45" s="640"/>
      <c r="CR45" s="641">
        <v>197526</v>
      </c>
      <c r="CS45" s="677"/>
      <c r="CT45" s="677"/>
      <c r="CU45" s="677"/>
      <c r="CV45" s="677"/>
      <c r="CW45" s="677"/>
      <c r="CX45" s="677"/>
      <c r="CY45" s="678"/>
      <c r="CZ45" s="646">
        <v>1.9</v>
      </c>
      <c r="DA45" s="675"/>
      <c r="DB45" s="675"/>
      <c r="DC45" s="679"/>
      <c r="DD45" s="650">
        <v>32135</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2">
      <c r="CD46" s="755"/>
      <c r="CE46" s="756"/>
      <c r="CF46" s="638" t="s">
        <v>358</v>
      </c>
      <c r="CG46" s="639"/>
      <c r="CH46" s="639"/>
      <c r="CI46" s="639"/>
      <c r="CJ46" s="639"/>
      <c r="CK46" s="639"/>
      <c r="CL46" s="639"/>
      <c r="CM46" s="639"/>
      <c r="CN46" s="639"/>
      <c r="CO46" s="639"/>
      <c r="CP46" s="639"/>
      <c r="CQ46" s="640"/>
      <c r="CR46" s="641">
        <v>802584</v>
      </c>
      <c r="CS46" s="642"/>
      <c r="CT46" s="642"/>
      <c r="CU46" s="642"/>
      <c r="CV46" s="642"/>
      <c r="CW46" s="642"/>
      <c r="CX46" s="642"/>
      <c r="CY46" s="643"/>
      <c r="CZ46" s="646">
        <v>7.9</v>
      </c>
      <c r="DA46" s="647"/>
      <c r="DB46" s="647"/>
      <c r="DC46" s="742"/>
      <c r="DD46" s="650">
        <v>608407</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2">
      <c r="CD47" s="755"/>
      <c r="CE47" s="756"/>
      <c r="CF47" s="638" t="s">
        <v>359</v>
      </c>
      <c r="CG47" s="639"/>
      <c r="CH47" s="639"/>
      <c r="CI47" s="639"/>
      <c r="CJ47" s="639"/>
      <c r="CK47" s="639"/>
      <c r="CL47" s="639"/>
      <c r="CM47" s="639"/>
      <c r="CN47" s="639"/>
      <c r="CO47" s="639"/>
      <c r="CP47" s="639"/>
      <c r="CQ47" s="640"/>
      <c r="CR47" s="641" t="s">
        <v>129</v>
      </c>
      <c r="CS47" s="677"/>
      <c r="CT47" s="677"/>
      <c r="CU47" s="677"/>
      <c r="CV47" s="677"/>
      <c r="CW47" s="677"/>
      <c r="CX47" s="677"/>
      <c r="CY47" s="678"/>
      <c r="CZ47" s="646" t="s">
        <v>129</v>
      </c>
      <c r="DA47" s="675"/>
      <c r="DB47" s="675"/>
      <c r="DC47" s="679"/>
      <c r="DD47" s="650" t="s">
        <v>129</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ht="10.8" x14ac:dyDescent="0.2">
      <c r="CD48" s="757"/>
      <c r="CE48" s="758"/>
      <c r="CF48" s="638" t="s">
        <v>360</v>
      </c>
      <c r="CG48" s="639"/>
      <c r="CH48" s="639"/>
      <c r="CI48" s="639"/>
      <c r="CJ48" s="639"/>
      <c r="CK48" s="639"/>
      <c r="CL48" s="639"/>
      <c r="CM48" s="639"/>
      <c r="CN48" s="639"/>
      <c r="CO48" s="639"/>
      <c r="CP48" s="639"/>
      <c r="CQ48" s="640"/>
      <c r="CR48" s="641" t="s">
        <v>242</v>
      </c>
      <c r="CS48" s="642"/>
      <c r="CT48" s="642"/>
      <c r="CU48" s="642"/>
      <c r="CV48" s="642"/>
      <c r="CW48" s="642"/>
      <c r="CX48" s="642"/>
      <c r="CY48" s="643"/>
      <c r="CZ48" s="646" t="s">
        <v>129</v>
      </c>
      <c r="DA48" s="647"/>
      <c r="DB48" s="647"/>
      <c r="DC48" s="742"/>
      <c r="DD48" s="650" t="s">
        <v>175</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2">
      <c r="CD49" s="686" t="s">
        <v>361</v>
      </c>
      <c r="CE49" s="687"/>
      <c r="CF49" s="687"/>
      <c r="CG49" s="687"/>
      <c r="CH49" s="687"/>
      <c r="CI49" s="687"/>
      <c r="CJ49" s="687"/>
      <c r="CK49" s="687"/>
      <c r="CL49" s="687"/>
      <c r="CM49" s="687"/>
      <c r="CN49" s="687"/>
      <c r="CO49" s="687"/>
      <c r="CP49" s="687"/>
      <c r="CQ49" s="688"/>
      <c r="CR49" s="721">
        <v>10169362</v>
      </c>
      <c r="CS49" s="711"/>
      <c r="CT49" s="711"/>
      <c r="CU49" s="711"/>
      <c r="CV49" s="711"/>
      <c r="CW49" s="711"/>
      <c r="CX49" s="711"/>
      <c r="CY49" s="743"/>
      <c r="CZ49" s="726">
        <v>100</v>
      </c>
      <c r="DA49" s="744"/>
      <c r="DB49" s="744"/>
      <c r="DC49" s="745"/>
      <c r="DD49" s="746">
        <v>7827203</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t="10.8" hidden="1" x14ac:dyDescent="0.2"/>
    <row r="51" spans="82:133" ht="10.8" hidden="1" x14ac:dyDescent="0.2"/>
    <row r="52" spans="82:133" ht="10.8" hidden="1" x14ac:dyDescent="0.2"/>
    <row r="53" spans="82:133" ht="10.8" hidden="1" x14ac:dyDescent="0.2"/>
  </sheetData>
  <sheetProtection algorithmName="SHA-512" hashValue="f0JNDwVYVkNNkuRBfIsh6wGSxKmT1mS3fFwW6g04fVDMfP39qwgahTi49/pIMVkAw/8Xm8YBUn7Ou1Qaxet88A==" saltValue="uRZuGWXZN4Z/tPQ9EMrsn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363</v>
      </c>
      <c r="DK2" s="789"/>
      <c r="DL2" s="789"/>
      <c r="DM2" s="789"/>
      <c r="DN2" s="789"/>
      <c r="DO2" s="790"/>
      <c r="DP2" s="249"/>
      <c r="DQ2" s="788" t="s">
        <v>364</v>
      </c>
      <c r="DR2" s="789"/>
      <c r="DS2" s="789"/>
      <c r="DT2" s="789"/>
      <c r="DU2" s="789"/>
      <c r="DV2" s="789"/>
      <c r="DW2" s="789"/>
      <c r="DX2" s="789"/>
      <c r="DY2" s="789"/>
      <c r="DZ2" s="790"/>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791" t="s">
        <v>365</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782" t="s">
        <v>367</v>
      </c>
      <c r="B5" s="783"/>
      <c r="C5" s="783"/>
      <c r="D5" s="783"/>
      <c r="E5" s="783"/>
      <c r="F5" s="783"/>
      <c r="G5" s="783"/>
      <c r="H5" s="783"/>
      <c r="I5" s="783"/>
      <c r="J5" s="783"/>
      <c r="K5" s="783"/>
      <c r="L5" s="783"/>
      <c r="M5" s="783"/>
      <c r="N5" s="783"/>
      <c r="O5" s="783"/>
      <c r="P5" s="784"/>
      <c r="Q5" s="759" t="s">
        <v>368</v>
      </c>
      <c r="R5" s="760"/>
      <c r="S5" s="760"/>
      <c r="T5" s="760"/>
      <c r="U5" s="761"/>
      <c r="V5" s="759" t="s">
        <v>369</v>
      </c>
      <c r="W5" s="760"/>
      <c r="X5" s="760"/>
      <c r="Y5" s="760"/>
      <c r="Z5" s="761"/>
      <c r="AA5" s="759" t="s">
        <v>370</v>
      </c>
      <c r="AB5" s="760"/>
      <c r="AC5" s="760"/>
      <c r="AD5" s="760"/>
      <c r="AE5" s="760"/>
      <c r="AF5" s="792" t="s">
        <v>371</v>
      </c>
      <c r="AG5" s="760"/>
      <c r="AH5" s="760"/>
      <c r="AI5" s="760"/>
      <c r="AJ5" s="771"/>
      <c r="AK5" s="760" t="s">
        <v>372</v>
      </c>
      <c r="AL5" s="760"/>
      <c r="AM5" s="760"/>
      <c r="AN5" s="760"/>
      <c r="AO5" s="761"/>
      <c r="AP5" s="759" t="s">
        <v>373</v>
      </c>
      <c r="AQ5" s="760"/>
      <c r="AR5" s="760"/>
      <c r="AS5" s="760"/>
      <c r="AT5" s="761"/>
      <c r="AU5" s="759" t="s">
        <v>374</v>
      </c>
      <c r="AV5" s="760"/>
      <c r="AW5" s="760"/>
      <c r="AX5" s="760"/>
      <c r="AY5" s="771"/>
      <c r="AZ5" s="256"/>
      <c r="BA5" s="256"/>
      <c r="BB5" s="256"/>
      <c r="BC5" s="256"/>
      <c r="BD5" s="256"/>
      <c r="BE5" s="257"/>
      <c r="BF5" s="257"/>
      <c r="BG5" s="257"/>
      <c r="BH5" s="257"/>
      <c r="BI5" s="257"/>
      <c r="BJ5" s="257"/>
      <c r="BK5" s="257"/>
      <c r="BL5" s="257"/>
      <c r="BM5" s="257"/>
      <c r="BN5" s="257"/>
      <c r="BO5" s="257"/>
      <c r="BP5" s="257"/>
      <c r="BQ5" s="782" t="s">
        <v>375</v>
      </c>
      <c r="BR5" s="783"/>
      <c r="BS5" s="783"/>
      <c r="BT5" s="783"/>
      <c r="BU5" s="783"/>
      <c r="BV5" s="783"/>
      <c r="BW5" s="783"/>
      <c r="BX5" s="783"/>
      <c r="BY5" s="783"/>
      <c r="BZ5" s="783"/>
      <c r="CA5" s="783"/>
      <c r="CB5" s="783"/>
      <c r="CC5" s="783"/>
      <c r="CD5" s="783"/>
      <c r="CE5" s="783"/>
      <c r="CF5" s="783"/>
      <c r="CG5" s="784"/>
      <c r="CH5" s="759" t="s">
        <v>376</v>
      </c>
      <c r="CI5" s="760"/>
      <c r="CJ5" s="760"/>
      <c r="CK5" s="760"/>
      <c r="CL5" s="761"/>
      <c r="CM5" s="759" t="s">
        <v>377</v>
      </c>
      <c r="CN5" s="760"/>
      <c r="CO5" s="760"/>
      <c r="CP5" s="760"/>
      <c r="CQ5" s="761"/>
      <c r="CR5" s="759" t="s">
        <v>378</v>
      </c>
      <c r="CS5" s="760"/>
      <c r="CT5" s="760"/>
      <c r="CU5" s="760"/>
      <c r="CV5" s="761"/>
      <c r="CW5" s="759" t="s">
        <v>379</v>
      </c>
      <c r="CX5" s="760"/>
      <c r="CY5" s="760"/>
      <c r="CZ5" s="760"/>
      <c r="DA5" s="761"/>
      <c r="DB5" s="759" t="s">
        <v>380</v>
      </c>
      <c r="DC5" s="760"/>
      <c r="DD5" s="760"/>
      <c r="DE5" s="760"/>
      <c r="DF5" s="761"/>
      <c r="DG5" s="765" t="s">
        <v>381</v>
      </c>
      <c r="DH5" s="766"/>
      <c r="DI5" s="766"/>
      <c r="DJ5" s="766"/>
      <c r="DK5" s="767"/>
      <c r="DL5" s="765" t="s">
        <v>382</v>
      </c>
      <c r="DM5" s="766"/>
      <c r="DN5" s="766"/>
      <c r="DO5" s="766"/>
      <c r="DP5" s="767"/>
      <c r="DQ5" s="759" t="s">
        <v>383</v>
      </c>
      <c r="DR5" s="760"/>
      <c r="DS5" s="760"/>
      <c r="DT5" s="760"/>
      <c r="DU5" s="761"/>
      <c r="DV5" s="759" t="s">
        <v>374</v>
      </c>
      <c r="DW5" s="760"/>
      <c r="DX5" s="760"/>
      <c r="DY5" s="760"/>
      <c r="DZ5" s="771"/>
      <c r="EA5" s="254"/>
    </row>
    <row r="6" spans="1:131" s="255" customFormat="1" ht="26.25" customHeight="1" thickBot="1" x14ac:dyDescent="0.25">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2">
      <c r="A7" s="258">
        <v>1</v>
      </c>
      <c r="B7" s="773" t="s">
        <v>384</v>
      </c>
      <c r="C7" s="774"/>
      <c r="D7" s="774"/>
      <c r="E7" s="774"/>
      <c r="F7" s="774"/>
      <c r="G7" s="774"/>
      <c r="H7" s="774"/>
      <c r="I7" s="774"/>
      <c r="J7" s="774"/>
      <c r="K7" s="774"/>
      <c r="L7" s="774"/>
      <c r="M7" s="774"/>
      <c r="N7" s="774"/>
      <c r="O7" s="774"/>
      <c r="P7" s="775"/>
      <c r="Q7" s="776">
        <v>10629</v>
      </c>
      <c r="R7" s="777"/>
      <c r="S7" s="777"/>
      <c r="T7" s="777"/>
      <c r="U7" s="777"/>
      <c r="V7" s="777">
        <v>10169</v>
      </c>
      <c r="W7" s="777"/>
      <c r="X7" s="777"/>
      <c r="Y7" s="777"/>
      <c r="Z7" s="777"/>
      <c r="AA7" s="777">
        <v>460</v>
      </c>
      <c r="AB7" s="777"/>
      <c r="AC7" s="777"/>
      <c r="AD7" s="777"/>
      <c r="AE7" s="778"/>
      <c r="AF7" s="779">
        <v>367</v>
      </c>
      <c r="AG7" s="780"/>
      <c r="AH7" s="780"/>
      <c r="AI7" s="780"/>
      <c r="AJ7" s="781"/>
      <c r="AK7" s="816">
        <v>553</v>
      </c>
      <c r="AL7" s="817"/>
      <c r="AM7" s="817"/>
      <c r="AN7" s="817"/>
      <c r="AO7" s="817"/>
      <c r="AP7" s="817">
        <v>6183</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575</v>
      </c>
      <c r="BT7" s="821"/>
      <c r="BU7" s="821"/>
      <c r="BV7" s="821"/>
      <c r="BW7" s="821"/>
      <c r="BX7" s="821"/>
      <c r="BY7" s="821"/>
      <c r="BZ7" s="821"/>
      <c r="CA7" s="821"/>
      <c r="CB7" s="821"/>
      <c r="CC7" s="821"/>
      <c r="CD7" s="821"/>
      <c r="CE7" s="821"/>
      <c r="CF7" s="821"/>
      <c r="CG7" s="822"/>
      <c r="CH7" s="813">
        <v>0</v>
      </c>
      <c r="CI7" s="814"/>
      <c r="CJ7" s="814"/>
      <c r="CK7" s="814"/>
      <c r="CL7" s="815"/>
      <c r="CM7" s="813">
        <v>30</v>
      </c>
      <c r="CN7" s="814"/>
      <c r="CO7" s="814"/>
      <c r="CP7" s="814"/>
      <c r="CQ7" s="815"/>
      <c r="CR7" s="813">
        <v>20</v>
      </c>
      <c r="CS7" s="814"/>
      <c r="CT7" s="814"/>
      <c r="CU7" s="814"/>
      <c r="CV7" s="815"/>
      <c r="CW7" s="813">
        <v>13</v>
      </c>
      <c r="CX7" s="814"/>
      <c r="CY7" s="814"/>
      <c r="CZ7" s="814"/>
      <c r="DA7" s="815"/>
      <c r="DB7" s="813" t="s">
        <v>581</v>
      </c>
      <c r="DC7" s="814"/>
      <c r="DD7" s="814"/>
      <c r="DE7" s="814"/>
      <c r="DF7" s="815"/>
      <c r="DG7" s="813" t="s">
        <v>582</v>
      </c>
      <c r="DH7" s="814"/>
      <c r="DI7" s="814"/>
      <c r="DJ7" s="814"/>
      <c r="DK7" s="815"/>
      <c r="DL7" s="813" t="s">
        <v>582</v>
      </c>
      <c r="DM7" s="814"/>
      <c r="DN7" s="814"/>
      <c r="DO7" s="814"/>
      <c r="DP7" s="815"/>
      <c r="DQ7" s="813" t="s">
        <v>582</v>
      </c>
      <c r="DR7" s="814"/>
      <c r="DS7" s="814"/>
      <c r="DT7" s="814"/>
      <c r="DU7" s="815"/>
      <c r="DV7" s="794"/>
      <c r="DW7" s="795"/>
      <c r="DX7" s="795"/>
      <c r="DY7" s="795"/>
      <c r="DZ7" s="796"/>
      <c r="EA7" s="254"/>
    </row>
    <row r="8" spans="1:131" s="255" customFormat="1" ht="26.25" customHeight="1" x14ac:dyDescent="0.2">
      <c r="A8" s="261">
        <v>2</v>
      </c>
      <c r="B8" s="797"/>
      <c r="C8" s="798"/>
      <c r="D8" s="798"/>
      <c r="E8" s="798"/>
      <c r="F8" s="798"/>
      <c r="G8" s="798"/>
      <c r="H8" s="798"/>
      <c r="I8" s="798"/>
      <c r="J8" s="798"/>
      <c r="K8" s="798"/>
      <c r="L8" s="798"/>
      <c r="M8" s="798"/>
      <c r="N8" s="798"/>
      <c r="O8" s="798"/>
      <c r="P8" s="799"/>
      <c r="Q8" s="800"/>
      <c r="R8" s="801"/>
      <c r="S8" s="801"/>
      <c r="T8" s="801"/>
      <c r="U8" s="801"/>
      <c r="V8" s="801"/>
      <c r="W8" s="801"/>
      <c r="X8" s="801"/>
      <c r="Y8" s="801"/>
      <c r="Z8" s="801"/>
      <c r="AA8" s="801"/>
      <c r="AB8" s="801"/>
      <c r="AC8" s="801"/>
      <c r="AD8" s="801"/>
      <c r="AE8" s="802"/>
      <c r="AF8" s="803"/>
      <c r="AG8" s="804"/>
      <c r="AH8" s="804"/>
      <c r="AI8" s="804"/>
      <c r="AJ8" s="805"/>
      <c r="AK8" s="806"/>
      <c r="AL8" s="807"/>
      <c r="AM8" s="807"/>
      <c r="AN8" s="807"/>
      <c r="AO8" s="807"/>
      <c r="AP8" s="807"/>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c r="BT8" s="811"/>
      <c r="BU8" s="811"/>
      <c r="BV8" s="811"/>
      <c r="BW8" s="811"/>
      <c r="BX8" s="811"/>
      <c r="BY8" s="811"/>
      <c r="BZ8" s="811"/>
      <c r="CA8" s="811"/>
      <c r="CB8" s="811"/>
      <c r="CC8" s="811"/>
      <c r="CD8" s="811"/>
      <c r="CE8" s="811"/>
      <c r="CF8" s="811"/>
      <c r="CG8" s="812"/>
      <c r="CH8" s="823"/>
      <c r="CI8" s="824"/>
      <c r="CJ8" s="824"/>
      <c r="CK8" s="824"/>
      <c r="CL8" s="825"/>
      <c r="CM8" s="823"/>
      <c r="CN8" s="824"/>
      <c r="CO8" s="824"/>
      <c r="CP8" s="824"/>
      <c r="CQ8" s="825"/>
      <c r="CR8" s="823"/>
      <c r="CS8" s="824"/>
      <c r="CT8" s="824"/>
      <c r="CU8" s="824"/>
      <c r="CV8" s="825"/>
      <c r="CW8" s="823"/>
      <c r="CX8" s="824"/>
      <c r="CY8" s="824"/>
      <c r="CZ8" s="824"/>
      <c r="DA8" s="825"/>
      <c r="DB8" s="823"/>
      <c r="DC8" s="824"/>
      <c r="DD8" s="824"/>
      <c r="DE8" s="824"/>
      <c r="DF8" s="825"/>
      <c r="DG8" s="823"/>
      <c r="DH8" s="824"/>
      <c r="DI8" s="824"/>
      <c r="DJ8" s="824"/>
      <c r="DK8" s="825"/>
      <c r="DL8" s="823"/>
      <c r="DM8" s="824"/>
      <c r="DN8" s="824"/>
      <c r="DO8" s="824"/>
      <c r="DP8" s="825"/>
      <c r="DQ8" s="823"/>
      <c r="DR8" s="824"/>
      <c r="DS8" s="824"/>
      <c r="DT8" s="824"/>
      <c r="DU8" s="825"/>
      <c r="DV8" s="826"/>
      <c r="DW8" s="827"/>
      <c r="DX8" s="827"/>
      <c r="DY8" s="827"/>
      <c r="DZ8" s="828"/>
      <c r="EA8" s="254"/>
    </row>
    <row r="9" spans="1:131" s="255" customFormat="1" ht="26.25" customHeight="1" x14ac:dyDescent="0.2">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x14ac:dyDescent="0.2">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x14ac:dyDescent="0.2">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2">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2">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2">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2">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2">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2">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2">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2">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2">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5">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2">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385</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5">
      <c r="A23" s="264" t="s">
        <v>386</v>
      </c>
      <c r="B23" s="832" t="s">
        <v>387</v>
      </c>
      <c r="C23" s="833"/>
      <c r="D23" s="833"/>
      <c r="E23" s="833"/>
      <c r="F23" s="833"/>
      <c r="G23" s="833"/>
      <c r="H23" s="833"/>
      <c r="I23" s="833"/>
      <c r="J23" s="833"/>
      <c r="K23" s="833"/>
      <c r="L23" s="833"/>
      <c r="M23" s="833"/>
      <c r="N23" s="833"/>
      <c r="O23" s="833"/>
      <c r="P23" s="834"/>
      <c r="Q23" s="835">
        <v>10629</v>
      </c>
      <c r="R23" s="836"/>
      <c r="S23" s="836"/>
      <c r="T23" s="836"/>
      <c r="U23" s="836"/>
      <c r="V23" s="836">
        <v>10169</v>
      </c>
      <c r="W23" s="836"/>
      <c r="X23" s="836"/>
      <c r="Y23" s="836"/>
      <c r="Z23" s="836"/>
      <c r="AA23" s="836">
        <v>460</v>
      </c>
      <c r="AB23" s="836"/>
      <c r="AC23" s="836"/>
      <c r="AD23" s="836"/>
      <c r="AE23" s="837"/>
      <c r="AF23" s="838">
        <v>367</v>
      </c>
      <c r="AG23" s="836"/>
      <c r="AH23" s="836"/>
      <c r="AI23" s="836"/>
      <c r="AJ23" s="839"/>
      <c r="AK23" s="840"/>
      <c r="AL23" s="841"/>
      <c r="AM23" s="841"/>
      <c r="AN23" s="841"/>
      <c r="AO23" s="841"/>
      <c r="AP23" s="836">
        <v>6183</v>
      </c>
      <c r="AQ23" s="836"/>
      <c r="AR23" s="836"/>
      <c r="AS23" s="836"/>
      <c r="AT23" s="836"/>
      <c r="AU23" s="842"/>
      <c r="AV23" s="842"/>
      <c r="AW23" s="842"/>
      <c r="AX23" s="842"/>
      <c r="AY23" s="843"/>
      <c r="AZ23" s="851" t="s">
        <v>388</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2">
      <c r="A24" s="850" t="s">
        <v>389</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5">
      <c r="A25" s="791" t="s">
        <v>390</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2">
      <c r="A26" s="782" t="s">
        <v>367</v>
      </c>
      <c r="B26" s="783"/>
      <c r="C26" s="783"/>
      <c r="D26" s="783"/>
      <c r="E26" s="783"/>
      <c r="F26" s="783"/>
      <c r="G26" s="783"/>
      <c r="H26" s="783"/>
      <c r="I26" s="783"/>
      <c r="J26" s="783"/>
      <c r="K26" s="783"/>
      <c r="L26" s="783"/>
      <c r="M26" s="783"/>
      <c r="N26" s="783"/>
      <c r="O26" s="783"/>
      <c r="P26" s="784"/>
      <c r="Q26" s="759" t="s">
        <v>391</v>
      </c>
      <c r="R26" s="760"/>
      <c r="S26" s="760"/>
      <c r="T26" s="760"/>
      <c r="U26" s="761"/>
      <c r="V26" s="759" t="s">
        <v>392</v>
      </c>
      <c r="W26" s="760"/>
      <c r="X26" s="760"/>
      <c r="Y26" s="760"/>
      <c r="Z26" s="761"/>
      <c r="AA26" s="759" t="s">
        <v>393</v>
      </c>
      <c r="AB26" s="760"/>
      <c r="AC26" s="760"/>
      <c r="AD26" s="760"/>
      <c r="AE26" s="760"/>
      <c r="AF26" s="854" t="s">
        <v>394</v>
      </c>
      <c r="AG26" s="855"/>
      <c r="AH26" s="855"/>
      <c r="AI26" s="855"/>
      <c r="AJ26" s="856"/>
      <c r="AK26" s="760" t="s">
        <v>395</v>
      </c>
      <c r="AL26" s="760"/>
      <c r="AM26" s="760"/>
      <c r="AN26" s="760"/>
      <c r="AO26" s="761"/>
      <c r="AP26" s="759" t="s">
        <v>396</v>
      </c>
      <c r="AQ26" s="760"/>
      <c r="AR26" s="760"/>
      <c r="AS26" s="760"/>
      <c r="AT26" s="761"/>
      <c r="AU26" s="759" t="s">
        <v>397</v>
      </c>
      <c r="AV26" s="760"/>
      <c r="AW26" s="760"/>
      <c r="AX26" s="760"/>
      <c r="AY26" s="761"/>
      <c r="AZ26" s="759" t="s">
        <v>398</v>
      </c>
      <c r="BA26" s="760"/>
      <c r="BB26" s="760"/>
      <c r="BC26" s="760"/>
      <c r="BD26" s="761"/>
      <c r="BE26" s="759" t="s">
        <v>374</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5">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2">
      <c r="A28" s="266">
        <v>1</v>
      </c>
      <c r="B28" s="773" t="s">
        <v>399</v>
      </c>
      <c r="C28" s="774"/>
      <c r="D28" s="774"/>
      <c r="E28" s="774"/>
      <c r="F28" s="774"/>
      <c r="G28" s="774"/>
      <c r="H28" s="774"/>
      <c r="I28" s="774"/>
      <c r="J28" s="774"/>
      <c r="K28" s="774"/>
      <c r="L28" s="774"/>
      <c r="M28" s="774"/>
      <c r="N28" s="774"/>
      <c r="O28" s="774"/>
      <c r="P28" s="775"/>
      <c r="Q28" s="864">
        <v>3157</v>
      </c>
      <c r="R28" s="865"/>
      <c r="S28" s="865"/>
      <c r="T28" s="865"/>
      <c r="U28" s="865"/>
      <c r="V28" s="865">
        <v>2883</v>
      </c>
      <c r="W28" s="865"/>
      <c r="X28" s="865"/>
      <c r="Y28" s="865"/>
      <c r="Z28" s="865"/>
      <c r="AA28" s="865">
        <v>164</v>
      </c>
      <c r="AB28" s="865"/>
      <c r="AC28" s="865"/>
      <c r="AD28" s="865"/>
      <c r="AE28" s="866"/>
      <c r="AF28" s="867">
        <v>164</v>
      </c>
      <c r="AG28" s="865"/>
      <c r="AH28" s="865"/>
      <c r="AI28" s="865"/>
      <c r="AJ28" s="868"/>
      <c r="AK28" s="869">
        <v>214</v>
      </c>
      <c r="AL28" s="860"/>
      <c r="AM28" s="860"/>
      <c r="AN28" s="860"/>
      <c r="AO28" s="860"/>
      <c r="AP28" s="860" t="s">
        <v>568</v>
      </c>
      <c r="AQ28" s="860"/>
      <c r="AR28" s="860"/>
      <c r="AS28" s="860"/>
      <c r="AT28" s="860"/>
      <c r="AU28" s="860" t="s">
        <v>568</v>
      </c>
      <c r="AV28" s="860"/>
      <c r="AW28" s="860"/>
      <c r="AX28" s="860"/>
      <c r="AY28" s="860"/>
      <c r="AZ28" s="861" t="s">
        <v>568</v>
      </c>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2">
      <c r="A29" s="266">
        <v>2</v>
      </c>
      <c r="B29" s="797" t="s">
        <v>400</v>
      </c>
      <c r="C29" s="798"/>
      <c r="D29" s="798"/>
      <c r="E29" s="798"/>
      <c r="F29" s="798"/>
      <c r="G29" s="798"/>
      <c r="H29" s="798"/>
      <c r="I29" s="798"/>
      <c r="J29" s="798"/>
      <c r="K29" s="798"/>
      <c r="L29" s="798"/>
      <c r="M29" s="798"/>
      <c r="N29" s="798"/>
      <c r="O29" s="798"/>
      <c r="P29" s="799"/>
      <c r="Q29" s="800">
        <v>2178</v>
      </c>
      <c r="R29" s="801"/>
      <c r="S29" s="801"/>
      <c r="T29" s="801"/>
      <c r="U29" s="801"/>
      <c r="V29" s="801">
        <v>2079</v>
      </c>
      <c r="W29" s="801"/>
      <c r="X29" s="801"/>
      <c r="Y29" s="801"/>
      <c r="Z29" s="801"/>
      <c r="AA29" s="801">
        <v>99</v>
      </c>
      <c r="AB29" s="801"/>
      <c r="AC29" s="801"/>
      <c r="AD29" s="801"/>
      <c r="AE29" s="802"/>
      <c r="AF29" s="803">
        <v>99</v>
      </c>
      <c r="AG29" s="804"/>
      <c r="AH29" s="804"/>
      <c r="AI29" s="804"/>
      <c r="AJ29" s="805"/>
      <c r="AK29" s="872">
        <v>334</v>
      </c>
      <c r="AL29" s="873"/>
      <c r="AM29" s="873"/>
      <c r="AN29" s="873"/>
      <c r="AO29" s="873"/>
      <c r="AP29" s="873" t="s">
        <v>568</v>
      </c>
      <c r="AQ29" s="873"/>
      <c r="AR29" s="873"/>
      <c r="AS29" s="873"/>
      <c r="AT29" s="873"/>
      <c r="AU29" s="873" t="s">
        <v>568</v>
      </c>
      <c r="AV29" s="873"/>
      <c r="AW29" s="873"/>
      <c r="AX29" s="873"/>
      <c r="AY29" s="873"/>
      <c r="AZ29" s="874" t="s">
        <v>568</v>
      </c>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2">
      <c r="A30" s="266">
        <v>3</v>
      </c>
      <c r="B30" s="797" t="s">
        <v>401</v>
      </c>
      <c r="C30" s="798"/>
      <c r="D30" s="798"/>
      <c r="E30" s="798"/>
      <c r="F30" s="798"/>
      <c r="G30" s="798"/>
      <c r="H30" s="798"/>
      <c r="I30" s="798"/>
      <c r="J30" s="798"/>
      <c r="K30" s="798"/>
      <c r="L30" s="798"/>
      <c r="M30" s="798"/>
      <c r="N30" s="798"/>
      <c r="O30" s="798"/>
      <c r="P30" s="799"/>
      <c r="Q30" s="800">
        <v>269</v>
      </c>
      <c r="R30" s="801"/>
      <c r="S30" s="801"/>
      <c r="T30" s="801"/>
      <c r="U30" s="801"/>
      <c r="V30" s="801">
        <v>264</v>
      </c>
      <c r="W30" s="801"/>
      <c r="X30" s="801"/>
      <c r="Y30" s="801"/>
      <c r="Z30" s="801"/>
      <c r="AA30" s="801">
        <v>5</v>
      </c>
      <c r="AB30" s="801"/>
      <c r="AC30" s="801"/>
      <c r="AD30" s="801"/>
      <c r="AE30" s="802"/>
      <c r="AF30" s="803">
        <v>5</v>
      </c>
      <c r="AG30" s="804"/>
      <c r="AH30" s="804"/>
      <c r="AI30" s="804"/>
      <c r="AJ30" s="805"/>
      <c r="AK30" s="872">
        <v>60</v>
      </c>
      <c r="AL30" s="873"/>
      <c r="AM30" s="873"/>
      <c r="AN30" s="873"/>
      <c r="AO30" s="873"/>
      <c r="AP30" s="873" t="s">
        <v>568</v>
      </c>
      <c r="AQ30" s="873"/>
      <c r="AR30" s="873"/>
      <c r="AS30" s="873"/>
      <c r="AT30" s="873"/>
      <c r="AU30" s="873" t="s">
        <v>568</v>
      </c>
      <c r="AV30" s="873"/>
      <c r="AW30" s="873"/>
      <c r="AX30" s="873"/>
      <c r="AY30" s="873"/>
      <c r="AZ30" s="874" t="s">
        <v>568</v>
      </c>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2">
      <c r="A31" s="266">
        <v>4</v>
      </c>
      <c r="B31" s="797" t="s">
        <v>402</v>
      </c>
      <c r="C31" s="798"/>
      <c r="D31" s="798"/>
      <c r="E31" s="798"/>
      <c r="F31" s="798"/>
      <c r="G31" s="798"/>
      <c r="H31" s="798"/>
      <c r="I31" s="798"/>
      <c r="J31" s="798"/>
      <c r="K31" s="798"/>
      <c r="L31" s="798"/>
      <c r="M31" s="798"/>
      <c r="N31" s="798"/>
      <c r="O31" s="798"/>
      <c r="P31" s="799"/>
      <c r="Q31" s="800">
        <v>591</v>
      </c>
      <c r="R31" s="801"/>
      <c r="S31" s="801"/>
      <c r="T31" s="801"/>
      <c r="U31" s="801"/>
      <c r="V31" s="801">
        <v>507</v>
      </c>
      <c r="W31" s="801"/>
      <c r="X31" s="801"/>
      <c r="Y31" s="801"/>
      <c r="Z31" s="801"/>
      <c r="AA31" s="801">
        <v>84</v>
      </c>
      <c r="AB31" s="801"/>
      <c r="AC31" s="801"/>
      <c r="AD31" s="801"/>
      <c r="AE31" s="802"/>
      <c r="AF31" s="803">
        <v>2196</v>
      </c>
      <c r="AG31" s="804"/>
      <c r="AH31" s="804"/>
      <c r="AI31" s="804"/>
      <c r="AJ31" s="805"/>
      <c r="AK31" s="872">
        <v>99</v>
      </c>
      <c r="AL31" s="873"/>
      <c r="AM31" s="873"/>
      <c r="AN31" s="873"/>
      <c r="AO31" s="873"/>
      <c r="AP31" s="873">
        <v>1451</v>
      </c>
      <c r="AQ31" s="873"/>
      <c r="AR31" s="873"/>
      <c r="AS31" s="873"/>
      <c r="AT31" s="873"/>
      <c r="AU31" s="873">
        <v>232</v>
      </c>
      <c r="AV31" s="873"/>
      <c r="AW31" s="873"/>
      <c r="AX31" s="873"/>
      <c r="AY31" s="873"/>
      <c r="AZ31" s="874" t="s">
        <v>568</v>
      </c>
      <c r="BA31" s="874"/>
      <c r="BB31" s="874"/>
      <c r="BC31" s="874"/>
      <c r="BD31" s="874"/>
      <c r="BE31" s="870" t="s">
        <v>403</v>
      </c>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2">
      <c r="A32" s="266">
        <v>5</v>
      </c>
      <c r="B32" s="797" t="s">
        <v>404</v>
      </c>
      <c r="C32" s="798"/>
      <c r="D32" s="798"/>
      <c r="E32" s="798"/>
      <c r="F32" s="798"/>
      <c r="G32" s="798"/>
      <c r="H32" s="798"/>
      <c r="I32" s="798"/>
      <c r="J32" s="798"/>
      <c r="K32" s="798"/>
      <c r="L32" s="798"/>
      <c r="M32" s="798"/>
      <c r="N32" s="798"/>
      <c r="O32" s="798"/>
      <c r="P32" s="799"/>
      <c r="Q32" s="800">
        <v>1089</v>
      </c>
      <c r="R32" s="801"/>
      <c r="S32" s="801"/>
      <c r="T32" s="801"/>
      <c r="U32" s="801"/>
      <c r="V32" s="801">
        <v>1106</v>
      </c>
      <c r="W32" s="801"/>
      <c r="X32" s="801"/>
      <c r="Y32" s="801"/>
      <c r="Z32" s="801"/>
      <c r="AA32" s="801">
        <v>-17</v>
      </c>
      <c r="AB32" s="801"/>
      <c r="AC32" s="801"/>
      <c r="AD32" s="801"/>
      <c r="AE32" s="802"/>
      <c r="AF32" s="803">
        <v>-17</v>
      </c>
      <c r="AG32" s="804"/>
      <c r="AH32" s="804"/>
      <c r="AI32" s="804"/>
      <c r="AJ32" s="805"/>
      <c r="AK32" s="872">
        <v>497</v>
      </c>
      <c r="AL32" s="873"/>
      <c r="AM32" s="873"/>
      <c r="AN32" s="873"/>
      <c r="AO32" s="873"/>
      <c r="AP32" s="873">
        <v>5360</v>
      </c>
      <c r="AQ32" s="873"/>
      <c r="AR32" s="873"/>
      <c r="AS32" s="873"/>
      <c r="AT32" s="873"/>
      <c r="AU32" s="873">
        <v>4186</v>
      </c>
      <c r="AV32" s="873"/>
      <c r="AW32" s="873"/>
      <c r="AX32" s="873"/>
      <c r="AY32" s="873"/>
      <c r="AZ32" s="874">
        <v>7.3</v>
      </c>
      <c r="BA32" s="874"/>
      <c r="BB32" s="874"/>
      <c r="BC32" s="874"/>
      <c r="BD32" s="874"/>
      <c r="BE32" s="870" t="s">
        <v>405</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2">
      <c r="A33" s="266">
        <v>6</v>
      </c>
      <c r="B33" s="797" t="s">
        <v>406</v>
      </c>
      <c r="C33" s="798"/>
      <c r="D33" s="798"/>
      <c r="E33" s="798"/>
      <c r="F33" s="798"/>
      <c r="G33" s="798"/>
      <c r="H33" s="798"/>
      <c r="I33" s="798"/>
      <c r="J33" s="798"/>
      <c r="K33" s="798"/>
      <c r="L33" s="798"/>
      <c r="M33" s="798"/>
      <c r="N33" s="798"/>
      <c r="O33" s="798"/>
      <c r="P33" s="799"/>
      <c r="Q33" s="800">
        <v>317</v>
      </c>
      <c r="R33" s="801"/>
      <c r="S33" s="801"/>
      <c r="T33" s="801"/>
      <c r="U33" s="801"/>
      <c r="V33" s="801">
        <v>312</v>
      </c>
      <c r="W33" s="801"/>
      <c r="X33" s="801"/>
      <c r="Y33" s="801"/>
      <c r="Z33" s="801"/>
      <c r="AA33" s="801">
        <v>5</v>
      </c>
      <c r="AB33" s="801"/>
      <c r="AC33" s="801"/>
      <c r="AD33" s="801"/>
      <c r="AE33" s="802"/>
      <c r="AF33" s="803">
        <v>5</v>
      </c>
      <c r="AG33" s="804"/>
      <c r="AH33" s="804"/>
      <c r="AI33" s="804"/>
      <c r="AJ33" s="805"/>
      <c r="AK33" s="872">
        <v>251</v>
      </c>
      <c r="AL33" s="873"/>
      <c r="AM33" s="873"/>
      <c r="AN33" s="873"/>
      <c r="AO33" s="873"/>
      <c r="AP33" s="873">
        <v>2659</v>
      </c>
      <c r="AQ33" s="873"/>
      <c r="AR33" s="873"/>
      <c r="AS33" s="873"/>
      <c r="AT33" s="873"/>
      <c r="AU33" s="873">
        <v>2659</v>
      </c>
      <c r="AV33" s="873"/>
      <c r="AW33" s="873"/>
      <c r="AX33" s="873"/>
      <c r="AY33" s="873"/>
      <c r="AZ33" s="874" t="s">
        <v>568</v>
      </c>
      <c r="BA33" s="874"/>
      <c r="BB33" s="874"/>
      <c r="BC33" s="874"/>
      <c r="BD33" s="874"/>
      <c r="BE33" s="870" t="s">
        <v>407</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2">
      <c r="A34" s="266">
        <v>7</v>
      </c>
      <c r="B34" s="797"/>
      <c r="C34" s="798"/>
      <c r="D34" s="798"/>
      <c r="E34" s="798"/>
      <c r="F34" s="798"/>
      <c r="G34" s="798"/>
      <c r="H34" s="798"/>
      <c r="I34" s="798"/>
      <c r="J34" s="798"/>
      <c r="K34" s="798"/>
      <c r="L34" s="798"/>
      <c r="M34" s="798"/>
      <c r="N34" s="798"/>
      <c r="O34" s="798"/>
      <c r="P34" s="799"/>
      <c r="Q34" s="800"/>
      <c r="R34" s="801"/>
      <c r="S34" s="801"/>
      <c r="T34" s="801"/>
      <c r="U34" s="801"/>
      <c r="V34" s="801"/>
      <c r="W34" s="801"/>
      <c r="X34" s="801"/>
      <c r="Y34" s="801"/>
      <c r="Z34" s="801"/>
      <c r="AA34" s="801"/>
      <c r="AB34" s="801"/>
      <c r="AC34" s="801"/>
      <c r="AD34" s="801"/>
      <c r="AE34" s="802"/>
      <c r="AF34" s="803"/>
      <c r="AG34" s="804"/>
      <c r="AH34" s="804"/>
      <c r="AI34" s="804"/>
      <c r="AJ34" s="805"/>
      <c r="AK34" s="872"/>
      <c r="AL34" s="873"/>
      <c r="AM34" s="873"/>
      <c r="AN34" s="873"/>
      <c r="AO34" s="873"/>
      <c r="AP34" s="873"/>
      <c r="AQ34" s="873"/>
      <c r="AR34" s="873"/>
      <c r="AS34" s="873"/>
      <c r="AT34" s="873"/>
      <c r="AU34" s="873"/>
      <c r="AV34" s="873"/>
      <c r="AW34" s="873"/>
      <c r="AX34" s="873"/>
      <c r="AY34" s="873"/>
      <c r="AZ34" s="874"/>
      <c r="BA34" s="874"/>
      <c r="BB34" s="874"/>
      <c r="BC34" s="874"/>
      <c r="BD34" s="874"/>
      <c r="BE34" s="870"/>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2">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2">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2">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2">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2">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2">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2">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2">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2">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2">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2">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2">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2">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2">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2">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2">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2">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2">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2">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2">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2">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2">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2">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2">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2">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2">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5">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2">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408</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5">
      <c r="A63" s="264" t="s">
        <v>386</v>
      </c>
      <c r="B63" s="832" t="s">
        <v>409</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2453</v>
      </c>
      <c r="AG63" s="884"/>
      <c r="AH63" s="884"/>
      <c r="AI63" s="884"/>
      <c r="AJ63" s="885"/>
      <c r="AK63" s="886"/>
      <c r="AL63" s="881"/>
      <c r="AM63" s="881"/>
      <c r="AN63" s="881"/>
      <c r="AO63" s="881"/>
      <c r="AP63" s="884">
        <v>9470</v>
      </c>
      <c r="AQ63" s="884"/>
      <c r="AR63" s="884"/>
      <c r="AS63" s="884"/>
      <c r="AT63" s="884"/>
      <c r="AU63" s="884">
        <v>7077</v>
      </c>
      <c r="AV63" s="884"/>
      <c r="AW63" s="884"/>
      <c r="AX63" s="884"/>
      <c r="AY63" s="884"/>
      <c r="AZ63" s="888"/>
      <c r="BA63" s="888"/>
      <c r="BB63" s="888"/>
      <c r="BC63" s="888"/>
      <c r="BD63" s="888"/>
      <c r="BE63" s="889"/>
      <c r="BF63" s="889"/>
      <c r="BG63" s="889"/>
      <c r="BH63" s="889"/>
      <c r="BI63" s="890"/>
      <c r="BJ63" s="891" t="s">
        <v>410</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5">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2">
      <c r="A66" s="782" t="s">
        <v>412</v>
      </c>
      <c r="B66" s="783"/>
      <c r="C66" s="783"/>
      <c r="D66" s="783"/>
      <c r="E66" s="783"/>
      <c r="F66" s="783"/>
      <c r="G66" s="783"/>
      <c r="H66" s="783"/>
      <c r="I66" s="783"/>
      <c r="J66" s="783"/>
      <c r="K66" s="783"/>
      <c r="L66" s="783"/>
      <c r="M66" s="783"/>
      <c r="N66" s="783"/>
      <c r="O66" s="783"/>
      <c r="P66" s="784"/>
      <c r="Q66" s="759" t="s">
        <v>413</v>
      </c>
      <c r="R66" s="760"/>
      <c r="S66" s="760"/>
      <c r="T66" s="760"/>
      <c r="U66" s="761"/>
      <c r="V66" s="759" t="s">
        <v>414</v>
      </c>
      <c r="W66" s="760"/>
      <c r="X66" s="760"/>
      <c r="Y66" s="760"/>
      <c r="Z66" s="761"/>
      <c r="AA66" s="759" t="s">
        <v>415</v>
      </c>
      <c r="AB66" s="760"/>
      <c r="AC66" s="760"/>
      <c r="AD66" s="760"/>
      <c r="AE66" s="761"/>
      <c r="AF66" s="894" t="s">
        <v>394</v>
      </c>
      <c r="AG66" s="855"/>
      <c r="AH66" s="855"/>
      <c r="AI66" s="855"/>
      <c r="AJ66" s="895"/>
      <c r="AK66" s="759" t="s">
        <v>416</v>
      </c>
      <c r="AL66" s="783"/>
      <c r="AM66" s="783"/>
      <c r="AN66" s="783"/>
      <c r="AO66" s="784"/>
      <c r="AP66" s="759" t="s">
        <v>396</v>
      </c>
      <c r="AQ66" s="760"/>
      <c r="AR66" s="760"/>
      <c r="AS66" s="760"/>
      <c r="AT66" s="761"/>
      <c r="AU66" s="759" t="s">
        <v>417</v>
      </c>
      <c r="AV66" s="760"/>
      <c r="AW66" s="760"/>
      <c r="AX66" s="760"/>
      <c r="AY66" s="761"/>
      <c r="AZ66" s="759" t="s">
        <v>374</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5">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2">
      <c r="A68" s="258">
        <v>1</v>
      </c>
      <c r="B68" s="911" t="s">
        <v>569</v>
      </c>
      <c r="C68" s="912"/>
      <c r="D68" s="912"/>
      <c r="E68" s="912"/>
      <c r="F68" s="912"/>
      <c r="G68" s="912"/>
      <c r="H68" s="912"/>
      <c r="I68" s="912"/>
      <c r="J68" s="912"/>
      <c r="K68" s="912"/>
      <c r="L68" s="912"/>
      <c r="M68" s="912"/>
      <c r="N68" s="912"/>
      <c r="O68" s="912"/>
      <c r="P68" s="913"/>
      <c r="Q68" s="914">
        <v>2178</v>
      </c>
      <c r="R68" s="908"/>
      <c r="S68" s="908"/>
      <c r="T68" s="908"/>
      <c r="U68" s="908"/>
      <c r="V68" s="908">
        <v>2125</v>
      </c>
      <c r="W68" s="908"/>
      <c r="X68" s="908"/>
      <c r="Y68" s="908"/>
      <c r="Z68" s="908"/>
      <c r="AA68" s="908">
        <v>53</v>
      </c>
      <c r="AB68" s="908"/>
      <c r="AC68" s="908"/>
      <c r="AD68" s="908"/>
      <c r="AE68" s="908"/>
      <c r="AF68" s="908">
        <v>53</v>
      </c>
      <c r="AG68" s="908"/>
      <c r="AH68" s="908"/>
      <c r="AI68" s="908"/>
      <c r="AJ68" s="908"/>
      <c r="AK68" s="908" t="s">
        <v>582</v>
      </c>
      <c r="AL68" s="908"/>
      <c r="AM68" s="908"/>
      <c r="AN68" s="908"/>
      <c r="AO68" s="908"/>
      <c r="AP68" s="908">
        <v>1129</v>
      </c>
      <c r="AQ68" s="908"/>
      <c r="AR68" s="908"/>
      <c r="AS68" s="908"/>
      <c r="AT68" s="908"/>
      <c r="AU68" s="908">
        <v>272</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2">
      <c r="A69" s="261">
        <v>2</v>
      </c>
      <c r="B69" s="915" t="s">
        <v>570</v>
      </c>
      <c r="C69" s="916"/>
      <c r="D69" s="916"/>
      <c r="E69" s="916"/>
      <c r="F69" s="916"/>
      <c r="G69" s="916"/>
      <c r="H69" s="916"/>
      <c r="I69" s="916"/>
      <c r="J69" s="916"/>
      <c r="K69" s="916"/>
      <c r="L69" s="916"/>
      <c r="M69" s="916"/>
      <c r="N69" s="916"/>
      <c r="O69" s="916"/>
      <c r="P69" s="917"/>
      <c r="Q69" s="918">
        <v>7258</v>
      </c>
      <c r="R69" s="873"/>
      <c r="S69" s="873"/>
      <c r="T69" s="873"/>
      <c r="U69" s="873"/>
      <c r="V69" s="873">
        <v>6930</v>
      </c>
      <c r="W69" s="873"/>
      <c r="X69" s="873"/>
      <c r="Y69" s="873"/>
      <c r="Z69" s="873"/>
      <c r="AA69" s="873">
        <v>328</v>
      </c>
      <c r="AB69" s="873"/>
      <c r="AC69" s="873"/>
      <c r="AD69" s="873"/>
      <c r="AE69" s="873"/>
      <c r="AF69" s="873">
        <v>314</v>
      </c>
      <c r="AG69" s="873"/>
      <c r="AH69" s="873"/>
      <c r="AI69" s="873"/>
      <c r="AJ69" s="873"/>
      <c r="AK69" s="873">
        <v>300</v>
      </c>
      <c r="AL69" s="873"/>
      <c r="AM69" s="873"/>
      <c r="AN69" s="873"/>
      <c r="AO69" s="873"/>
      <c r="AP69" s="873">
        <v>6737</v>
      </c>
      <c r="AQ69" s="873"/>
      <c r="AR69" s="873"/>
      <c r="AS69" s="873"/>
      <c r="AT69" s="873"/>
      <c r="AU69" s="873">
        <v>135</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2">
      <c r="A70" s="261">
        <v>3</v>
      </c>
      <c r="B70" s="915" t="s">
        <v>571</v>
      </c>
      <c r="C70" s="916"/>
      <c r="D70" s="916"/>
      <c r="E70" s="916"/>
      <c r="F70" s="916"/>
      <c r="G70" s="916"/>
      <c r="H70" s="916"/>
      <c r="I70" s="916"/>
      <c r="J70" s="916"/>
      <c r="K70" s="916"/>
      <c r="L70" s="916"/>
      <c r="M70" s="916"/>
      <c r="N70" s="916"/>
      <c r="O70" s="916"/>
      <c r="P70" s="917"/>
      <c r="Q70" s="918">
        <v>9509</v>
      </c>
      <c r="R70" s="873"/>
      <c r="S70" s="873"/>
      <c r="T70" s="873"/>
      <c r="U70" s="873"/>
      <c r="V70" s="873">
        <v>9403</v>
      </c>
      <c r="W70" s="873"/>
      <c r="X70" s="873"/>
      <c r="Y70" s="873"/>
      <c r="Z70" s="873"/>
      <c r="AA70" s="873">
        <v>106</v>
      </c>
      <c r="AB70" s="873"/>
      <c r="AC70" s="873"/>
      <c r="AD70" s="873"/>
      <c r="AE70" s="873"/>
      <c r="AF70" s="873">
        <v>106</v>
      </c>
      <c r="AG70" s="873"/>
      <c r="AH70" s="873"/>
      <c r="AI70" s="873"/>
      <c r="AJ70" s="873"/>
      <c r="AK70" s="873">
        <v>30</v>
      </c>
      <c r="AL70" s="873"/>
      <c r="AM70" s="873"/>
      <c r="AN70" s="873"/>
      <c r="AO70" s="873"/>
      <c r="AP70" s="873" t="s">
        <v>582</v>
      </c>
      <c r="AQ70" s="873"/>
      <c r="AR70" s="873"/>
      <c r="AS70" s="873"/>
      <c r="AT70" s="873"/>
      <c r="AU70" s="873" t="s">
        <v>582</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2">
      <c r="A71" s="261">
        <v>4</v>
      </c>
      <c r="B71" s="915" t="s">
        <v>572</v>
      </c>
      <c r="C71" s="916"/>
      <c r="D71" s="916"/>
      <c r="E71" s="916"/>
      <c r="F71" s="916"/>
      <c r="G71" s="916"/>
      <c r="H71" s="916"/>
      <c r="I71" s="916"/>
      <c r="J71" s="916"/>
      <c r="K71" s="916"/>
      <c r="L71" s="916"/>
      <c r="M71" s="916"/>
      <c r="N71" s="916"/>
      <c r="O71" s="916"/>
      <c r="P71" s="917"/>
      <c r="Q71" s="918">
        <v>61</v>
      </c>
      <c r="R71" s="873"/>
      <c r="S71" s="873"/>
      <c r="T71" s="873"/>
      <c r="U71" s="873"/>
      <c r="V71" s="873">
        <v>54</v>
      </c>
      <c r="W71" s="873"/>
      <c r="X71" s="873"/>
      <c r="Y71" s="873"/>
      <c r="Z71" s="873"/>
      <c r="AA71" s="873">
        <v>7</v>
      </c>
      <c r="AB71" s="873"/>
      <c r="AC71" s="873"/>
      <c r="AD71" s="873"/>
      <c r="AE71" s="873"/>
      <c r="AF71" s="873">
        <v>7</v>
      </c>
      <c r="AG71" s="873"/>
      <c r="AH71" s="873"/>
      <c r="AI71" s="873"/>
      <c r="AJ71" s="873"/>
      <c r="AK71" s="873">
        <v>44</v>
      </c>
      <c r="AL71" s="873"/>
      <c r="AM71" s="873"/>
      <c r="AN71" s="873"/>
      <c r="AO71" s="873"/>
      <c r="AP71" s="873" t="s">
        <v>582</v>
      </c>
      <c r="AQ71" s="873"/>
      <c r="AR71" s="873"/>
      <c r="AS71" s="873"/>
      <c r="AT71" s="873"/>
      <c r="AU71" s="873" t="s">
        <v>582</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2">
      <c r="A72" s="261">
        <v>5</v>
      </c>
      <c r="B72" s="915" t="s">
        <v>573</v>
      </c>
      <c r="C72" s="916"/>
      <c r="D72" s="916"/>
      <c r="E72" s="916"/>
      <c r="F72" s="916"/>
      <c r="G72" s="916"/>
      <c r="H72" s="916"/>
      <c r="I72" s="916"/>
      <c r="J72" s="916"/>
      <c r="K72" s="916"/>
      <c r="L72" s="916"/>
      <c r="M72" s="916"/>
      <c r="N72" s="916"/>
      <c r="O72" s="916"/>
      <c r="P72" s="917"/>
      <c r="Q72" s="918">
        <v>332</v>
      </c>
      <c r="R72" s="873"/>
      <c r="S72" s="873"/>
      <c r="T72" s="873"/>
      <c r="U72" s="873"/>
      <c r="V72" s="873">
        <v>330</v>
      </c>
      <c r="W72" s="873"/>
      <c r="X72" s="873"/>
      <c r="Y72" s="873"/>
      <c r="Z72" s="873"/>
      <c r="AA72" s="873">
        <v>2</v>
      </c>
      <c r="AB72" s="873"/>
      <c r="AC72" s="873"/>
      <c r="AD72" s="873"/>
      <c r="AE72" s="873"/>
      <c r="AF72" s="873">
        <v>2</v>
      </c>
      <c r="AG72" s="873"/>
      <c r="AH72" s="873"/>
      <c r="AI72" s="873"/>
      <c r="AJ72" s="873"/>
      <c r="AK72" s="873">
        <v>211</v>
      </c>
      <c r="AL72" s="873"/>
      <c r="AM72" s="873"/>
      <c r="AN72" s="873"/>
      <c r="AO72" s="873"/>
      <c r="AP72" s="873" t="s">
        <v>582</v>
      </c>
      <c r="AQ72" s="873"/>
      <c r="AR72" s="873"/>
      <c r="AS72" s="873"/>
      <c r="AT72" s="873"/>
      <c r="AU72" s="873" t="s">
        <v>582</v>
      </c>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2">
      <c r="A73" s="261">
        <v>6</v>
      </c>
      <c r="B73" s="915" t="s">
        <v>574</v>
      </c>
      <c r="C73" s="916"/>
      <c r="D73" s="916"/>
      <c r="E73" s="916"/>
      <c r="F73" s="916"/>
      <c r="G73" s="916"/>
      <c r="H73" s="916"/>
      <c r="I73" s="916"/>
      <c r="J73" s="916"/>
      <c r="K73" s="916"/>
      <c r="L73" s="916"/>
      <c r="M73" s="916"/>
      <c r="N73" s="916"/>
      <c r="O73" s="916"/>
      <c r="P73" s="917"/>
      <c r="Q73" s="918">
        <v>215354</v>
      </c>
      <c r="R73" s="873"/>
      <c r="S73" s="873"/>
      <c r="T73" s="873"/>
      <c r="U73" s="873"/>
      <c r="V73" s="873">
        <v>206038</v>
      </c>
      <c r="W73" s="873"/>
      <c r="X73" s="873"/>
      <c r="Y73" s="873"/>
      <c r="Z73" s="873"/>
      <c r="AA73" s="873">
        <v>9316</v>
      </c>
      <c r="AB73" s="873"/>
      <c r="AC73" s="873"/>
      <c r="AD73" s="873"/>
      <c r="AE73" s="873"/>
      <c r="AF73" s="873">
        <v>9316</v>
      </c>
      <c r="AG73" s="873"/>
      <c r="AH73" s="873"/>
      <c r="AI73" s="873"/>
      <c r="AJ73" s="873"/>
      <c r="AK73" s="873">
        <v>100</v>
      </c>
      <c r="AL73" s="873"/>
      <c r="AM73" s="873"/>
      <c r="AN73" s="873"/>
      <c r="AO73" s="873"/>
      <c r="AP73" s="873" t="s">
        <v>582</v>
      </c>
      <c r="AQ73" s="873"/>
      <c r="AR73" s="873"/>
      <c r="AS73" s="873"/>
      <c r="AT73" s="873"/>
      <c r="AU73" s="873" t="s">
        <v>582</v>
      </c>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2">
      <c r="A74" s="261">
        <v>7</v>
      </c>
      <c r="B74" s="915"/>
      <c r="C74" s="916"/>
      <c r="D74" s="916"/>
      <c r="E74" s="916"/>
      <c r="F74" s="916"/>
      <c r="G74" s="916"/>
      <c r="H74" s="916"/>
      <c r="I74" s="916"/>
      <c r="J74" s="916"/>
      <c r="K74" s="916"/>
      <c r="L74" s="916"/>
      <c r="M74" s="916"/>
      <c r="N74" s="916"/>
      <c r="O74" s="916"/>
      <c r="P74" s="917"/>
      <c r="Q74" s="918"/>
      <c r="R74" s="873"/>
      <c r="S74" s="873"/>
      <c r="T74" s="873"/>
      <c r="U74" s="873"/>
      <c r="V74" s="873"/>
      <c r="W74" s="873"/>
      <c r="X74" s="873"/>
      <c r="Y74" s="873"/>
      <c r="Z74" s="873"/>
      <c r="AA74" s="873"/>
      <c r="AB74" s="873"/>
      <c r="AC74" s="873"/>
      <c r="AD74" s="873"/>
      <c r="AE74" s="873"/>
      <c r="AF74" s="873"/>
      <c r="AG74" s="873"/>
      <c r="AH74" s="873"/>
      <c r="AI74" s="873"/>
      <c r="AJ74" s="873"/>
      <c r="AK74" s="873"/>
      <c r="AL74" s="873"/>
      <c r="AM74" s="873"/>
      <c r="AN74" s="873"/>
      <c r="AO74" s="873"/>
      <c r="AP74" s="873"/>
      <c r="AQ74" s="873"/>
      <c r="AR74" s="873"/>
      <c r="AS74" s="873"/>
      <c r="AT74" s="873"/>
      <c r="AU74" s="873"/>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2">
      <c r="A75" s="261">
        <v>8</v>
      </c>
      <c r="B75" s="915"/>
      <c r="C75" s="916"/>
      <c r="D75" s="916"/>
      <c r="E75" s="916"/>
      <c r="F75" s="916"/>
      <c r="G75" s="916"/>
      <c r="H75" s="916"/>
      <c r="I75" s="916"/>
      <c r="J75" s="916"/>
      <c r="K75" s="916"/>
      <c r="L75" s="916"/>
      <c r="M75" s="916"/>
      <c r="N75" s="916"/>
      <c r="O75" s="916"/>
      <c r="P75" s="917"/>
      <c r="Q75" s="921"/>
      <c r="R75" s="922"/>
      <c r="S75" s="922"/>
      <c r="T75" s="922"/>
      <c r="U75" s="872"/>
      <c r="V75" s="923"/>
      <c r="W75" s="922"/>
      <c r="X75" s="922"/>
      <c r="Y75" s="922"/>
      <c r="Z75" s="872"/>
      <c r="AA75" s="923"/>
      <c r="AB75" s="922"/>
      <c r="AC75" s="922"/>
      <c r="AD75" s="922"/>
      <c r="AE75" s="872"/>
      <c r="AF75" s="923"/>
      <c r="AG75" s="922"/>
      <c r="AH75" s="922"/>
      <c r="AI75" s="922"/>
      <c r="AJ75" s="872"/>
      <c r="AK75" s="923"/>
      <c r="AL75" s="922"/>
      <c r="AM75" s="922"/>
      <c r="AN75" s="922"/>
      <c r="AO75" s="872"/>
      <c r="AP75" s="923"/>
      <c r="AQ75" s="922"/>
      <c r="AR75" s="922"/>
      <c r="AS75" s="922"/>
      <c r="AT75" s="872"/>
      <c r="AU75" s="923"/>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2">
      <c r="A76" s="261">
        <v>9</v>
      </c>
      <c r="B76" s="915"/>
      <c r="C76" s="916"/>
      <c r="D76" s="916"/>
      <c r="E76" s="916"/>
      <c r="F76" s="916"/>
      <c r="G76" s="916"/>
      <c r="H76" s="916"/>
      <c r="I76" s="916"/>
      <c r="J76" s="916"/>
      <c r="K76" s="916"/>
      <c r="L76" s="916"/>
      <c r="M76" s="916"/>
      <c r="N76" s="916"/>
      <c r="O76" s="916"/>
      <c r="P76" s="917"/>
      <c r="Q76" s="921"/>
      <c r="R76" s="922"/>
      <c r="S76" s="922"/>
      <c r="T76" s="922"/>
      <c r="U76" s="872"/>
      <c r="V76" s="923"/>
      <c r="W76" s="922"/>
      <c r="X76" s="922"/>
      <c r="Y76" s="922"/>
      <c r="Z76" s="872"/>
      <c r="AA76" s="923"/>
      <c r="AB76" s="922"/>
      <c r="AC76" s="922"/>
      <c r="AD76" s="922"/>
      <c r="AE76" s="872"/>
      <c r="AF76" s="923"/>
      <c r="AG76" s="922"/>
      <c r="AH76" s="922"/>
      <c r="AI76" s="922"/>
      <c r="AJ76" s="872"/>
      <c r="AK76" s="923"/>
      <c r="AL76" s="922"/>
      <c r="AM76" s="922"/>
      <c r="AN76" s="922"/>
      <c r="AO76" s="872"/>
      <c r="AP76" s="923"/>
      <c r="AQ76" s="922"/>
      <c r="AR76" s="922"/>
      <c r="AS76" s="922"/>
      <c r="AT76" s="872"/>
      <c r="AU76" s="923"/>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2">
      <c r="A77" s="261">
        <v>10</v>
      </c>
      <c r="B77" s="915"/>
      <c r="C77" s="916"/>
      <c r="D77" s="916"/>
      <c r="E77" s="916"/>
      <c r="F77" s="916"/>
      <c r="G77" s="916"/>
      <c r="H77" s="916"/>
      <c r="I77" s="916"/>
      <c r="J77" s="916"/>
      <c r="K77" s="916"/>
      <c r="L77" s="916"/>
      <c r="M77" s="916"/>
      <c r="N77" s="916"/>
      <c r="O77" s="916"/>
      <c r="P77" s="917"/>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2">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2">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2">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2">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2">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2">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2">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2">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2">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2">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5">
      <c r="A88" s="264" t="s">
        <v>386</v>
      </c>
      <c r="B88" s="832" t="s">
        <v>418</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9805</v>
      </c>
      <c r="AG88" s="884"/>
      <c r="AH88" s="884"/>
      <c r="AI88" s="884"/>
      <c r="AJ88" s="884"/>
      <c r="AK88" s="881"/>
      <c r="AL88" s="881"/>
      <c r="AM88" s="881"/>
      <c r="AN88" s="881"/>
      <c r="AO88" s="881"/>
      <c r="AP88" s="884">
        <v>7866</v>
      </c>
      <c r="AQ88" s="884"/>
      <c r="AR88" s="884"/>
      <c r="AS88" s="884"/>
      <c r="AT88" s="884"/>
      <c r="AU88" s="884"/>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832" t="s">
        <v>419</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c r="CS102" s="892"/>
      <c r="CT102" s="892"/>
      <c r="CU102" s="892"/>
      <c r="CV102" s="935"/>
      <c r="CW102" s="934"/>
      <c r="CX102" s="892"/>
      <c r="CY102" s="892"/>
      <c r="CZ102" s="892"/>
      <c r="DA102" s="935"/>
      <c r="DB102" s="934"/>
      <c r="DC102" s="892"/>
      <c r="DD102" s="892"/>
      <c r="DE102" s="892"/>
      <c r="DF102" s="935"/>
      <c r="DG102" s="934"/>
      <c r="DH102" s="892"/>
      <c r="DI102" s="892"/>
      <c r="DJ102" s="892"/>
      <c r="DK102" s="935"/>
      <c r="DL102" s="934"/>
      <c r="DM102" s="892"/>
      <c r="DN102" s="892"/>
      <c r="DO102" s="892"/>
      <c r="DP102" s="935"/>
      <c r="DQ102" s="934"/>
      <c r="DR102" s="892"/>
      <c r="DS102" s="892"/>
      <c r="DT102" s="892"/>
      <c r="DU102" s="935"/>
      <c r="DV102" s="958"/>
      <c r="DW102" s="959"/>
      <c r="DX102" s="959"/>
      <c r="DY102" s="959"/>
      <c r="DZ102" s="960"/>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420</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421</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422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963" t="s">
        <v>424</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425</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2">
      <c r="A109" s="956" t="s">
        <v>426</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427</v>
      </c>
      <c r="AB109" s="937"/>
      <c r="AC109" s="937"/>
      <c r="AD109" s="937"/>
      <c r="AE109" s="938"/>
      <c r="AF109" s="936" t="s">
        <v>305</v>
      </c>
      <c r="AG109" s="937"/>
      <c r="AH109" s="937"/>
      <c r="AI109" s="937"/>
      <c r="AJ109" s="938"/>
      <c r="AK109" s="936" t="s">
        <v>304</v>
      </c>
      <c r="AL109" s="937"/>
      <c r="AM109" s="937"/>
      <c r="AN109" s="937"/>
      <c r="AO109" s="938"/>
      <c r="AP109" s="936" t="s">
        <v>428</v>
      </c>
      <c r="AQ109" s="937"/>
      <c r="AR109" s="937"/>
      <c r="AS109" s="937"/>
      <c r="AT109" s="939"/>
      <c r="AU109" s="956" t="s">
        <v>426</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427</v>
      </c>
      <c r="BR109" s="937"/>
      <c r="BS109" s="937"/>
      <c r="BT109" s="937"/>
      <c r="BU109" s="938"/>
      <c r="BV109" s="936" t="s">
        <v>305</v>
      </c>
      <c r="BW109" s="937"/>
      <c r="BX109" s="937"/>
      <c r="BY109" s="937"/>
      <c r="BZ109" s="938"/>
      <c r="CA109" s="936" t="s">
        <v>304</v>
      </c>
      <c r="CB109" s="937"/>
      <c r="CC109" s="937"/>
      <c r="CD109" s="937"/>
      <c r="CE109" s="938"/>
      <c r="CF109" s="957" t="s">
        <v>428</v>
      </c>
      <c r="CG109" s="957"/>
      <c r="CH109" s="957"/>
      <c r="CI109" s="957"/>
      <c r="CJ109" s="957"/>
      <c r="CK109" s="936" t="s">
        <v>429</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427</v>
      </c>
      <c r="DH109" s="937"/>
      <c r="DI109" s="937"/>
      <c r="DJ109" s="937"/>
      <c r="DK109" s="938"/>
      <c r="DL109" s="936" t="s">
        <v>305</v>
      </c>
      <c r="DM109" s="937"/>
      <c r="DN109" s="937"/>
      <c r="DO109" s="937"/>
      <c r="DP109" s="938"/>
      <c r="DQ109" s="936" t="s">
        <v>304</v>
      </c>
      <c r="DR109" s="937"/>
      <c r="DS109" s="937"/>
      <c r="DT109" s="937"/>
      <c r="DU109" s="938"/>
      <c r="DV109" s="936" t="s">
        <v>428</v>
      </c>
      <c r="DW109" s="937"/>
      <c r="DX109" s="937"/>
      <c r="DY109" s="937"/>
      <c r="DZ109" s="939"/>
    </row>
    <row r="110" spans="1:131" s="246" customFormat="1" ht="26.25" customHeight="1" x14ac:dyDescent="0.2">
      <c r="A110" s="940" t="s">
        <v>430</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784901</v>
      </c>
      <c r="AB110" s="944"/>
      <c r="AC110" s="944"/>
      <c r="AD110" s="944"/>
      <c r="AE110" s="945"/>
      <c r="AF110" s="946">
        <v>810343</v>
      </c>
      <c r="AG110" s="944"/>
      <c r="AH110" s="944"/>
      <c r="AI110" s="944"/>
      <c r="AJ110" s="945"/>
      <c r="AK110" s="946">
        <v>827434</v>
      </c>
      <c r="AL110" s="944"/>
      <c r="AM110" s="944"/>
      <c r="AN110" s="944"/>
      <c r="AO110" s="945"/>
      <c r="AP110" s="947">
        <v>9.9</v>
      </c>
      <c r="AQ110" s="948"/>
      <c r="AR110" s="948"/>
      <c r="AS110" s="948"/>
      <c r="AT110" s="949"/>
      <c r="AU110" s="950" t="s">
        <v>73</v>
      </c>
      <c r="AV110" s="951"/>
      <c r="AW110" s="951"/>
      <c r="AX110" s="951"/>
      <c r="AY110" s="951"/>
      <c r="AZ110" s="992" t="s">
        <v>431</v>
      </c>
      <c r="BA110" s="941"/>
      <c r="BB110" s="941"/>
      <c r="BC110" s="941"/>
      <c r="BD110" s="941"/>
      <c r="BE110" s="941"/>
      <c r="BF110" s="941"/>
      <c r="BG110" s="941"/>
      <c r="BH110" s="941"/>
      <c r="BI110" s="941"/>
      <c r="BJ110" s="941"/>
      <c r="BK110" s="941"/>
      <c r="BL110" s="941"/>
      <c r="BM110" s="941"/>
      <c r="BN110" s="941"/>
      <c r="BO110" s="941"/>
      <c r="BP110" s="942"/>
      <c r="BQ110" s="978">
        <v>6997898</v>
      </c>
      <c r="BR110" s="979"/>
      <c r="BS110" s="979"/>
      <c r="BT110" s="979"/>
      <c r="BU110" s="979"/>
      <c r="BV110" s="979">
        <v>6755006</v>
      </c>
      <c r="BW110" s="979"/>
      <c r="BX110" s="979"/>
      <c r="BY110" s="979"/>
      <c r="BZ110" s="979"/>
      <c r="CA110" s="979">
        <v>6182620</v>
      </c>
      <c r="CB110" s="979"/>
      <c r="CC110" s="979"/>
      <c r="CD110" s="979"/>
      <c r="CE110" s="979"/>
      <c r="CF110" s="993">
        <v>74.2</v>
      </c>
      <c r="CG110" s="994"/>
      <c r="CH110" s="994"/>
      <c r="CI110" s="994"/>
      <c r="CJ110" s="994"/>
      <c r="CK110" s="995" t="s">
        <v>432</v>
      </c>
      <c r="CL110" s="996"/>
      <c r="CM110" s="975" t="s">
        <v>433</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129</v>
      </c>
      <c r="DH110" s="979"/>
      <c r="DI110" s="979"/>
      <c r="DJ110" s="979"/>
      <c r="DK110" s="979"/>
      <c r="DL110" s="979" t="s">
        <v>129</v>
      </c>
      <c r="DM110" s="979"/>
      <c r="DN110" s="979"/>
      <c r="DO110" s="979"/>
      <c r="DP110" s="979"/>
      <c r="DQ110" s="979" t="s">
        <v>129</v>
      </c>
      <c r="DR110" s="979"/>
      <c r="DS110" s="979"/>
      <c r="DT110" s="979"/>
      <c r="DU110" s="979"/>
      <c r="DV110" s="980" t="s">
        <v>129</v>
      </c>
      <c r="DW110" s="980"/>
      <c r="DX110" s="980"/>
      <c r="DY110" s="980"/>
      <c r="DZ110" s="981"/>
    </row>
    <row r="111" spans="1:131" s="246" customFormat="1" ht="26.25" customHeight="1" x14ac:dyDescent="0.2">
      <c r="A111" s="982" t="s">
        <v>434</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129</v>
      </c>
      <c r="AB111" s="986"/>
      <c r="AC111" s="986"/>
      <c r="AD111" s="986"/>
      <c r="AE111" s="987"/>
      <c r="AF111" s="988" t="s">
        <v>129</v>
      </c>
      <c r="AG111" s="986"/>
      <c r="AH111" s="986"/>
      <c r="AI111" s="986"/>
      <c r="AJ111" s="987"/>
      <c r="AK111" s="988" t="s">
        <v>129</v>
      </c>
      <c r="AL111" s="986"/>
      <c r="AM111" s="986"/>
      <c r="AN111" s="986"/>
      <c r="AO111" s="987"/>
      <c r="AP111" s="989" t="s">
        <v>388</v>
      </c>
      <c r="AQ111" s="990"/>
      <c r="AR111" s="990"/>
      <c r="AS111" s="990"/>
      <c r="AT111" s="991"/>
      <c r="AU111" s="952"/>
      <c r="AV111" s="953"/>
      <c r="AW111" s="953"/>
      <c r="AX111" s="953"/>
      <c r="AY111" s="953"/>
      <c r="AZ111" s="1001" t="s">
        <v>435</v>
      </c>
      <c r="BA111" s="1002"/>
      <c r="BB111" s="1002"/>
      <c r="BC111" s="1002"/>
      <c r="BD111" s="1002"/>
      <c r="BE111" s="1002"/>
      <c r="BF111" s="1002"/>
      <c r="BG111" s="1002"/>
      <c r="BH111" s="1002"/>
      <c r="BI111" s="1002"/>
      <c r="BJ111" s="1002"/>
      <c r="BK111" s="1002"/>
      <c r="BL111" s="1002"/>
      <c r="BM111" s="1002"/>
      <c r="BN111" s="1002"/>
      <c r="BO111" s="1002"/>
      <c r="BP111" s="1003"/>
      <c r="BQ111" s="971" t="s">
        <v>388</v>
      </c>
      <c r="BR111" s="972"/>
      <c r="BS111" s="972"/>
      <c r="BT111" s="972"/>
      <c r="BU111" s="972"/>
      <c r="BV111" s="972" t="s">
        <v>129</v>
      </c>
      <c r="BW111" s="972"/>
      <c r="BX111" s="972"/>
      <c r="BY111" s="972"/>
      <c r="BZ111" s="972"/>
      <c r="CA111" s="972" t="s">
        <v>129</v>
      </c>
      <c r="CB111" s="972"/>
      <c r="CC111" s="972"/>
      <c r="CD111" s="972"/>
      <c r="CE111" s="972"/>
      <c r="CF111" s="966" t="s">
        <v>129</v>
      </c>
      <c r="CG111" s="967"/>
      <c r="CH111" s="967"/>
      <c r="CI111" s="967"/>
      <c r="CJ111" s="967"/>
      <c r="CK111" s="997"/>
      <c r="CL111" s="998"/>
      <c r="CM111" s="968" t="s">
        <v>436</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129</v>
      </c>
      <c r="DH111" s="972"/>
      <c r="DI111" s="972"/>
      <c r="DJ111" s="972"/>
      <c r="DK111" s="972"/>
      <c r="DL111" s="972" t="s">
        <v>410</v>
      </c>
      <c r="DM111" s="972"/>
      <c r="DN111" s="972"/>
      <c r="DO111" s="972"/>
      <c r="DP111" s="972"/>
      <c r="DQ111" s="972" t="s">
        <v>129</v>
      </c>
      <c r="DR111" s="972"/>
      <c r="DS111" s="972"/>
      <c r="DT111" s="972"/>
      <c r="DU111" s="972"/>
      <c r="DV111" s="973" t="s">
        <v>388</v>
      </c>
      <c r="DW111" s="973"/>
      <c r="DX111" s="973"/>
      <c r="DY111" s="973"/>
      <c r="DZ111" s="974"/>
    </row>
    <row r="112" spans="1:131" s="246" customFormat="1" ht="26.25" customHeight="1" x14ac:dyDescent="0.2">
      <c r="A112" s="1004" t="s">
        <v>437</v>
      </c>
      <c r="B112" s="1005"/>
      <c r="C112" s="1002" t="s">
        <v>438</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129</v>
      </c>
      <c r="AB112" s="1011"/>
      <c r="AC112" s="1011"/>
      <c r="AD112" s="1011"/>
      <c r="AE112" s="1012"/>
      <c r="AF112" s="1013" t="s">
        <v>388</v>
      </c>
      <c r="AG112" s="1011"/>
      <c r="AH112" s="1011"/>
      <c r="AI112" s="1011"/>
      <c r="AJ112" s="1012"/>
      <c r="AK112" s="1013" t="s">
        <v>388</v>
      </c>
      <c r="AL112" s="1011"/>
      <c r="AM112" s="1011"/>
      <c r="AN112" s="1011"/>
      <c r="AO112" s="1012"/>
      <c r="AP112" s="1014" t="s">
        <v>388</v>
      </c>
      <c r="AQ112" s="1015"/>
      <c r="AR112" s="1015"/>
      <c r="AS112" s="1015"/>
      <c r="AT112" s="1016"/>
      <c r="AU112" s="952"/>
      <c r="AV112" s="953"/>
      <c r="AW112" s="953"/>
      <c r="AX112" s="953"/>
      <c r="AY112" s="953"/>
      <c r="AZ112" s="1001" t="s">
        <v>439</v>
      </c>
      <c r="BA112" s="1002"/>
      <c r="BB112" s="1002"/>
      <c r="BC112" s="1002"/>
      <c r="BD112" s="1002"/>
      <c r="BE112" s="1002"/>
      <c r="BF112" s="1002"/>
      <c r="BG112" s="1002"/>
      <c r="BH112" s="1002"/>
      <c r="BI112" s="1002"/>
      <c r="BJ112" s="1002"/>
      <c r="BK112" s="1002"/>
      <c r="BL112" s="1002"/>
      <c r="BM112" s="1002"/>
      <c r="BN112" s="1002"/>
      <c r="BO112" s="1002"/>
      <c r="BP112" s="1003"/>
      <c r="BQ112" s="971">
        <v>7724885</v>
      </c>
      <c r="BR112" s="972"/>
      <c r="BS112" s="972"/>
      <c r="BT112" s="972"/>
      <c r="BU112" s="972"/>
      <c r="BV112" s="972">
        <v>7384260</v>
      </c>
      <c r="BW112" s="972"/>
      <c r="BX112" s="972"/>
      <c r="BY112" s="972"/>
      <c r="BZ112" s="972"/>
      <c r="CA112" s="972">
        <v>7077129</v>
      </c>
      <c r="CB112" s="972"/>
      <c r="CC112" s="972"/>
      <c r="CD112" s="972"/>
      <c r="CE112" s="972"/>
      <c r="CF112" s="966">
        <v>85</v>
      </c>
      <c r="CG112" s="967"/>
      <c r="CH112" s="967"/>
      <c r="CI112" s="967"/>
      <c r="CJ112" s="967"/>
      <c r="CK112" s="997"/>
      <c r="CL112" s="998"/>
      <c r="CM112" s="968" t="s">
        <v>440</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129</v>
      </c>
      <c r="DH112" s="972"/>
      <c r="DI112" s="972"/>
      <c r="DJ112" s="972"/>
      <c r="DK112" s="972"/>
      <c r="DL112" s="972" t="s">
        <v>388</v>
      </c>
      <c r="DM112" s="972"/>
      <c r="DN112" s="972"/>
      <c r="DO112" s="972"/>
      <c r="DP112" s="972"/>
      <c r="DQ112" s="972" t="s">
        <v>388</v>
      </c>
      <c r="DR112" s="972"/>
      <c r="DS112" s="972"/>
      <c r="DT112" s="972"/>
      <c r="DU112" s="972"/>
      <c r="DV112" s="973" t="s">
        <v>388</v>
      </c>
      <c r="DW112" s="973"/>
      <c r="DX112" s="973"/>
      <c r="DY112" s="973"/>
      <c r="DZ112" s="974"/>
    </row>
    <row r="113" spans="1:130" s="246" customFormat="1" ht="26.25" customHeight="1" x14ac:dyDescent="0.2">
      <c r="A113" s="1006"/>
      <c r="B113" s="1007"/>
      <c r="C113" s="1002" t="s">
        <v>441</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613064</v>
      </c>
      <c r="AB113" s="986"/>
      <c r="AC113" s="986"/>
      <c r="AD113" s="986"/>
      <c r="AE113" s="987"/>
      <c r="AF113" s="988">
        <v>627296</v>
      </c>
      <c r="AG113" s="986"/>
      <c r="AH113" s="986"/>
      <c r="AI113" s="986"/>
      <c r="AJ113" s="987"/>
      <c r="AK113" s="988">
        <v>622021</v>
      </c>
      <c r="AL113" s="986"/>
      <c r="AM113" s="986"/>
      <c r="AN113" s="986"/>
      <c r="AO113" s="987"/>
      <c r="AP113" s="989">
        <v>7.5</v>
      </c>
      <c r="AQ113" s="990"/>
      <c r="AR113" s="990"/>
      <c r="AS113" s="990"/>
      <c r="AT113" s="991"/>
      <c r="AU113" s="952"/>
      <c r="AV113" s="953"/>
      <c r="AW113" s="953"/>
      <c r="AX113" s="953"/>
      <c r="AY113" s="953"/>
      <c r="AZ113" s="1001" t="s">
        <v>442</v>
      </c>
      <c r="BA113" s="1002"/>
      <c r="BB113" s="1002"/>
      <c r="BC113" s="1002"/>
      <c r="BD113" s="1002"/>
      <c r="BE113" s="1002"/>
      <c r="BF113" s="1002"/>
      <c r="BG113" s="1002"/>
      <c r="BH113" s="1002"/>
      <c r="BI113" s="1002"/>
      <c r="BJ113" s="1002"/>
      <c r="BK113" s="1002"/>
      <c r="BL113" s="1002"/>
      <c r="BM113" s="1002"/>
      <c r="BN113" s="1002"/>
      <c r="BO113" s="1002"/>
      <c r="BP113" s="1003"/>
      <c r="BQ113" s="971">
        <v>418349</v>
      </c>
      <c r="BR113" s="972"/>
      <c r="BS113" s="972"/>
      <c r="BT113" s="972"/>
      <c r="BU113" s="972"/>
      <c r="BV113" s="972">
        <v>370340</v>
      </c>
      <c r="BW113" s="972"/>
      <c r="BX113" s="972"/>
      <c r="BY113" s="972"/>
      <c r="BZ113" s="972"/>
      <c r="CA113" s="972">
        <v>406898</v>
      </c>
      <c r="CB113" s="972"/>
      <c r="CC113" s="972"/>
      <c r="CD113" s="972"/>
      <c r="CE113" s="972"/>
      <c r="CF113" s="966">
        <v>4.9000000000000004</v>
      </c>
      <c r="CG113" s="967"/>
      <c r="CH113" s="967"/>
      <c r="CI113" s="967"/>
      <c r="CJ113" s="967"/>
      <c r="CK113" s="997"/>
      <c r="CL113" s="998"/>
      <c r="CM113" s="968" t="s">
        <v>443</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129</v>
      </c>
      <c r="DH113" s="1011"/>
      <c r="DI113" s="1011"/>
      <c r="DJ113" s="1011"/>
      <c r="DK113" s="1012"/>
      <c r="DL113" s="1013" t="s">
        <v>388</v>
      </c>
      <c r="DM113" s="1011"/>
      <c r="DN113" s="1011"/>
      <c r="DO113" s="1011"/>
      <c r="DP113" s="1012"/>
      <c r="DQ113" s="1013" t="s">
        <v>129</v>
      </c>
      <c r="DR113" s="1011"/>
      <c r="DS113" s="1011"/>
      <c r="DT113" s="1011"/>
      <c r="DU113" s="1012"/>
      <c r="DV113" s="1014" t="s">
        <v>129</v>
      </c>
      <c r="DW113" s="1015"/>
      <c r="DX113" s="1015"/>
      <c r="DY113" s="1015"/>
      <c r="DZ113" s="1016"/>
    </row>
    <row r="114" spans="1:130" s="246" customFormat="1" ht="26.25" customHeight="1" x14ac:dyDescent="0.2">
      <c r="A114" s="1006"/>
      <c r="B114" s="1007"/>
      <c r="C114" s="1002" t="s">
        <v>444</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56447</v>
      </c>
      <c r="AB114" s="1011"/>
      <c r="AC114" s="1011"/>
      <c r="AD114" s="1011"/>
      <c r="AE114" s="1012"/>
      <c r="AF114" s="1013">
        <v>56450</v>
      </c>
      <c r="AG114" s="1011"/>
      <c r="AH114" s="1011"/>
      <c r="AI114" s="1011"/>
      <c r="AJ114" s="1012"/>
      <c r="AK114" s="1013">
        <v>56125</v>
      </c>
      <c r="AL114" s="1011"/>
      <c r="AM114" s="1011"/>
      <c r="AN114" s="1011"/>
      <c r="AO114" s="1012"/>
      <c r="AP114" s="1014">
        <v>0.7</v>
      </c>
      <c r="AQ114" s="1015"/>
      <c r="AR114" s="1015"/>
      <c r="AS114" s="1015"/>
      <c r="AT114" s="1016"/>
      <c r="AU114" s="952"/>
      <c r="AV114" s="953"/>
      <c r="AW114" s="953"/>
      <c r="AX114" s="953"/>
      <c r="AY114" s="953"/>
      <c r="AZ114" s="1001" t="s">
        <v>445</v>
      </c>
      <c r="BA114" s="1002"/>
      <c r="BB114" s="1002"/>
      <c r="BC114" s="1002"/>
      <c r="BD114" s="1002"/>
      <c r="BE114" s="1002"/>
      <c r="BF114" s="1002"/>
      <c r="BG114" s="1002"/>
      <c r="BH114" s="1002"/>
      <c r="BI114" s="1002"/>
      <c r="BJ114" s="1002"/>
      <c r="BK114" s="1002"/>
      <c r="BL114" s="1002"/>
      <c r="BM114" s="1002"/>
      <c r="BN114" s="1002"/>
      <c r="BO114" s="1002"/>
      <c r="BP114" s="1003"/>
      <c r="BQ114" s="971">
        <v>1083667</v>
      </c>
      <c r="BR114" s="972"/>
      <c r="BS114" s="972"/>
      <c r="BT114" s="972"/>
      <c r="BU114" s="972"/>
      <c r="BV114" s="972">
        <v>1022631</v>
      </c>
      <c r="BW114" s="972"/>
      <c r="BX114" s="972"/>
      <c r="BY114" s="972"/>
      <c r="BZ114" s="972"/>
      <c r="CA114" s="972">
        <v>936341</v>
      </c>
      <c r="CB114" s="972"/>
      <c r="CC114" s="972"/>
      <c r="CD114" s="972"/>
      <c r="CE114" s="972"/>
      <c r="CF114" s="966">
        <v>11.2</v>
      </c>
      <c r="CG114" s="967"/>
      <c r="CH114" s="967"/>
      <c r="CI114" s="967"/>
      <c r="CJ114" s="967"/>
      <c r="CK114" s="997"/>
      <c r="CL114" s="998"/>
      <c r="CM114" s="968" t="s">
        <v>446</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129</v>
      </c>
      <c r="DH114" s="1011"/>
      <c r="DI114" s="1011"/>
      <c r="DJ114" s="1011"/>
      <c r="DK114" s="1012"/>
      <c r="DL114" s="1013" t="s">
        <v>129</v>
      </c>
      <c r="DM114" s="1011"/>
      <c r="DN114" s="1011"/>
      <c r="DO114" s="1011"/>
      <c r="DP114" s="1012"/>
      <c r="DQ114" s="1013" t="s">
        <v>129</v>
      </c>
      <c r="DR114" s="1011"/>
      <c r="DS114" s="1011"/>
      <c r="DT114" s="1011"/>
      <c r="DU114" s="1012"/>
      <c r="DV114" s="1014" t="s">
        <v>410</v>
      </c>
      <c r="DW114" s="1015"/>
      <c r="DX114" s="1015"/>
      <c r="DY114" s="1015"/>
      <c r="DZ114" s="1016"/>
    </row>
    <row r="115" spans="1:130" s="246" customFormat="1" ht="26.25" customHeight="1" x14ac:dyDescent="0.2">
      <c r="A115" s="1006"/>
      <c r="B115" s="1007"/>
      <c r="C115" s="1002" t="s">
        <v>447</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211</v>
      </c>
      <c r="AB115" s="986"/>
      <c r="AC115" s="986"/>
      <c r="AD115" s="986"/>
      <c r="AE115" s="987"/>
      <c r="AF115" s="988">
        <v>153</v>
      </c>
      <c r="AG115" s="986"/>
      <c r="AH115" s="986"/>
      <c r="AI115" s="986"/>
      <c r="AJ115" s="987"/>
      <c r="AK115" s="988">
        <v>110</v>
      </c>
      <c r="AL115" s="986"/>
      <c r="AM115" s="986"/>
      <c r="AN115" s="986"/>
      <c r="AO115" s="987"/>
      <c r="AP115" s="989">
        <v>0</v>
      </c>
      <c r="AQ115" s="990"/>
      <c r="AR115" s="990"/>
      <c r="AS115" s="990"/>
      <c r="AT115" s="991"/>
      <c r="AU115" s="952"/>
      <c r="AV115" s="953"/>
      <c r="AW115" s="953"/>
      <c r="AX115" s="953"/>
      <c r="AY115" s="953"/>
      <c r="AZ115" s="1001" t="s">
        <v>448</v>
      </c>
      <c r="BA115" s="1002"/>
      <c r="BB115" s="1002"/>
      <c r="BC115" s="1002"/>
      <c r="BD115" s="1002"/>
      <c r="BE115" s="1002"/>
      <c r="BF115" s="1002"/>
      <c r="BG115" s="1002"/>
      <c r="BH115" s="1002"/>
      <c r="BI115" s="1002"/>
      <c r="BJ115" s="1002"/>
      <c r="BK115" s="1002"/>
      <c r="BL115" s="1002"/>
      <c r="BM115" s="1002"/>
      <c r="BN115" s="1002"/>
      <c r="BO115" s="1002"/>
      <c r="BP115" s="1003"/>
      <c r="BQ115" s="971" t="s">
        <v>129</v>
      </c>
      <c r="BR115" s="972"/>
      <c r="BS115" s="972"/>
      <c r="BT115" s="972"/>
      <c r="BU115" s="972"/>
      <c r="BV115" s="972" t="s">
        <v>388</v>
      </c>
      <c r="BW115" s="972"/>
      <c r="BX115" s="972"/>
      <c r="BY115" s="972"/>
      <c r="BZ115" s="972"/>
      <c r="CA115" s="972" t="s">
        <v>410</v>
      </c>
      <c r="CB115" s="972"/>
      <c r="CC115" s="972"/>
      <c r="CD115" s="972"/>
      <c r="CE115" s="972"/>
      <c r="CF115" s="966" t="s">
        <v>129</v>
      </c>
      <c r="CG115" s="967"/>
      <c r="CH115" s="967"/>
      <c r="CI115" s="967"/>
      <c r="CJ115" s="967"/>
      <c r="CK115" s="997"/>
      <c r="CL115" s="998"/>
      <c r="CM115" s="1001" t="s">
        <v>449</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410</v>
      </c>
      <c r="DH115" s="1011"/>
      <c r="DI115" s="1011"/>
      <c r="DJ115" s="1011"/>
      <c r="DK115" s="1012"/>
      <c r="DL115" s="1013" t="s">
        <v>129</v>
      </c>
      <c r="DM115" s="1011"/>
      <c r="DN115" s="1011"/>
      <c r="DO115" s="1011"/>
      <c r="DP115" s="1012"/>
      <c r="DQ115" s="1013" t="s">
        <v>129</v>
      </c>
      <c r="DR115" s="1011"/>
      <c r="DS115" s="1011"/>
      <c r="DT115" s="1011"/>
      <c r="DU115" s="1012"/>
      <c r="DV115" s="1014" t="s">
        <v>129</v>
      </c>
      <c r="DW115" s="1015"/>
      <c r="DX115" s="1015"/>
      <c r="DY115" s="1015"/>
      <c r="DZ115" s="1016"/>
    </row>
    <row r="116" spans="1:130" s="246" customFormat="1" ht="26.25" customHeight="1" x14ac:dyDescent="0.2">
      <c r="A116" s="1008"/>
      <c r="B116" s="1009"/>
      <c r="C116" s="1017" t="s">
        <v>450</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t="s">
        <v>410</v>
      </c>
      <c r="AB116" s="1011"/>
      <c r="AC116" s="1011"/>
      <c r="AD116" s="1011"/>
      <c r="AE116" s="1012"/>
      <c r="AF116" s="1013" t="s">
        <v>129</v>
      </c>
      <c r="AG116" s="1011"/>
      <c r="AH116" s="1011"/>
      <c r="AI116" s="1011"/>
      <c r="AJ116" s="1012"/>
      <c r="AK116" s="1013" t="s">
        <v>129</v>
      </c>
      <c r="AL116" s="1011"/>
      <c r="AM116" s="1011"/>
      <c r="AN116" s="1011"/>
      <c r="AO116" s="1012"/>
      <c r="AP116" s="1014" t="s">
        <v>129</v>
      </c>
      <c r="AQ116" s="1015"/>
      <c r="AR116" s="1015"/>
      <c r="AS116" s="1015"/>
      <c r="AT116" s="1016"/>
      <c r="AU116" s="952"/>
      <c r="AV116" s="953"/>
      <c r="AW116" s="953"/>
      <c r="AX116" s="953"/>
      <c r="AY116" s="953"/>
      <c r="AZ116" s="1019" t="s">
        <v>451</v>
      </c>
      <c r="BA116" s="1020"/>
      <c r="BB116" s="1020"/>
      <c r="BC116" s="1020"/>
      <c r="BD116" s="1020"/>
      <c r="BE116" s="1020"/>
      <c r="BF116" s="1020"/>
      <c r="BG116" s="1020"/>
      <c r="BH116" s="1020"/>
      <c r="BI116" s="1020"/>
      <c r="BJ116" s="1020"/>
      <c r="BK116" s="1020"/>
      <c r="BL116" s="1020"/>
      <c r="BM116" s="1020"/>
      <c r="BN116" s="1020"/>
      <c r="BO116" s="1020"/>
      <c r="BP116" s="1021"/>
      <c r="BQ116" s="971" t="s">
        <v>129</v>
      </c>
      <c r="BR116" s="972"/>
      <c r="BS116" s="972"/>
      <c r="BT116" s="972"/>
      <c r="BU116" s="972"/>
      <c r="BV116" s="972" t="s">
        <v>410</v>
      </c>
      <c r="BW116" s="972"/>
      <c r="BX116" s="972"/>
      <c r="BY116" s="972"/>
      <c r="BZ116" s="972"/>
      <c r="CA116" s="972" t="s">
        <v>388</v>
      </c>
      <c r="CB116" s="972"/>
      <c r="CC116" s="972"/>
      <c r="CD116" s="972"/>
      <c r="CE116" s="972"/>
      <c r="CF116" s="966" t="s">
        <v>129</v>
      </c>
      <c r="CG116" s="967"/>
      <c r="CH116" s="967"/>
      <c r="CI116" s="967"/>
      <c r="CJ116" s="967"/>
      <c r="CK116" s="997"/>
      <c r="CL116" s="998"/>
      <c r="CM116" s="968" t="s">
        <v>452</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410</v>
      </c>
      <c r="DH116" s="1011"/>
      <c r="DI116" s="1011"/>
      <c r="DJ116" s="1011"/>
      <c r="DK116" s="1012"/>
      <c r="DL116" s="1013" t="s">
        <v>129</v>
      </c>
      <c r="DM116" s="1011"/>
      <c r="DN116" s="1011"/>
      <c r="DO116" s="1011"/>
      <c r="DP116" s="1012"/>
      <c r="DQ116" s="1013" t="s">
        <v>129</v>
      </c>
      <c r="DR116" s="1011"/>
      <c r="DS116" s="1011"/>
      <c r="DT116" s="1011"/>
      <c r="DU116" s="1012"/>
      <c r="DV116" s="1014" t="s">
        <v>129</v>
      </c>
      <c r="DW116" s="1015"/>
      <c r="DX116" s="1015"/>
      <c r="DY116" s="1015"/>
      <c r="DZ116" s="1016"/>
    </row>
    <row r="117" spans="1:130" s="246" customFormat="1" ht="26.25" customHeight="1" x14ac:dyDescent="0.2">
      <c r="A117" s="956" t="s">
        <v>187</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453</v>
      </c>
      <c r="Z117" s="938"/>
      <c r="AA117" s="1028">
        <v>1454623</v>
      </c>
      <c r="AB117" s="1029"/>
      <c r="AC117" s="1029"/>
      <c r="AD117" s="1029"/>
      <c r="AE117" s="1030"/>
      <c r="AF117" s="1031">
        <v>1494242</v>
      </c>
      <c r="AG117" s="1029"/>
      <c r="AH117" s="1029"/>
      <c r="AI117" s="1029"/>
      <c r="AJ117" s="1030"/>
      <c r="AK117" s="1031">
        <v>1505690</v>
      </c>
      <c r="AL117" s="1029"/>
      <c r="AM117" s="1029"/>
      <c r="AN117" s="1029"/>
      <c r="AO117" s="1030"/>
      <c r="AP117" s="1032"/>
      <c r="AQ117" s="1033"/>
      <c r="AR117" s="1033"/>
      <c r="AS117" s="1033"/>
      <c r="AT117" s="1034"/>
      <c r="AU117" s="952"/>
      <c r="AV117" s="953"/>
      <c r="AW117" s="953"/>
      <c r="AX117" s="953"/>
      <c r="AY117" s="953"/>
      <c r="AZ117" s="1019" t="s">
        <v>454</v>
      </c>
      <c r="BA117" s="1020"/>
      <c r="BB117" s="1020"/>
      <c r="BC117" s="1020"/>
      <c r="BD117" s="1020"/>
      <c r="BE117" s="1020"/>
      <c r="BF117" s="1020"/>
      <c r="BG117" s="1020"/>
      <c r="BH117" s="1020"/>
      <c r="BI117" s="1020"/>
      <c r="BJ117" s="1020"/>
      <c r="BK117" s="1020"/>
      <c r="BL117" s="1020"/>
      <c r="BM117" s="1020"/>
      <c r="BN117" s="1020"/>
      <c r="BO117" s="1020"/>
      <c r="BP117" s="1021"/>
      <c r="BQ117" s="971" t="s">
        <v>388</v>
      </c>
      <c r="BR117" s="972"/>
      <c r="BS117" s="972"/>
      <c r="BT117" s="972"/>
      <c r="BU117" s="972"/>
      <c r="BV117" s="972" t="s">
        <v>388</v>
      </c>
      <c r="BW117" s="972"/>
      <c r="BX117" s="972"/>
      <c r="BY117" s="972"/>
      <c r="BZ117" s="972"/>
      <c r="CA117" s="972" t="s">
        <v>388</v>
      </c>
      <c r="CB117" s="972"/>
      <c r="CC117" s="972"/>
      <c r="CD117" s="972"/>
      <c r="CE117" s="972"/>
      <c r="CF117" s="966" t="s">
        <v>388</v>
      </c>
      <c r="CG117" s="967"/>
      <c r="CH117" s="967"/>
      <c r="CI117" s="967"/>
      <c r="CJ117" s="967"/>
      <c r="CK117" s="997"/>
      <c r="CL117" s="998"/>
      <c r="CM117" s="968" t="s">
        <v>455</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388</v>
      </c>
      <c r="DH117" s="1011"/>
      <c r="DI117" s="1011"/>
      <c r="DJ117" s="1011"/>
      <c r="DK117" s="1012"/>
      <c r="DL117" s="1013" t="s">
        <v>129</v>
      </c>
      <c r="DM117" s="1011"/>
      <c r="DN117" s="1011"/>
      <c r="DO117" s="1011"/>
      <c r="DP117" s="1012"/>
      <c r="DQ117" s="1013" t="s">
        <v>388</v>
      </c>
      <c r="DR117" s="1011"/>
      <c r="DS117" s="1011"/>
      <c r="DT117" s="1011"/>
      <c r="DU117" s="1012"/>
      <c r="DV117" s="1014" t="s">
        <v>410</v>
      </c>
      <c r="DW117" s="1015"/>
      <c r="DX117" s="1015"/>
      <c r="DY117" s="1015"/>
      <c r="DZ117" s="1016"/>
    </row>
    <row r="118" spans="1:130" s="246" customFormat="1" ht="26.25" customHeight="1" x14ac:dyDescent="0.2">
      <c r="A118" s="956" t="s">
        <v>429</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427</v>
      </c>
      <c r="AB118" s="937"/>
      <c r="AC118" s="937"/>
      <c r="AD118" s="937"/>
      <c r="AE118" s="938"/>
      <c r="AF118" s="936" t="s">
        <v>305</v>
      </c>
      <c r="AG118" s="937"/>
      <c r="AH118" s="937"/>
      <c r="AI118" s="937"/>
      <c r="AJ118" s="938"/>
      <c r="AK118" s="936" t="s">
        <v>304</v>
      </c>
      <c r="AL118" s="937"/>
      <c r="AM118" s="937"/>
      <c r="AN118" s="937"/>
      <c r="AO118" s="938"/>
      <c r="AP118" s="1023" t="s">
        <v>428</v>
      </c>
      <c r="AQ118" s="1024"/>
      <c r="AR118" s="1024"/>
      <c r="AS118" s="1024"/>
      <c r="AT118" s="1025"/>
      <c r="AU118" s="952"/>
      <c r="AV118" s="953"/>
      <c r="AW118" s="953"/>
      <c r="AX118" s="953"/>
      <c r="AY118" s="953"/>
      <c r="AZ118" s="1026" t="s">
        <v>456</v>
      </c>
      <c r="BA118" s="1017"/>
      <c r="BB118" s="1017"/>
      <c r="BC118" s="1017"/>
      <c r="BD118" s="1017"/>
      <c r="BE118" s="1017"/>
      <c r="BF118" s="1017"/>
      <c r="BG118" s="1017"/>
      <c r="BH118" s="1017"/>
      <c r="BI118" s="1017"/>
      <c r="BJ118" s="1017"/>
      <c r="BK118" s="1017"/>
      <c r="BL118" s="1017"/>
      <c r="BM118" s="1017"/>
      <c r="BN118" s="1017"/>
      <c r="BO118" s="1017"/>
      <c r="BP118" s="1018"/>
      <c r="BQ118" s="1049" t="s">
        <v>388</v>
      </c>
      <c r="BR118" s="1050"/>
      <c r="BS118" s="1050"/>
      <c r="BT118" s="1050"/>
      <c r="BU118" s="1050"/>
      <c r="BV118" s="1050" t="s">
        <v>410</v>
      </c>
      <c r="BW118" s="1050"/>
      <c r="BX118" s="1050"/>
      <c r="BY118" s="1050"/>
      <c r="BZ118" s="1050"/>
      <c r="CA118" s="1050" t="s">
        <v>388</v>
      </c>
      <c r="CB118" s="1050"/>
      <c r="CC118" s="1050"/>
      <c r="CD118" s="1050"/>
      <c r="CE118" s="1050"/>
      <c r="CF118" s="966" t="s">
        <v>129</v>
      </c>
      <c r="CG118" s="967"/>
      <c r="CH118" s="967"/>
      <c r="CI118" s="967"/>
      <c r="CJ118" s="967"/>
      <c r="CK118" s="997"/>
      <c r="CL118" s="998"/>
      <c r="CM118" s="968" t="s">
        <v>457</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129</v>
      </c>
      <c r="DH118" s="1011"/>
      <c r="DI118" s="1011"/>
      <c r="DJ118" s="1011"/>
      <c r="DK118" s="1012"/>
      <c r="DL118" s="1013" t="s">
        <v>388</v>
      </c>
      <c r="DM118" s="1011"/>
      <c r="DN118" s="1011"/>
      <c r="DO118" s="1011"/>
      <c r="DP118" s="1012"/>
      <c r="DQ118" s="1013" t="s">
        <v>410</v>
      </c>
      <c r="DR118" s="1011"/>
      <c r="DS118" s="1011"/>
      <c r="DT118" s="1011"/>
      <c r="DU118" s="1012"/>
      <c r="DV118" s="1014" t="s">
        <v>388</v>
      </c>
      <c r="DW118" s="1015"/>
      <c r="DX118" s="1015"/>
      <c r="DY118" s="1015"/>
      <c r="DZ118" s="1016"/>
    </row>
    <row r="119" spans="1:130" s="246" customFormat="1" ht="26.25" customHeight="1" x14ac:dyDescent="0.2">
      <c r="A119" s="1110" t="s">
        <v>432</v>
      </c>
      <c r="B119" s="996"/>
      <c r="C119" s="975" t="s">
        <v>433</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410</v>
      </c>
      <c r="AB119" s="944"/>
      <c r="AC119" s="944"/>
      <c r="AD119" s="944"/>
      <c r="AE119" s="945"/>
      <c r="AF119" s="946" t="s">
        <v>129</v>
      </c>
      <c r="AG119" s="944"/>
      <c r="AH119" s="944"/>
      <c r="AI119" s="944"/>
      <c r="AJ119" s="945"/>
      <c r="AK119" s="946" t="s">
        <v>388</v>
      </c>
      <c r="AL119" s="944"/>
      <c r="AM119" s="944"/>
      <c r="AN119" s="944"/>
      <c r="AO119" s="945"/>
      <c r="AP119" s="947" t="s">
        <v>388</v>
      </c>
      <c r="AQ119" s="948"/>
      <c r="AR119" s="948"/>
      <c r="AS119" s="948"/>
      <c r="AT119" s="949"/>
      <c r="AU119" s="954"/>
      <c r="AV119" s="955"/>
      <c r="AW119" s="955"/>
      <c r="AX119" s="955"/>
      <c r="AY119" s="955"/>
      <c r="AZ119" s="277" t="s">
        <v>187</v>
      </c>
      <c r="BA119" s="277"/>
      <c r="BB119" s="277"/>
      <c r="BC119" s="277"/>
      <c r="BD119" s="277"/>
      <c r="BE119" s="277"/>
      <c r="BF119" s="277"/>
      <c r="BG119" s="277"/>
      <c r="BH119" s="277"/>
      <c r="BI119" s="277"/>
      <c r="BJ119" s="277"/>
      <c r="BK119" s="277"/>
      <c r="BL119" s="277"/>
      <c r="BM119" s="277"/>
      <c r="BN119" s="277"/>
      <c r="BO119" s="1027" t="s">
        <v>458</v>
      </c>
      <c r="BP119" s="1058"/>
      <c r="BQ119" s="1049">
        <v>16224799</v>
      </c>
      <c r="BR119" s="1050"/>
      <c r="BS119" s="1050"/>
      <c r="BT119" s="1050"/>
      <c r="BU119" s="1050"/>
      <c r="BV119" s="1050">
        <v>15532237</v>
      </c>
      <c r="BW119" s="1050"/>
      <c r="BX119" s="1050"/>
      <c r="BY119" s="1050"/>
      <c r="BZ119" s="1050"/>
      <c r="CA119" s="1050">
        <v>14602988</v>
      </c>
      <c r="CB119" s="1050"/>
      <c r="CC119" s="1050"/>
      <c r="CD119" s="1050"/>
      <c r="CE119" s="1050"/>
      <c r="CF119" s="1051"/>
      <c r="CG119" s="1052"/>
      <c r="CH119" s="1052"/>
      <c r="CI119" s="1052"/>
      <c r="CJ119" s="1053"/>
      <c r="CK119" s="999"/>
      <c r="CL119" s="1000"/>
      <c r="CM119" s="1054" t="s">
        <v>459</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t="s">
        <v>410</v>
      </c>
      <c r="DH119" s="1036"/>
      <c r="DI119" s="1036"/>
      <c r="DJ119" s="1036"/>
      <c r="DK119" s="1037"/>
      <c r="DL119" s="1035" t="s">
        <v>129</v>
      </c>
      <c r="DM119" s="1036"/>
      <c r="DN119" s="1036"/>
      <c r="DO119" s="1036"/>
      <c r="DP119" s="1037"/>
      <c r="DQ119" s="1035" t="s">
        <v>129</v>
      </c>
      <c r="DR119" s="1036"/>
      <c r="DS119" s="1036"/>
      <c r="DT119" s="1036"/>
      <c r="DU119" s="1037"/>
      <c r="DV119" s="1038" t="s">
        <v>410</v>
      </c>
      <c r="DW119" s="1039"/>
      <c r="DX119" s="1039"/>
      <c r="DY119" s="1039"/>
      <c r="DZ119" s="1040"/>
    </row>
    <row r="120" spans="1:130" s="246" customFormat="1" ht="26.25" customHeight="1" x14ac:dyDescent="0.2">
      <c r="A120" s="1111"/>
      <c r="B120" s="998"/>
      <c r="C120" s="968" t="s">
        <v>436</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388</v>
      </c>
      <c r="AB120" s="1011"/>
      <c r="AC120" s="1011"/>
      <c r="AD120" s="1011"/>
      <c r="AE120" s="1012"/>
      <c r="AF120" s="1013" t="s">
        <v>388</v>
      </c>
      <c r="AG120" s="1011"/>
      <c r="AH120" s="1011"/>
      <c r="AI120" s="1011"/>
      <c r="AJ120" s="1012"/>
      <c r="AK120" s="1013" t="s">
        <v>129</v>
      </c>
      <c r="AL120" s="1011"/>
      <c r="AM120" s="1011"/>
      <c r="AN120" s="1011"/>
      <c r="AO120" s="1012"/>
      <c r="AP120" s="1014" t="s">
        <v>410</v>
      </c>
      <c r="AQ120" s="1015"/>
      <c r="AR120" s="1015"/>
      <c r="AS120" s="1015"/>
      <c r="AT120" s="1016"/>
      <c r="AU120" s="1041" t="s">
        <v>460</v>
      </c>
      <c r="AV120" s="1042"/>
      <c r="AW120" s="1042"/>
      <c r="AX120" s="1042"/>
      <c r="AY120" s="1043"/>
      <c r="AZ120" s="992" t="s">
        <v>461</v>
      </c>
      <c r="BA120" s="941"/>
      <c r="BB120" s="941"/>
      <c r="BC120" s="941"/>
      <c r="BD120" s="941"/>
      <c r="BE120" s="941"/>
      <c r="BF120" s="941"/>
      <c r="BG120" s="941"/>
      <c r="BH120" s="941"/>
      <c r="BI120" s="941"/>
      <c r="BJ120" s="941"/>
      <c r="BK120" s="941"/>
      <c r="BL120" s="941"/>
      <c r="BM120" s="941"/>
      <c r="BN120" s="941"/>
      <c r="BO120" s="941"/>
      <c r="BP120" s="942"/>
      <c r="BQ120" s="978">
        <v>4348137</v>
      </c>
      <c r="BR120" s="979"/>
      <c r="BS120" s="979"/>
      <c r="BT120" s="979"/>
      <c r="BU120" s="979"/>
      <c r="BV120" s="979">
        <v>6919920</v>
      </c>
      <c r="BW120" s="979"/>
      <c r="BX120" s="979"/>
      <c r="BY120" s="979"/>
      <c r="BZ120" s="979"/>
      <c r="CA120" s="979">
        <v>6629088</v>
      </c>
      <c r="CB120" s="979"/>
      <c r="CC120" s="979"/>
      <c r="CD120" s="979"/>
      <c r="CE120" s="979"/>
      <c r="CF120" s="993">
        <v>79.599999999999994</v>
      </c>
      <c r="CG120" s="994"/>
      <c r="CH120" s="994"/>
      <c r="CI120" s="994"/>
      <c r="CJ120" s="994"/>
      <c r="CK120" s="1059" t="s">
        <v>462</v>
      </c>
      <c r="CL120" s="1060"/>
      <c r="CM120" s="1060"/>
      <c r="CN120" s="1060"/>
      <c r="CO120" s="1061"/>
      <c r="CP120" s="1067" t="s">
        <v>151</v>
      </c>
      <c r="CQ120" s="1068"/>
      <c r="CR120" s="1068"/>
      <c r="CS120" s="1068"/>
      <c r="CT120" s="1068"/>
      <c r="CU120" s="1068"/>
      <c r="CV120" s="1068"/>
      <c r="CW120" s="1068"/>
      <c r="CX120" s="1068"/>
      <c r="CY120" s="1068"/>
      <c r="CZ120" s="1068"/>
      <c r="DA120" s="1068"/>
      <c r="DB120" s="1068"/>
      <c r="DC120" s="1068"/>
      <c r="DD120" s="1068"/>
      <c r="DE120" s="1068"/>
      <c r="DF120" s="1069"/>
      <c r="DG120" s="978">
        <v>4459339</v>
      </c>
      <c r="DH120" s="979"/>
      <c r="DI120" s="979"/>
      <c r="DJ120" s="979"/>
      <c r="DK120" s="979"/>
      <c r="DL120" s="979">
        <v>4307228</v>
      </c>
      <c r="DM120" s="979"/>
      <c r="DN120" s="979"/>
      <c r="DO120" s="979"/>
      <c r="DP120" s="979"/>
      <c r="DQ120" s="979">
        <v>4186153</v>
      </c>
      <c r="DR120" s="979"/>
      <c r="DS120" s="979"/>
      <c r="DT120" s="979"/>
      <c r="DU120" s="979"/>
      <c r="DV120" s="980">
        <v>50.3</v>
      </c>
      <c r="DW120" s="980"/>
      <c r="DX120" s="980"/>
      <c r="DY120" s="980"/>
      <c r="DZ120" s="981"/>
    </row>
    <row r="121" spans="1:130" s="246" customFormat="1" ht="26.25" customHeight="1" x14ac:dyDescent="0.2">
      <c r="A121" s="1111"/>
      <c r="B121" s="998"/>
      <c r="C121" s="1019" t="s">
        <v>463</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410</v>
      </c>
      <c r="AB121" s="1011"/>
      <c r="AC121" s="1011"/>
      <c r="AD121" s="1011"/>
      <c r="AE121" s="1012"/>
      <c r="AF121" s="1013" t="s">
        <v>410</v>
      </c>
      <c r="AG121" s="1011"/>
      <c r="AH121" s="1011"/>
      <c r="AI121" s="1011"/>
      <c r="AJ121" s="1012"/>
      <c r="AK121" s="1013" t="s">
        <v>410</v>
      </c>
      <c r="AL121" s="1011"/>
      <c r="AM121" s="1011"/>
      <c r="AN121" s="1011"/>
      <c r="AO121" s="1012"/>
      <c r="AP121" s="1014" t="s">
        <v>388</v>
      </c>
      <c r="AQ121" s="1015"/>
      <c r="AR121" s="1015"/>
      <c r="AS121" s="1015"/>
      <c r="AT121" s="1016"/>
      <c r="AU121" s="1044"/>
      <c r="AV121" s="1045"/>
      <c r="AW121" s="1045"/>
      <c r="AX121" s="1045"/>
      <c r="AY121" s="1046"/>
      <c r="AZ121" s="1001" t="s">
        <v>464</v>
      </c>
      <c r="BA121" s="1002"/>
      <c r="BB121" s="1002"/>
      <c r="BC121" s="1002"/>
      <c r="BD121" s="1002"/>
      <c r="BE121" s="1002"/>
      <c r="BF121" s="1002"/>
      <c r="BG121" s="1002"/>
      <c r="BH121" s="1002"/>
      <c r="BI121" s="1002"/>
      <c r="BJ121" s="1002"/>
      <c r="BK121" s="1002"/>
      <c r="BL121" s="1002"/>
      <c r="BM121" s="1002"/>
      <c r="BN121" s="1002"/>
      <c r="BO121" s="1002"/>
      <c r="BP121" s="1003"/>
      <c r="BQ121" s="971">
        <v>1760412</v>
      </c>
      <c r="BR121" s="972"/>
      <c r="BS121" s="972"/>
      <c r="BT121" s="972"/>
      <c r="BU121" s="972"/>
      <c r="BV121" s="972">
        <v>1715911</v>
      </c>
      <c r="BW121" s="972"/>
      <c r="BX121" s="972"/>
      <c r="BY121" s="972"/>
      <c r="BZ121" s="972"/>
      <c r="CA121" s="972">
        <v>1672270</v>
      </c>
      <c r="CB121" s="972"/>
      <c r="CC121" s="972"/>
      <c r="CD121" s="972"/>
      <c r="CE121" s="972"/>
      <c r="CF121" s="966">
        <v>20.100000000000001</v>
      </c>
      <c r="CG121" s="967"/>
      <c r="CH121" s="967"/>
      <c r="CI121" s="967"/>
      <c r="CJ121" s="967"/>
      <c r="CK121" s="1062"/>
      <c r="CL121" s="1063"/>
      <c r="CM121" s="1063"/>
      <c r="CN121" s="1063"/>
      <c r="CO121" s="1064"/>
      <c r="CP121" s="1072" t="s">
        <v>406</v>
      </c>
      <c r="CQ121" s="1073"/>
      <c r="CR121" s="1073"/>
      <c r="CS121" s="1073"/>
      <c r="CT121" s="1073"/>
      <c r="CU121" s="1073"/>
      <c r="CV121" s="1073"/>
      <c r="CW121" s="1073"/>
      <c r="CX121" s="1073"/>
      <c r="CY121" s="1073"/>
      <c r="CZ121" s="1073"/>
      <c r="DA121" s="1073"/>
      <c r="DB121" s="1073"/>
      <c r="DC121" s="1073"/>
      <c r="DD121" s="1073"/>
      <c r="DE121" s="1073"/>
      <c r="DF121" s="1074"/>
      <c r="DG121" s="971">
        <v>2953425</v>
      </c>
      <c r="DH121" s="972"/>
      <c r="DI121" s="972"/>
      <c r="DJ121" s="972"/>
      <c r="DK121" s="972"/>
      <c r="DL121" s="972">
        <v>2807646</v>
      </c>
      <c r="DM121" s="972"/>
      <c r="DN121" s="972"/>
      <c r="DO121" s="972"/>
      <c r="DP121" s="972"/>
      <c r="DQ121" s="972">
        <v>2658885</v>
      </c>
      <c r="DR121" s="972"/>
      <c r="DS121" s="972"/>
      <c r="DT121" s="972"/>
      <c r="DU121" s="972"/>
      <c r="DV121" s="973">
        <v>31.9</v>
      </c>
      <c r="DW121" s="973"/>
      <c r="DX121" s="973"/>
      <c r="DY121" s="973"/>
      <c r="DZ121" s="974"/>
    </row>
    <row r="122" spans="1:130" s="246" customFormat="1" ht="26.25" customHeight="1" x14ac:dyDescent="0.2">
      <c r="A122" s="1111"/>
      <c r="B122" s="998"/>
      <c r="C122" s="968" t="s">
        <v>446</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388</v>
      </c>
      <c r="AB122" s="1011"/>
      <c r="AC122" s="1011"/>
      <c r="AD122" s="1011"/>
      <c r="AE122" s="1012"/>
      <c r="AF122" s="1013" t="s">
        <v>129</v>
      </c>
      <c r="AG122" s="1011"/>
      <c r="AH122" s="1011"/>
      <c r="AI122" s="1011"/>
      <c r="AJ122" s="1012"/>
      <c r="AK122" s="1013" t="s">
        <v>388</v>
      </c>
      <c r="AL122" s="1011"/>
      <c r="AM122" s="1011"/>
      <c r="AN122" s="1011"/>
      <c r="AO122" s="1012"/>
      <c r="AP122" s="1014" t="s">
        <v>388</v>
      </c>
      <c r="AQ122" s="1015"/>
      <c r="AR122" s="1015"/>
      <c r="AS122" s="1015"/>
      <c r="AT122" s="1016"/>
      <c r="AU122" s="1044"/>
      <c r="AV122" s="1045"/>
      <c r="AW122" s="1045"/>
      <c r="AX122" s="1045"/>
      <c r="AY122" s="1046"/>
      <c r="AZ122" s="1026" t="s">
        <v>465</v>
      </c>
      <c r="BA122" s="1017"/>
      <c r="BB122" s="1017"/>
      <c r="BC122" s="1017"/>
      <c r="BD122" s="1017"/>
      <c r="BE122" s="1017"/>
      <c r="BF122" s="1017"/>
      <c r="BG122" s="1017"/>
      <c r="BH122" s="1017"/>
      <c r="BI122" s="1017"/>
      <c r="BJ122" s="1017"/>
      <c r="BK122" s="1017"/>
      <c r="BL122" s="1017"/>
      <c r="BM122" s="1017"/>
      <c r="BN122" s="1017"/>
      <c r="BO122" s="1017"/>
      <c r="BP122" s="1018"/>
      <c r="BQ122" s="1049">
        <v>11376187</v>
      </c>
      <c r="BR122" s="1050"/>
      <c r="BS122" s="1050"/>
      <c r="BT122" s="1050"/>
      <c r="BU122" s="1050"/>
      <c r="BV122" s="1050">
        <v>11291381</v>
      </c>
      <c r="BW122" s="1050"/>
      <c r="BX122" s="1050"/>
      <c r="BY122" s="1050"/>
      <c r="BZ122" s="1050"/>
      <c r="CA122" s="1050">
        <v>10479388</v>
      </c>
      <c r="CB122" s="1050"/>
      <c r="CC122" s="1050"/>
      <c r="CD122" s="1050"/>
      <c r="CE122" s="1050"/>
      <c r="CF122" s="1070">
        <v>125.8</v>
      </c>
      <c r="CG122" s="1071"/>
      <c r="CH122" s="1071"/>
      <c r="CI122" s="1071"/>
      <c r="CJ122" s="1071"/>
      <c r="CK122" s="1062"/>
      <c r="CL122" s="1063"/>
      <c r="CM122" s="1063"/>
      <c r="CN122" s="1063"/>
      <c r="CO122" s="1064"/>
      <c r="CP122" s="1072" t="s">
        <v>402</v>
      </c>
      <c r="CQ122" s="1073"/>
      <c r="CR122" s="1073"/>
      <c r="CS122" s="1073"/>
      <c r="CT122" s="1073"/>
      <c r="CU122" s="1073"/>
      <c r="CV122" s="1073"/>
      <c r="CW122" s="1073"/>
      <c r="CX122" s="1073"/>
      <c r="CY122" s="1073"/>
      <c r="CZ122" s="1073"/>
      <c r="DA122" s="1073"/>
      <c r="DB122" s="1073"/>
      <c r="DC122" s="1073"/>
      <c r="DD122" s="1073"/>
      <c r="DE122" s="1073"/>
      <c r="DF122" s="1074"/>
      <c r="DG122" s="971">
        <v>312121</v>
      </c>
      <c r="DH122" s="972"/>
      <c r="DI122" s="972"/>
      <c r="DJ122" s="972"/>
      <c r="DK122" s="972"/>
      <c r="DL122" s="972">
        <v>269386</v>
      </c>
      <c r="DM122" s="972"/>
      <c r="DN122" s="972"/>
      <c r="DO122" s="972"/>
      <c r="DP122" s="972"/>
      <c r="DQ122" s="972">
        <v>232091</v>
      </c>
      <c r="DR122" s="972"/>
      <c r="DS122" s="972"/>
      <c r="DT122" s="972"/>
      <c r="DU122" s="972"/>
      <c r="DV122" s="973">
        <v>2.8</v>
      </c>
      <c r="DW122" s="973"/>
      <c r="DX122" s="973"/>
      <c r="DY122" s="973"/>
      <c r="DZ122" s="974"/>
    </row>
    <row r="123" spans="1:130" s="246" customFormat="1" ht="26.25" customHeight="1" x14ac:dyDescent="0.2">
      <c r="A123" s="1111"/>
      <c r="B123" s="998"/>
      <c r="C123" s="968" t="s">
        <v>452</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129</v>
      </c>
      <c r="AB123" s="1011"/>
      <c r="AC123" s="1011"/>
      <c r="AD123" s="1011"/>
      <c r="AE123" s="1012"/>
      <c r="AF123" s="1013" t="s">
        <v>388</v>
      </c>
      <c r="AG123" s="1011"/>
      <c r="AH123" s="1011"/>
      <c r="AI123" s="1011"/>
      <c r="AJ123" s="1012"/>
      <c r="AK123" s="1013" t="s">
        <v>129</v>
      </c>
      <c r="AL123" s="1011"/>
      <c r="AM123" s="1011"/>
      <c r="AN123" s="1011"/>
      <c r="AO123" s="1012"/>
      <c r="AP123" s="1014" t="s">
        <v>410</v>
      </c>
      <c r="AQ123" s="1015"/>
      <c r="AR123" s="1015"/>
      <c r="AS123" s="1015"/>
      <c r="AT123" s="1016"/>
      <c r="AU123" s="1047"/>
      <c r="AV123" s="1048"/>
      <c r="AW123" s="1048"/>
      <c r="AX123" s="1048"/>
      <c r="AY123" s="1048"/>
      <c r="AZ123" s="277" t="s">
        <v>187</v>
      </c>
      <c r="BA123" s="277"/>
      <c r="BB123" s="277"/>
      <c r="BC123" s="277"/>
      <c r="BD123" s="277"/>
      <c r="BE123" s="277"/>
      <c r="BF123" s="277"/>
      <c r="BG123" s="277"/>
      <c r="BH123" s="277"/>
      <c r="BI123" s="277"/>
      <c r="BJ123" s="277"/>
      <c r="BK123" s="277"/>
      <c r="BL123" s="277"/>
      <c r="BM123" s="277"/>
      <c r="BN123" s="277"/>
      <c r="BO123" s="1027" t="s">
        <v>466</v>
      </c>
      <c r="BP123" s="1058"/>
      <c r="BQ123" s="1117">
        <v>17484736</v>
      </c>
      <c r="BR123" s="1118"/>
      <c r="BS123" s="1118"/>
      <c r="BT123" s="1118"/>
      <c r="BU123" s="1118"/>
      <c r="BV123" s="1118">
        <v>19927212</v>
      </c>
      <c r="BW123" s="1118"/>
      <c r="BX123" s="1118"/>
      <c r="BY123" s="1118"/>
      <c r="BZ123" s="1118"/>
      <c r="CA123" s="1118">
        <v>18780746</v>
      </c>
      <c r="CB123" s="1118"/>
      <c r="CC123" s="1118"/>
      <c r="CD123" s="1118"/>
      <c r="CE123" s="1118"/>
      <c r="CF123" s="1051"/>
      <c r="CG123" s="1052"/>
      <c r="CH123" s="1052"/>
      <c r="CI123" s="1052"/>
      <c r="CJ123" s="1053"/>
      <c r="CK123" s="1062"/>
      <c r="CL123" s="1063"/>
      <c r="CM123" s="1063"/>
      <c r="CN123" s="1063"/>
      <c r="CO123" s="1064"/>
      <c r="CP123" s="1072"/>
      <c r="CQ123" s="1073"/>
      <c r="CR123" s="1073"/>
      <c r="CS123" s="1073"/>
      <c r="CT123" s="1073"/>
      <c r="CU123" s="1073"/>
      <c r="CV123" s="1073"/>
      <c r="CW123" s="1073"/>
      <c r="CX123" s="1073"/>
      <c r="CY123" s="1073"/>
      <c r="CZ123" s="1073"/>
      <c r="DA123" s="1073"/>
      <c r="DB123" s="1073"/>
      <c r="DC123" s="1073"/>
      <c r="DD123" s="1073"/>
      <c r="DE123" s="1073"/>
      <c r="DF123" s="1074"/>
      <c r="DG123" s="1010"/>
      <c r="DH123" s="1011"/>
      <c r="DI123" s="1011"/>
      <c r="DJ123" s="1011"/>
      <c r="DK123" s="1012"/>
      <c r="DL123" s="1013"/>
      <c r="DM123" s="1011"/>
      <c r="DN123" s="1011"/>
      <c r="DO123" s="1011"/>
      <c r="DP123" s="1012"/>
      <c r="DQ123" s="1013"/>
      <c r="DR123" s="1011"/>
      <c r="DS123" s="1011"/>
      <c r="DT123" s="1011"/>
      <c r="DU123" s="1012"/>
      <c r="DV123" s="1014"/>
      <c r="DW123" s="1015"/>
      <c r="DX123" s="1015"/>
      <c r="DY123" s="1015"/>
      <c r="DZ123" s="1016"/>
    </row>
    <row r="124" spans="1:130" s="246" customFormat="1" ht="26.25" customHeight="1" thickBot="1" x14ac:dyDescent="0.25">
      <c r="A124" s="1111"/>
      <c r="B124" s="998"/>
      <c r="C124" s="968" t="s">
        <v>455</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410</v>
      </c>
      <c r="AB124" s="1011"/>
      <c r="AC124" s="1011"/>
      <c r="AD124" s="1011"/>
      <c r="AE124" s="1012"/>
      <c r="AF124" s="1013" t="s">
        <v>388</v>
      </c>
      <c r="AG124" s="1011"/>
      <c r="AH124" s="1011"/>
      <c r="AI124" s="1011"/>
      <c r="AJ124" s="1012"/>
      <c r="AK124" s="1013" t="s">
        <v>129</v>
      </c>
      <c r="AL124" s="1011"/>
      <c r="AM124" s="1011"/>
      <c r="AN124" s="1011"/>
      <c r="AO124" s="1012"/>
      <c r="AP124" s="1014" t="s">
        <v>410</v>
      </c>
      <c r="AQ124" s="1015"/>
      <c r="AR124" s="1015"/>
      <c r="AS124" s="1015"/>
      <c r="AT124" s="1016"/>
      <c r="AU124" s="1113" t="s">
        <v>467</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t="s">
        <v>410</v>
      </c>
      <c r="BR124" s="1080"/>
      <c r="BS124" s="1080"/>
      <c r="BT124" s="1080"/>
      <c r="BU124" s="1080"/>
      <c r="BV124" s="1080" t="s">
        <v>388</v>
      </c>
      <c r="BW124" s="1080"/>
      <c r="BX124" s="1080"/>
      <c r="BY124" s="1080"/>
      <c r="BZ124" s="1080"/>
      <c r="CA124" s="1080" t="s">
        <v>129</v>
      </c>
      <c r="CB124" s="1080"/>
      <c r="CC124" s="1080"/>
      <c r="CD124" s="1080"/>
      <c r="CE124" s="1080"/>
      <c r="CF124" s="1081"/>
      <c r="CG124" s="1082"/>
      <c r="CH124" s="1082"/>
      <c r="CI124" s="1082"/>
      <c r="CJ124" s="1083"/>
      <c r="CK124" s="1065"/>
      <c r="CL124" s="1065"/>
      <c r="CM124" s="1065"/>
      <c r="CN124" s="1065"/>
      <c r="CO124" s="1066"/>
      <c r="CP124" s="1072" t="s">
        <v>468</v>
      </c>
      <c r="CQ124" s="1073"/>
      <c r="CR124" s="1073"/>
      <c r="CS124" s="1073"/>
      <c r="CT124" s="1073"/>
      <c r="CU124" s="1073"/>
      <c r="CV124" s="1073"/>
      <c r="CW124" s="1073"/>
      <c r="CX124" s="1073"/>
      <c r="CY124" s="1073"/>
      <c r="CZ124" s="1073"/>
      <c r="DA124" s="1073"/>
      <c r="DB124" s="1073"/>
      <c r="DC124" s="1073"/>
      <c r="DD124" s="1073"/>
      <c r="DE124" s="1073"/>
      <c r="DF124" s="1074"/>
      <c r="DG124" s="1057" t="s">
        <v>388</v>
      </c>
      <c r="DH124" s="1036"/>
      <c r="DI124" s="1036"/>
      <c r="DJ124" s="1036"/>
      <c r="DK124" s="1037"/>
      <c r="DL124" s="1035" t="s">
        <v>410</v>
      </c>
      <c r="DM124" s="1036"/>
      <c r="DN124" s="1036"/>
      <c r="DO124" s="1036"/>
      <c r="DP124" s="1037"/>
      <c r="DQ124" s="1035" t="s">
        <v>129</v>
      </c>
      <c r="DR124" s="1036"/>
      <c r="DS124" s="1036"/>
      <c r="DT124" s="1036"/>
      <c r="DU124" s="1037"/>
      <c r="DV124" s="1038" t="s">
        <v>388</v>
      </c>
      <c r="DW124" s="1039"/>
      <c r="DX124" s="1039"/>
      <c r="DY124" s="1039"/>
      <c r="DZ124" s="1040"/>
    </row>
    <row r="125" spans="1:130" s="246" customFormat="1" ht="26.25" customHeight="1" x14ac:dyDescent="0.2">
      <c r="A125" s="1111"/>
      <c r="B125" s="998"/>
      <c r="C125" s="968" t="s">
        <v>457</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410</v>
      </c>
      <c r="AB125" s="1011"/>
      <c r="AC125" s="1011"/>
      <c r="AD125" s="1011"/>
      <c r="AE125" s="1012"/>
      <c r="AF125" s="1013" t="s">
        <v>388</v>
      </c>
      <c r="AG125" s="1011"/>
      <c r="AH125" s="1011"/>
      <c r="AI125" s="1011"/>
      <c r="AJ125" s="1012"/>
      <c r="AK125" s="1013" t="s">
        <v>410</v>
      </c>
      <c r="AL125" s="1011"/>
      <c r="AM125" s="1011"/>
      <c r="AN125" s="1011"/>
      <c r="AO125" s="1012"/>
      <c r="AP125" s="1014" t="s">
        <v>388</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469</v>
      </c>
      <c r="CL125" s="1060"/>
      <c r="CM125" s="1060"/>
      <c r="CN125" s="1060"/>
      <c r="CO125" s="1061"/>
      <c r="CP125" s="992" t="s">
        <v>470</v>
      </c>
      <c r="CQ125" s="941"/>
      <c r="CR125" s="941"/>
      <c r="CS125" s="941"/>
      <c r="CT125" s="941"/>
      <c r="CU125" s="941"/>
      <c r="CV125" s="941"/>
      <c r="CW125" s="941"/>
      <c r="CX125" s="941"/>
      <c r="CY125" s="941"/>
      <c r="CZ125" s="941"/>
      <c r="DA125" s="941"/>
      <c r="DB125" s="941"/>
      <c r="DC125" s="941"/>
      <c r="DD125" s="941"/>
      <c r="DE125" s="941"/>
      <c r="DF125" s="942"/>
      <c r="DG125" s="978" t="s">
        <v>410</v>
      </c>
      <c r="DH125" s="979"/>
      <c r="DI125" s="979"/>
      <c r="DJ125" s="979"/>
      <c r="DK125" s="979"/>
      <c r="DL125" s="979" t="s">
        <v>388</v>
      </c>
      <c r="DM125" s="979"/>
      <c r="DN125" s="979"/>
      <c r="DO125" s="979"/>
      <c r="DP125" s="979"/>
      <c r="DQ125" s="979" t="s">
        <v>388</v>
      </c>
      <c r="DR125" s="979"/>
      <c r="DS125" s="979"/>
      <c r="DT125" s="979"/>
      <c r="DU125" s="979"/>
      <c r="DV125" s="980" t="s">
        <v>388</v>
      </c>
      <c r="DW125" s="980"/>
      <c r="DX125" s="980"/>
      <c r="DY125" s="980"/>
      <c r="DZ125" s="981"/>
    </row>
    <row r="126" spans="1:130" s="246" customFormat="1" ht="26.25" customHeight="1" thickBot="1" x14ac:dyDescent="0.25">
      <c r="A126" s="1111"/>
      <c r="B126" s="998"/>
      <c r="C126" s="968" t="s">
        <v>459</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t="s">
        <v>410</v>
      </c>
      <c r="AB126" s="1011"/>
      <c r="AC126" s="1011"/>
      <c r="AD126" s="1011"/>
      <c r="AE126" s="1012"/>
      <c r="AF126" s="1013" t="s">
        <v>388</v>
      </c>
      <c r="AG126" s="1011"/>
      <c r="AH126" s="1011"/>
      <c r="AI126" s="1011"/>
      <c r="AJ126" s="1012"/>
      <c r="AK126" s="1013" t="s">
        <v>388</v>
      </c>
      <c r="AL126" s="1011"/>
      <c r="AM126" s="1011"/>
      <c r="AN126" s="1011"/>
      <c r="AO126" s="1012"/>
      <c r="AP126" s="1014" t="s">
        <v>129</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471</v>
      </c>
      <c r="CQ126" s="1002"/>
      <c r="CR126" s="1002"/>
      <c r="CS126" s="1002"/>
      <c r="CT126" s="1002"/>
      <c r="CU126" s="1002"/>
      <c r="CV126" s="1002"/>
      <c r="CW126" s="1002"/>
      <c r="CX126" s="1002"/>
      <c r="CY126" s="1002"/>
      <c r="CZ126" s="1002"/>
      <c r="DA126" s="1002"/>
      <c r="DB126" s="1002"/>
      <c r="DC126" s="1002"/>
      <c r="DD126" s="1002"/>
      <c r="DE126" s="1002"/>
      <c r="DF126" s="1003"/>
      <c r="DG126" s="971" t="s">
        <v>388</v>
      </c>
      <c r="DH126" s="972"/>
      <c r="DI126" s="972"/>
      <c r="DJ126" s="972"/>
      <c r="DK126" s="972"/>
      <c r="DL126" s="972" t="s">
        <v>388</v>
      </c>
      <c r="DM126" s="972"/>
      <c r="DN126" s="972"/>
      <c r="DO126" s="972"/>
      <c r="DP126" s="972"/>
      <c r="DQ126" s="972" t="s">
        <v>129</v>
      </c>
      <c r="DR126" s="972"/>
      <c r="DS126" s="972"/>
      <c r="DT126" s="972"/>
      <c r="DU126" s="972"/>
      <c r="DV126" s="973" t="s">
        <v>388</v>
      </c>
      <c r="DW126" s="973"/>
      <c r="DX126" s="973"/>
      <c r="DY126" s="973"/>
      <c r="DZ126" s="974"/>
    </row>
    <row r="127" spans="1:130" s="246" customFormat="1" ht="26.25" customHeight="1" x14ac:dyDescent="0.2">
      <c r="A127" s="1112"/>
      <c r="B127" s="1000"/>
      <c r="C127" s="1054" t="s">
        <v>472</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v>211</v>
      </c>
      <c r="AB127" s="1011"/>
      <c r="AC127" s="1011"/>
      <c r="AD127" s="1011"/>
      <c r="AE127" s="1012"/>
      <c r="AF127" s="1013">
        <v>153</v>
      </c>
      <c r="AG127" s="1011"/>
      <c r="AH127" s="1011"/>
      <c r="AI127" s="1011"/>
      <c r="AJ127" s="1012"/>
      <c r="AK127" s="1013">
        <v>110</v>
      </c>
      <c r="AL127" s="1011"/>
      <c r="AM127" s="1011"/>
      <c r="AN127" s="1011"/>
      <c r="AO127" s="1012"/>
      <c r="AP127" s="1014">
        <v>0</v>
      </c>
      <c r="AQ127" s="1015"/>
      <c r="AR127" s="1015"/>
      <c r="AS127" s="1015"/>
      <c r="AT127" s="1016"/>
      <c r="AU127" s="282"/>
      <c r="AV127" s="282"/>
      <c r="AW127" s="282"/>
      <c r="AX127" s="1084" t="s">
        <v>473</v>
      </c>
      <c r="AY127" s="1085"/>
      <c r="AZ127" s="1085"/>
      <c r="BA127" s="1085"/>
      <c r="BB127" s="1085"/>
      <c r="BC127" s="1085"/>
      <c r="BD127" s="1085"/>
      <c r="BE127" s="1086"/>
      <c r="BF127" s="1087" t="s">
        <v>474</v>
      </c>
      <c r="BG127" s="1085"/>
      <c r="BH127" s="1085"/>
      <c r="BI127" s="1085"/>
      <c r="BJ127" s="1085"/>
      <c r="BK127" s="1085"/>
      <c r="BL127" s="1086"/>
      <c r="BM127" s="1087" t="s">
        <v>475</v>
      </c>
      <c r="BN127" s="1085"/>
      <c r="BO127" s="1085"/>
      <c r="BP127" s="1085"/>
      <c r="BQ127" s="1085"/>
      <c r="BR127" s="1085"/>
      <c r="BS127" s="1086"/>
      <c r="BT127" s="1087" t="s">
        <v>476</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477</v>
      </c>
      <c r="CQ127" s="1002"/>
      <c r="CR127" s="1002"/>
      <c r="CS127" s="1002"/>
      <c r="CT127" s="1002"/>
      <c r="CU127" s="1002"/>
      <c r="CV127" s="1002"/>
      <c r="CW127" s="1002"/>
      <c r="CX127" s="1002"/>
      <c r="CY127" s="1002"/>
      <c r="CZ127" s="1002"/>
      <c r="DA127" s="1002"/>
      <c r="DB127" s="1002"/>
      <c r="DC127" s="1002"/>
      <c r="DD127" s="1002"/>
      <c r="DE127" s="1002"/>
      <c r="DF127" s="1003"/>
      <c r="DG127" s="971" t="s">
        <v>388</v>
      </c>
      <c r="DH127" s="972"/>
      <c r="DI127" s="972"/>
      <c r="DJ127" s="972"/>
      <c r="DK127" s="972"/>
      <c r="DL127" s="972" t="s">
        <v>388</v>
      </c>
      <c r="DM127" s="972"/>
      <c r="DN127" s="972"/>
      <c r="DO127" s="972"/>
      <c r="DP127" s="972"/>
      <c r="DQ127" s="972" t="s">
        <v>410</v>
      </c>
      <c r="DR127" s="972"/>
      <c r="DS127" s="972"/>
      <c r="DT127" s="972"/>
      <c r="DU127" s="972"/>
      <c r="DV127" s="973" t="s">
        <v>388</v>
      </c>
      <c r="DW127" s="973"/>
      <c r="DX127" s="973"/>
      <c r="DY127" s="973"/>
      <c r="DZ127" s="974"/>
    </row>
    <row r="128" spans="1:130" s="246" customFormat="1" ht="26.25" customHeight="1" thickBot="1" x14ac:dyDescent="0.25">
      <c r="A128" s="1095" t="s">
        <v>478</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479</v>
      </c>
      <c r="X128" s="1097"/>
      <c r="Y128" s="1097"/>
      <c r="Z128" s="1098"/>
      <c r="AA128" s="1099">
        <v>199278</v>
      </c>
      <c r="AB128" s="1100"/>
      <c r="AC128" s="1100"/>
      <c r="AD128" s="1100"/>
      <c r="AE128" s="1101"/>
      <c r="AF128" s="1102">
        <v>182954</v>
      </c>
      <c r="AG128" s="1100"/>
      <c r="AH128" s="1100"/>
      <c r="AI128" s="1100"/>
      <c r="AJ128" s="1101"/>
      <c r="AK128" s="1102">
        <v>177163</v>
      </c>
      <c r="AL128" s="1100"/>
      <c r="AM128" s="1100"/>
      <c r="AN128" s="1100"/>
      <c r="AO128" s="1101"/>
      <c r="AP128" s="1103"/>
      <c r="AQ128" s="1104"/>
      <c r="AR128" s="1104"/>
      <c r="AS128" s="1104"/>
      <c r="AT128" s="1105"/>
      <c r="AU128" s="282"/>
      <c r="AV128" s="282"/>
      <c r="AW128" s="282"/>
      <c r="AX128" s="940" t="s">
        <v>480</v>
      </c>
      <c r="AY128" s="941"/>
      <c r="AZ128" s="941"/>
      <c r="BA128" s="941"/>
      <c r="BB128" s="941"/>
      <c r="BC128" s="941"/>
      <c r="BD128" s="941"/>
      <c r="BE128" s="942"/>
      <c r="BF128" s="1106" t="s">
        <v>388</v>
      </c>
      <c r="BG128" s="1107"/>
      <c r="BH128" s="1107"/>
      <c r="BI128" s="1107"/>
      <c r="BJ128" s="1107"/>
      <c r="BK128" s="1107"/>
      <c r="BL128" s="1108"/>
      <c r="BM128" s="1106">
        <v>13.46</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481</v>
      </c>
      <c r="CQ128" s="1089"/>
      <c r="CR128" s="1089"/>
      <c r="CS128" s="1089"/>
      <c r="CT128" s="1089"/>
      <c r="CU128" s="1089"/>
      <c r="CV128" s="1089"/>
      <c r="CW128" s="1089"/>
      <c r="CX128" s="1089"/>
      <c r="CY128" s="1089"/>
      <c r="CZ128" s="1089"/>
      <c r="DA128" s="1089"/>
      <c r="DB128" s="1089"/>
      <c r="DC128" s="1089"/>
      <c r="DD128" s="1089"/>
      <c r="DE128" s="1089"/>
      <c r="DF128" s="1090"/>
      <c r="DG128" s="1091" t="s">
        <v>388</v>
      </c>
      <c r="DH128" s="1092"/>
      <c r="DI128" s="1092"/>
      <c r="DJ128" s="1092"/>
      <c r="DK128" s="1092"/>
      <c r="DL128" s="1092" t="s">
        <v>388</v>
      </c>
      <c r="DM128" s="1092"/>
      <c r="DN128" s="1092"/>
      <c r="DO128" s="1092"/>
      <c r="DP128" s="1092"/>
      <c r="DQ128" s="1092" t="s">
        <v>388</v>
      </c>
      <c r="DR128" s="1092"/>
      <c r="DS128" s="1092"/>
      <c r="DT128" s="1092"/>
      <c r="DU128" s="1092"/>
      <c r="DV128" s="1093" t="s">
        <v>388</v>
      </c>
      <c r="DW128" s="1093"/>
      <c r="DX128" s="1093"/>
      <c r="DY128" s="1093"/>
      <c r="DZ128" s="1094"/>
    </row>
    <row r="129" spans="1:131" s="246" customFormat="1" ht="26.25" customHeight="1" x14ac:dyDescent="0.2">
      <c r="A129" s="982" t="s">
        <v>107</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482</v>
      </c>
      <c r="X129" s="1126"/>
      <c r="Y129" s="1126"/>
      <c r="Z129" s="1127"/>
      <c r="AA129" s="1010">
        <v>8297466</v>
      </c>
      <c r="AB129" s="1011"/>
      <c r="AC129" s="1011"/>
      <c r="AD129" s="1011"/>
      <c r="AE129" s="1012"/>
      <c r="AF129" s="1013">
        <v>6845235</v>
      </c>
      <c r="AG129" s="1011"/>
      <c r="AH129" s="1011"/>
      <c r="AI129" s="1011"/>
      <c r="AJ129" s="1012"/>
      <c r="AK129" s="1013">
        <v>9310222</v>
      </c>
      <c r="AL129" s="1011"/>
      <c r="AM129" s="1011"/>
      <c r="AN129" s="1011"/>
      <c r="AO129" s="1012"/>
      <c r="AP129" s="1128"/>
      <c r="AQ129" s="1129"/>
      <c r="AR129" s="1129"/>
      <c r="AS129" s="1129"/>
      <c r="AT129" s="1130"/>
      <c r="AU129" s="284"/>
      <c r="AV129" s="284"/>
      <c r="AW129" s="284"/>
      <c r="AX129" s="1119" t="s">
        <v>483</v>
      </c>
      <c r="AY129" s="1002"/>
      <c r="AZ129" s="1002"/>
      <c r="BA129" s="1002"/>
      <c r="BB129" s="1002"/>
      <c r="BC129" s="1002"/>
      <c r="BD129" s="1002"/>
      <c r="BE129" s="1003"/>
      <c r="BF129" s="1120" t="s">
        <v>129</v>
      </c>
      <c r="BG129" s="1121"/>
      <c r="BH129" s="1121"/>
      <c r="BI129" s="1121"/>
      <c r="BJ129" s="1121"/>
      <c r="BK129" s="1121"/>
      <c r="BL129" s="1122"/>
      <c r="BM129" s="1120">
        <v>18.46</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982" t="s">
        <v>484</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485</v>
      </c>
      <c r="X130" s="1126"/>
      <c r="Y130" s="1126"/>
      <c r="Z130" s="1127"/>
      <c r="AA130" s="1010">
        <v>971970</v>
      </c>
      <c r="AB130" s="1011"/>
      <c r="AC130" s="1011"/>
      <c r="AD130" s="1011"/>
      <c r="AE130" s="1012"/>
      <c r="AF130" s="1013">
        <v>991630</v>
      </c>
      <c r="AG130" s="1011"/>
      <c r="AH130" s="1011"/>
      <c r="AI130" s="1011"/>
      <c r="AJ130" s="1012"/>
      <c r="AK130" s="1013">
        <v>981523</v>
      </c>
      <c r="AL130" s="1011"/>
      <c r="AM130" s="1011"/>
      <c r="AN130" s="1011"/>
      <c r="AO130" s="1012"/>
      <c r="AP130" s="1128"/>
      <c r="AQ130" s="1129"/>
      <c r="AR130" s="1129"/>
      <c r="AS130" s="1129"/>
      <c r="AT130" s="1130"/>
      <c r="AU130" s="284"/>
      <c r="AV130" s="284"/>
      <c r="AW130" s="284"/>
      <c r="AX130" s="1119" t="s">
        <v>486</v>
      </c>
      <c r="AY130" s="1002"/>
      <c r="AZ130" s="1002"/>
      <c r="BA130" s="1002"/>
      <c r="BB130" s="1002"/>
      <c r="BC130" s="1002"/>
      <c r="BD130" s="1002"/>
      <c r="BE130" s="1003"/>
      <c r="BF130" s="1156">
        <v>4.4000000000000004</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487</v>
      </c>
      <c r="X131" s="1164"/>
      <c r="Y131" s="1164"/>
      <c r="Z131" s="1165"/>
      <c r="AA131" s="1057">
        <v>7325496</v>
      </c>
      <c r="AB131" s="1036"/>
      <c r="AC131" s="1036"/>
      <c r="AD131" s="1036"/>
      <c r="AE131" s="1037"/>
      <c r="AF131" s="1035">
        <v>5853605</v>
      </c>
      <c r="AG131" s="1036"/>
      <c r="AH131" s="1036"/>
      <c r="AI131" s="1036"/>
      <c r="AJ131" s="1037"/>
      <c r="AK131" s="1035">
        <v>8328699</v>
      </c>
      <c r="AL131" s="1036"/>
      <c r="AM131" s="1036"/>
      <c r="AN131" s="1036"/>
      <c r="AO131" s="1037"/>
      <c r="AP131" s="1166"/>
      <c r="AQ131" s="1167"/>
      <c r="AR131" s="1167"/>
      <c r="AS131" s="1167"/>
      <c r="AT131" s="1168"/>
      <c r="AU131" s="284"/>
      <c r="AV131" s="284"/>
      <c r="AW131" s="284"/>
      <c r="AX131" s="1138" t="s">
        <v>488</v>
      </c>
      <c r="AY131" s="1089"/>
      <c r="AZ131" s="1089"/>
      <c r="BA131" s="1089"/>
      <c r="BB131" s="1089"/>
      <c r="BC131" s="1089"/>
      <c r="BD131" s="1089"/>
      <c r="BE131" s="1090"/>
      <c r="BF131" s="1139" t="s">
        <v>129</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1145" t="s">
        <v>489</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490</v>
      </c>
      <c r="W132" s="1149"/>
      <c r="X132" s="1149"/>
      <c r="Y132" s="1149"/>
      <c r="Z132" s="1150"/>
      <c r="AA132" s="1151">
        <v>3.868338745</v>
      </c>
      <c r="AB132" s="1152"/>
      <c r="AC132" s="1152"/>
      <c r="AD132" s="1152"/>
      <c r="AE132" s="1153"/>
      <c r="AF132" s="1154">
        <v>5.4608741109999999</v>
      </c>
      <c r="AG132" s="1152"/>
      <c r="AH132" s="1152"/>
      <c r="AI132" s="1152"/>
      <c r="AJ132" s="1153"/>
      <c r="AK132" s="1154">
        <v>4.1663649989999998</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491</v>
      </c>
      <c r="W133" s="1132"/>
      <c r="X133" s="1132"/>
      <c r="Y133" s="1132"/>
      <c r="Z133" s="1133"/>
      <c r="AA133" s="1134">
        <v>5.3</v>
      </c>
      <c r="AB133" s="1135"/>
      <c r="AC133" s="1135"/>
      <c r="AD133" s="1135"/>
      <c r="AE133" s="1136"/>
      <c r="AF133" s="1134">
        <v>5</v>
      </c>
      <c r="AG133" s="1135"/>
      <c r="AH133" s="1135"/>
      <c r="AI133" s="1135"/>
      <c r="AJ133" s="1136"/>
      <c r="AK133" s="1134">
        <v>4.4000000000000004</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ryszuOagCWW5o24G1YaWZFmnO+745BiUdZmbfhbtSkOVWLoPXeH0VYMcZKs1kn2j9dEwQByPoNJ65ivC327s2g==" saltValue="2oHN0yYtvEYlNIIvowVpl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0" zoomScaleNormal="85" zoomScaleSheetLayoutView="80"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492</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laCeX+LmbpN0dnX5wb1AGXlnwAgEwVUUXmpIctEmDqBkTM9X7fCZ2DlzHFgkSagu+DRR1c738f8w9uuow425+g==" saltValue="T8cxKUROVtjuGQ4vqZPAx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0" zoomScaleNormal="8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TGwIZTwy6ylgDpoMO2j7NxXuUv3gp4h8ehz21sq9aQeV872Kh5nR/dGtdZ2mAfD+bwdFX0AeEGhbOg8dvGrwfA==" saltValue="8rEVnUArJmR3Aty8ya9Ou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0" zoomScaleSheetLayoutView="80"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493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494</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495</v>
      </c>
      <c r="AP7" s="303"/>
      <c r="AQ7" s="304" t="s">
        <v>496</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497</v>
      </c>
      <c r="AQ8" s="310" t="s">
        <v>498</v>
      </c>
      <c r="AR8" s="311" t="s">
        <v>499</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500</v>
      </c>
      <c r="AL9" s="1175"/>
      <c r="AM9" s="1175"/>
      <c r="AN9" s="1176"/>
      <c r="AO9" s="312">
        <v>1525649</v>
      </c>
      <c r="AP9" s="312">
        <v>48849</v>
      </c>
      <c r="AQ9" s="313">
        <v>63072</v>
      </c>
      <c r="AR9" s="314">
        <v>-22.6</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501</v>
      </c>
      <c r="AL10" s="1175"/>
      <c r="AM10" s="1175"/>
      <c r="AN10" s="1176"/>
      <c r="AO10" s="315">
        <v>35020</v>
      </c>
      <c r="AP10" s="315">
        <v>1121</v>
      </c>
      <c r="AQ10" s="316">
        <v>6862</v>
      </c>
      <c r="AR10" s="317">
        <v>-83.7</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502</v>
      </c>
      <c r="AL11" s="1175"/>
      <c r="AM11" s="1175"/>
      <c r="AN11" s="1176"/>
      <c r="AO11" s="315">
        <v>321422</v>
      </c>
      <c r="AP11" s="315">
        <v>10291</v>
      </c>
      <c r="AQ11" s="316">
        <v>9054</v>
      </c>
      <c r="AR11" s="317">
        <v>13.7</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503</v>
      </c>
      <c r="AL12" s="1175"/>
      <c r="AM12" s="1175"/>
      <c r="AN12" s="1176"/>
      <c r="AO12" s="315" t="s">
        <v>504</v>
      </c>
      <c r="AP12" s="315" t="s">
        <v>504</v>
      </c>
      <c r="AQ12" s="316">
        <v>361</v>
      </c>
      <c r="AR12" s="317" t="s">
        <v>504</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505</v>
      </c>
      <c r="AL13" s="1175"/>
      <c r="AM13" s="1175"/>
      <c r="AN13" s="1176"/>
      <c r="AO13" s="315" t="s">
        <v>504</v>
      </c>
      <c r="AP13" s="315" t="s">
        <v>504</v>
      </c>
      <c r="AQ13" s="316" t="s">
        <v>504</v>
      </c>
      <c r="AR13" s="317" t="s">
        <v>504</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506</v>
      </c>
      <c r="AL14" s="1175"/>
      <c r="AM14" s="1175"/>
      <c r="AN14" s="1176"/>
      <c r="AO14" s="315">
        <v>84077</v>
      </c>
      <c r="AP14" s="315">
        <v>2692</v>
      </c>
      <c r="AQ14" s="316">
        <v>2718</v>
      </c>
      <c r="AR14" s="317">
        <v>-1</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507</v>
      </c>
      <c r="AL15" s="1175"/>
      <c r="AM15" s="1175"/>
      <c r="AN15" s="1176"/>
      <c r="AO15" s="315">
        <v>107797</v>
      </c>
      <c r="AP15" s="315">
        <v>3451</v>
      </c>
      <c r="AQ15" s="316">
        <v>1384</v>
      </c>
      <c r="AR15" s="317">
        <v>149.30000000000001</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508</v>
      </c>
      <c r="AL16" s="1178"/>
      <c r="AM16" s="1178"/>
      <c r="AN16" s="1179"/>
      <c r="AO16" s="315">
        <v>-127149</v>
      </c>
      <c r="AP16" s="315">
        <v>-4071</v>
      </c>
      <c r="AQ16" s="316">
        <v>-5449</v>
      </c>
      <c r="AR16" s="317">
        <v>-25.3</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187</v>
      </c>
      <c r="AL17" s="1178"/>
      <c r="AM17" s="1178"/>
      <c r="AN17" s="1179"/>
      <c r="AO17" s="315">
        <v>1946816</v>
      </c>
      <c r="AP17" s="315">
        <v>62334</v>
      </c>
      <c r="AQ17" s="316">
        <v>78003</v>
      </c>
      <c r="AR17" s="317">
        <v>-20.100000000000001</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509</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510</v>
      </c>
      <c r="AP20" s="323" t="s">
        <v>511</v>
      </c>
      <c r="AQ20" s="324" t="s">
        <v>512</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513</v>
      </c>
      <c r="AL21" s="1170"/>
      <c r="AM21" s="1170"/>
      <c r="AN21" s="1171"/>
      <c r="AO21" s="327">
        <v>6.05</v>
      </c>
      <c r="AP21" s="328">
        <v>7.51</v>
      </c>
      <c r="AQ21" s="329">
        <v>-1.46</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514</v>
      </c>
      <c r="AL22" s="1170"/>
      <c r="AM22" s="1170"/>
      <c r="AN22" s="1171"/>
      <c r="AO22" s="332">
        <v>97.7</v>
      </c>
      <c r="AP22" s="333">
        <v>97.1</v>
      </c>
      <c r="AQ22" s="334">
        <v>0.6</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515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516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517</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495</v>
      </c>
      <c r="AP30" s="303"/>
      <c r="AQ30" s="304" t="s">
        <v>496</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497</v>
      </c>
      <c r="AQ31" s="310" t="s">
        <v>498</v>
      </c>
      <c r="AR31" s="311" t="s">
        <v>499</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518</v>
      </c>
      <c r="AL32" s="1186"/>
      <c r="AM32" s="1186"/>
      <c r="AN32" s="1187"/>
      <c r="AO32" s="342">
        <v>827434</v>
      </c>
      <c r="AP32" s="342">
        <v>26493</v>
      </c>
      <c r="AQ32" s="343">
        <v>34855</v>
      </c>
      <c r="AR32" s="344">
        <v>-24</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519</v>
      </c>
      <c r="AL33" s="1186"/>
      <c r="AM33" s="1186"/>
      <c r="AN33" s="1187"/>
      <c r="AO33" s="342" t="s">
        <v>504</v>
      </c>
      <c r="AP33" s="342" t="s">
        <v>504</v>
      </c>
      <c r="AQ33" s="343" t="s">
        <v>504</v>
      </c>
      <c r="AR33" s="344" t="s">
        <v>504</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520</v>
      </c>
      <c r="AL34" s="1186"/>
      <c r="AM34" s="1186"/>
      <c r="AN34" s="1187"/>
      <c r="AO34" s="342" t="s">
        <v>504</v>
      </c>
      <c r="AP34" s="342" t="s">
        <v>504</v>
      </c>
      <c r="AQ34" s="343" t="s">
        <v>504</v>
      </c>
      <c r="AR34" s="344" t="s">
        <v>504</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521</v>
      </c>
      <c r="AL35" s="1186"/>
      <c r="AM35" s="1186"/>
      <c r="AN35" s="1187"/>
      <c r="AO35" s="342">
        <v>622021</v>
      </c>
      <c r="AP35" s="342">
        <v>19916</v>
      </c>
      <c r="AQ35" s="343">
        <v>15141</v>
      </c>
      <c r="AR35" s="344">
        <v>31.5</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522</v>
      </c>
      <c r="AL36" s="1186"/>
      <c r="AM36" s="1186"/>
      <c r="AN36" s="1187"/>
      <c r="AO36" s="342">
        <v>56125</v>
      </c>
      <c r="AP36" s="342">
        <v>1797</v>
      </c>
      <c r="AQ36" s="343">
        <v>2517</v>
      </c>
      <c r="AR36" s="344">
        <v>-28.6</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523</v>
      </c>
      <c r="AL37" s="1186"/>
      <c r="AM37" s="1186"/>
      <c r="AN37" s="1187"/>
      <c r="AO37" s="342">
        <v>110</v>
      </c>
      <c r="AP37" s="342">
        <v>4</v>
      </c>
      <c r="AQ37" s="343">
        <v>522</v>
      </c>
      <c r="AR37" s="344">
        <v>-99.2</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524</v>
      </c>
      <c r="AL38" s="1189"/>
      <c r="AM38" s="1189"/>
      <c r="AN38" s="1190"/>
      <c r="AO38" s="345" t="s">
        <v>504</v>
      </c>
      <c r="AP38" s="345" t="s">
        <v>504</v>
      </c>
      <c r="AQ38" s="346">
        <v>1</v>
      </c>
      <c r="AR38" s="334" t="s">
        <v>504</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525</v>
      </c>
      <c r="AL39" s="1189"/>
      <c r="AM39" s="1189"/>
      <c r="AN39" s="1190"/>
      <c r="AO39" s="342">
        <v>-177163</v>
      </c>
      <c r="AP39" s="342">
        <v>-5672</v>
      </c>
      <c r="AQ39" s="343">
        <v>-2915</v>
      </c>
      <c r="AR39" s="344">
        <v>94.6</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526</v>
      </c>
      <c r="AL40" s="1186"/>
      <c r="AM40" s="1186"/>
      <c r="AN40" s="1187"/>
      <c r="AO40" s="342">
        <v>-981523</v>
      </c>
      <c r="AP40" s="342">
        <v>-31427</v>
      </c>
      <c r="AQ40" s="343">
        <v>-35363</v>
      </c>
      <c r="AR40" s="344">
        <v>-11.1</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299</v>
      </c>
      <c r="AL41" s="1192"/>
      <c r="AM41" s="1192"/>
      <c r="AN41" s="1193"/>
      <c r="AO41" s="342">
        <v>347004</v>
      </c>
      <c r="AP41" s="342">
        <v>11111</v>
      </c>
      <c r="AQ41" s="343">
        <v>14758</v>
      </c>
      <c r="AR41" s="344">
        <v>-24.7</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527</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528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529</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495</v>
      </c>
      <c r="AN49" s="1182" t="s">
        <v>530</v>
      </c>
      <c r="AO49" s="1183"/>
      <c r="AP49" s="1183"/>
      <c r="AQ49" s="1183"/>
      <c r="AR49" s="1184"/>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531</v>
      </c>
      <c r="AO50" s="359" t="s">
        <v>532</v>
      </c>
      <c r="AP50" s="360" t="s">
        <v>533</v>
      </c>
      <c r="AQ50" s="361" t="s">
        <v>534</v>
      </c>
      <c r="AR50" s="362" t="s">
        <v>535</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536</v>
      </c>
      <c r="AL51" s="355"/>
      <c r="AM51" s="363">
        <v>1145601</v>
      </c>
      <c r="AN51" s="364">
        <v>36521</v>
      </c>
      <c r="AO51" s="365">
        <v>-11.4</v>
      </c>
      <c r="AP51" s="366">
        <v>59668</v>
      </c>
      <c r="AQ51" s="367">
        <v>-14.1</v>
      </c>
      <c r="AR51" s="368">
        <v>2.7</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537</v>
      </c>
      <c r="AM52" s="371">
        <v>655286</v>
      </c>
      <c r="AN52" s="372">
        <v>20890</v>
      </c>
      <c r="AO52" s="373">
        <v>22.4</v>
      </c>
      <c r="AP52" s="374">
        <v>31515</v>
      </c>
      <c r="AQ52" s="375">
        <v>0</v>
      </c>
      <c r="AR52" s="376">
        <v>22.4</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538</v>
      </c>
      <c r="AL53" s="355"/>
      <c r="AM53" s="363">
        <v>542064</v>
      </c>
      <c r="AN53" s="364">
        <v>17234</v>
      </c>
      <c r="AO53" s="365">
        <v>-52.8</v>
      </c>
      <c r="AP53" s="366">
        <v>56894</v>
      </c>
      <c r="AQ53" s="367">
        <v>-4.5999999999999996</v>
      </c>
      <c r="AR53" s="368">
        <v>-48.2</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537</v>
      </c>
      <c r="AM54" s="371">
        <v>465602</v>
      </c>
      <c r="AN54" s="372">
        <v>14803</v>
      </c>
      <c r="AO54" s="373">
        <v>-29.1</v>
      </c>
      <c r="AP54" s="374">
        <v>32548</v>
      </c>
      <c r="AQ54" s="375">
        <v>3.3</v>
      </c>
      <c r="AR54" s="376">
        <v>-32.4</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539</v>
      </c>
      <c r="AL55" s="355"/>
      <c r="AM55" s="363">
        <v>1469974</v>
      </c>
      <c r="AN55" s="364">
        <v>46755</v>
      </c>
      <c r="AO55" s="365">
        <v>171.3</v>
      </c>
      <c r="AP55" s="366">
        <v>57122</v>
      </c>
      <c r="AQ55" s="367">
        <v>0.4</v>
      </c>
      <c r="AR55" s="368">
        <v>170.9</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537</v>
      </c>
      <c r="AM56" s="371">
        <v>982056</v>
      </c>
      <c r="AN56" s="372">
        <v>31236</v>
      </c>
      <c r="AO56" s="373">
        <v>111</v>
      </c>
      <c r="AP56" s="374">
        <v>36191</v>
      </c>
      <c r="AQ56" s="375">
        <v>11.2</v>
      </c>
      <c r="AR56" s="376">
        <v>99.8</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540</v>
      </c>
      <c r="AL57" s="355"/>
      <c r="AM57" s="363">
        <v>1812310</v>
      </c>
      <c r="AN57" s="364">
        <v>57642</v>
      </c>
      <c r="AO57" s="365">
        <v>23.3</v>
      </c>
      <c r="AP57" s="366">
        <v>53655</v>
      </c>
      <c r="AQ57" s="367">
        <v>-6.1</v>
      </c>
      <c r="AR57" s="368">
        <v>29.4</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537</v>
      </c>
      <c r="AM58" s="371">
        <v>711935</v>
      </c>
      <c r="AN58" s="372">
        <v>22644</v>
      </c>
      <c r="AO58" s="373">
        <v>-27.5</v>
      </c>
      <c r="AP58" s="374">
        <v>32719</v>
      </c>
      <c r="AQ58" s="375">
        <v>-9.6</v>
      </c>
      <c r="AR58" s="376">
        <v>-17.899999999999999</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541</v>
      </c>
      <c r="AL59" s="355"/>
      <c r="AM59" s="363">
        <v>1037697</v>
      </c>
      <c r="AN59" s="364">
        <v>33225</v>
      </c>
      <c r="AO59" s="365">
        <v>-42.4</v>
      </c>
      <c r="AP59" s="366">
        <v>53869</v>
      </c>
      <c r="AQ59" s="367">
        <v>0.4</v>
      </c>
      <c r="AR59" s="368">
        <v>-42.8</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537</v>
      </c>
      <c r="AM60" s="371">
        <v>802584</v>
      </c>
      <c r="AN60" s="372">
        <v>25697</v>
      </c>
      <c r="AO60" s="373">
        <v>13.5</v>
      </c>
      <c r="AP60" s="374">
        <v>35046</v>
      </c>
      <c r="AQ60" s="375">
        <v>7.1</v>
      </c>
      <c r="AR60" s="376">
        <v>6.4</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542</v>
      </c>
      <c r="AL61" s="377"/>
      <c r="AM61" s="378">
        <v>1201529</v>
      </c>
      <c r="AN61" s="379">
        <v>38275</v>
      </c>
      <c r="AO61" s="380">
        <v>17.600000000000001</v>
      </c>
      <c r="AP61" s="381">
        <v>56242</v>
      </c>
      <c r="AQ61" s="382">
        <v>-4.8</v>
      </c>
      <c r="AR61" s="368">
        <v>22.4</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537</v>
      </c>
      <c r="AM62" s="371">
        <v>723493</v>
      </c>
      <c r="AN62" s="372">
        <v>23054</v>
      </c>
      <c r="AO62" s="373">
        <v>18.100000000000001</v>
      </c>
      <c r="AP62" s="374">
        <v>33604</v>
      </c>
      <c r="AQ62" s="375">
        <v>2.4</v>
      </c>
      <c r="AR62" s="376">
        <v>15.7</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2zEObVQ6NzjpvKclQCWrGNl7+EF4dT1kLLp50cd7qivDOyvecUKyS0H8ntU5r9nG6+PafzeMaeyHUzbXZ8JXMg==" saltValue="BP5P24fMPq5Fn9QNw217C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0" zoomScaleNormal="8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544</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uVz7b2uVycwqWl3UPqT96UxGuBu1QAn+yagknDM577wlQOH+leFk+BEuMjMwTTWtxRD3VQbIe+KTRKjvCVkinQ==" saltValue="xBoY97ozt9bgTn8Z8jHEp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0" zoomScaleNormal="8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545</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7SVf5iuZ1994ui1n5pFWoQ+t31k8OpTsrM2D/8EaEPvDCDRMeV0NURed/b6LDGgp4bgAXrBwjuusPOHdLEYJ7A==" saltValue="6q49FsaI3bSvvcmvhCqco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2">
      <c r="B47" s="10"/>
      <c r="C47" s="1194" t="s">
        <v>3</v>
      </c>
      <c r="D47" s="1194"/>
      <c r="E47" s="1195"/>
      <c r="F47" s="11">
        <v>11.25</v>
      </c>
      <c r="G47" s="12">
        <v>35.01</v>
      </c>
      <c r="H47" s="12">
        <v>17.61</v>
      </c>
      <c r="I47" s="12">
        <v>44.83</v>
      </c>
      <c r="J47" s="13">
        <v>31.8</v>
      </c>
    </row>
    <row r="48" spans="2:10" ht="57.75" customHeight="1" x14ac:dyDescent="0.2">
      <c r="B48" s="14"/>
      <c r="C48" s="1196" t="s">
        <v>4</v>
      </c>
      <c r="D48" s="1196"/>
      <c r="E48" s="1197"/>
      <c r="F48" s="15">
        <v>7.45</v>
      </c>
      <c r="G48" s="16">
        <v>8.2200000000000006</v>
      </c>
      <c r="H48" s="16">
        <v>3.39</v>
      </c>
      <c r="I48" s="16">
        <v>5.27</v>
      </c>
      <c r="J48" s="17">
        <v>3.94</v>
      </c>
    </row>
    <row r="49" spans="2:10" ht="57.75" customHeight="1" thickBot="1" x14ac:dyDescent="0.25">
      <c r="B49" s="18"/>
      <c r="C49" s="1198" t="s">
        <v>5</v>
      </c>
      <c r="D49" s="1198"/>
      <c r="E49" s="1199"/>
      <c r="F49" s="19">
        <v>0.11</v>
      </c>
      <c r="G49" s="20">
        <v>24.94</v>
      </c>
      <c r="H49" s="20" t="s">
        <v>551</v>
      </c>
      <c r="I49" s="20">
        <v>24.64</v>
      </c>
      <c r="J49" s="21" t="s">
        <v>552</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GGJrak8VX4Jx7VNLsRHSuS0UT0H9yXKdkHYUsO0cj+Ydj9X7RiNDaQJONEryTmKLX97PpA5x9J8rjoW3dghKkA==" saltValue="reYuvYq/W2AVlpvAp+W+e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2020-03-11T02:47:43Z</cp:lastPrinted>
  <dcterms:created xsi:type="dcterms:W3CDTF">2020-02-10T02:53:38Z</dcterms:created>
  <dcterms:modified xsi:type="dcterms:W3CDTF">2020-09-25T00:04:05Z</dcterms:modified>
  <cp:category/>
</cp:coreProperties>
</file>