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W:\企画課\財政係\03財政状況公開\全国統一開示関係(財政状況資料集)\H30\20200221平成30年度財政状況資料集の作成及び提出\"/>
    </mc:Choice>
  </mc:AlternateContent>
  <xr:revisionPtr revIDLastSave="0" documentId="8_{0635EF3C-015C-4B2E-B63B-F5C0EB263C28}" xr6:coauthVersionLast="43" xr6:coauthVersionMax="43" xr10:uidLastSave="{00000000-0000-0000-0000-000000000000}"/>
  <bookViews>
    <workbookView xWindow="-120" yWindow="-120" windowWidth="20730" windowHeight="11160"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CW102" i="12"/>
  <c r="CR102" i="12"/>
  <c r="AU63" i="12" l="1"/>
  <c r="AP6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O34" i="10"/>
  <c r="CO35" i="10" s="1"/>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BE34" i="10" l="1"/>
  <c r="BE35" i="10" s="1"/>
</calcChain>
</file>

<file path=xl/sharedStrings.xml><?xml version="1.0" encoding="utf-8"?>
<sst xmlns="http://schemas.openxmlformats.org/spreadsheetml/2006/main" count="1136" uniqueCount="610">
  <si>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</si>
  <si>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</si>
  <si>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</si>
  <si>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</si>
  <si>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</si>
  <si>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</si>
  <si>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</si>
  <si>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</si>
  <si>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</si>
  <si>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</si>
  <si>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</si>
  <si>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</si>
  <si>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</si>
  <si>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</si>
  <si>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</si>
  <si>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</si>
  <si>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</si>
  <si>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</si>
  <si>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</si>
  <si>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</si>
  <si>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</si>
  <si>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</si>
  <si>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</si>
  <si>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</si>
  <si>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</si>
  <si>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</si>
  <si>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</si>
  <si>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</si>
  <si>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</si>
  <si>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</si>
  <si>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</si>
  <si>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</si>
  <si>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</si>
  <si>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</si>
  <si>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</si>
  <si>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</si>
  <si>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</si>
  <si>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</si>
  <si>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</si>
  <si>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</si>
  <si>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</si>
  <si>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</si>
  <si>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</si>
  <si>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</si>
  <si>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</si>
  <si>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</si>
  <si>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</si>
  <si>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</si>
  <si>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</si>
  <si>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</si>
  <si>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</si>
  <si>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</si>
  <si>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</si>
  <si>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</si>
  <si>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</si>
  <si>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</si>
  <si>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</si>
  <si>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</si>
  <si>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</si>
  <si>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</si>
  <si>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</si>
  <si>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</si>
  <si>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</si>
  <si>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</si>
  <si>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</si>
  <si>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</si>
  <si>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</si>
  <si>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</si>
  <si>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</si>
  <si>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</si>
  <si>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</si>
  <si>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</si>
  <si>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</si>
  <si>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</si>
  <si>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</si>
  <si>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</si>
  <si>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</si>
  <si>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</si>
  <si>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</si>
  <si>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</si>
  <si>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</si>
  <si>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</si>
  <si>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</si>
  <si>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</si>
  <si>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</si>
  <si>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</si>
  <si>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</si>
  <si>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</si>
  <si>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</si>
  <si>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</si>
  <si>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</si>
  <si>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</si>
  <si>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</si>
  <si>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</si>
  <si>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</si>
  <si>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</si>
  <si>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</si>
  <si>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</si>
  <si>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茂木町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</si>
  <si>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</si>
  <si>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</si>
  <si>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</si>
  <si>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</si>
  <si>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</si>
  <si>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</si>
  <si>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</si>
  <si>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</si>
  <si>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</si>
  <si>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</si>
  <si>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</si>
  <si>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</si>
  <si>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</si>
  <si>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</si>
  <si>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</si>
  <si>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</si>
  <si>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</si>
  <si>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</si>
  <si>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</si>
  <si>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</si>
  <si>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</si>
  <si>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</si>
  <si>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</si>
  <si>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</si>
  <si>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</si>
  <si>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</si>
  <si>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</si>
  <si>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</si>
  <si>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</si>
  <si>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</si>
  <si>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</si>
  <si>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</si>
  <si>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</si>
  <si>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</si>
  <si>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</si>
  <si>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</si>
  <si>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</si>
  <si>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</si>
  <si>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</si>
  <si>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</si>
  <si>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</si>
  <si>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</si>
  <si>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</si>
  <si>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</si>
  <si>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</si>
  <si>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</si>
  <si>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</si>
  <si>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</si>
  <si>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</si>
  <si>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</si>
  <si>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</si>
  <si>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</si>
  <si>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</si>
  <si>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</si>
  <si>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</si>
  <si>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</si>
  <si>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</si>
  <si>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</si>
  <si>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</si>
  <si>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</si>
  <si>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</si>
  <si>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</si>
  <si>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</si>
  <si>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</si>
  <si>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</si>
  <si>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</si>
  <si>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</si>
  <si>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</si>
  <si>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</si>
  <si>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</si>
  <si>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</si>
  <si>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</si>
  <si>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</si>
  <si>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</si>
  <si>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</si>
  <si>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</si>
  <si>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</si>
  <si>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</si>
  <si>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</si>
  <si>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</si>
  <si>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</si>
  <si>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</si>
  <si>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</si>
  <si>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</si>
  <si>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</si>
  <si>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</si>
  <si>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</si>
  <si>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</si>
  <si>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</si>
  <si>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</si>
  <si>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</si>
  <si>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</si>
  <si>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</si>
  <si>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</si>
  <si>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</si>
  <si>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</si>
  <si>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</si>
  <si>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</si>
  <si>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</si>
  <si>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</si>
  <si>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</si>
  <si>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</si>
  <si>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</si>
  <si>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</si>
  <si>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</si>
  <si>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</si>
  <si>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</si>
  <si>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</si>
  <si>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</si>
  <si>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</si>
  <si>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</si>
  <si>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</si>
  <si>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</si>
  <si>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</si>
  <si>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</si>
  <si>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</si>
  <si>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</si>
  <si>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</si>
  <si>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</si>
  <si>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</si>
  <si>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</si>
  <si>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</si>
  <si>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</si>
  <si>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</si>
  <si>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栃木県茂木町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</si>
  <si>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</si>
  <si>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</si>
  <si>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</si>
  <si>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</si>
  <si>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</si>
  <si>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</si>
  <si>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</si>
  <si>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</si>
  <si>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</si>
  <si>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</si>
  <si>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</si>
  <si>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</si>
  <si>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</si>
  <si>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</si>
  <si>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</si>
  <si>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</si>
  <si>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</si>
  <si>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</si>
  <si>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</si>
  <si>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</si>
  <si>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</si>
  <si>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</si>
  <si>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</si>
  <si>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</si>
  <si>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</si>
  <si>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</si>
  <si>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</si>
  <si>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</si>
  <si>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</si>
  <si>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</si>
  <si>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</si>
  <si>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</si>
  <si>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</si>
  <si>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</si>
  <si>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</si>
  <si>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</si>
  <si>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</si>
  <si>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</si>
  <si>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</si>
  <si>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</si>
  <si>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</si>
  <si>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</si>
  <si>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</si>
  <si>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</si>
  <si>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</si>
  <si>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</si>
  <si>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</si>
  <si>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</si>
  <si>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</si>
  <si>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</si>
  <si>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</si>
  <si>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</si>
  <si>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</si>
  <si>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</si>
  <si>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</si>
  <si>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</si>
  <si>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</si>
  <si>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</si>
  <si>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</si>
  <si>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</si>
  <si>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</si>
  <si>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</si>
  <si>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</si>
  <si>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</si>
  <si>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</si>
  <si>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</si>
  <si>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</si>
  <si>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</si>
  <si>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</si>
  <si>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</si>
  <si>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</si>
  <si>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</si>
  <si>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</si>
  <si>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</si>
  <si>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</si>
  <si>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</si>
  <si>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</si>
  <si>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</si>
  <si>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</si>
  <si>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</si>
  <si>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</si>
  <si>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</si>
  <si>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</si>
  <si>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</si>
  <si>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</si>
  <si>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</si>
  <si>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</si>
  <si>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</si>
  <si>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</si>
  <si>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</si>
  <si>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</si>
  <si>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</si>
  <si>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</si>
  <si>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</si>
  <si>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</si>
  <si>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</si>
  <si>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</si>
  <si>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</si>
  <si>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</si>
  <si>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</si>
  <si>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</si>
  <si>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</si>
  <si>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</si>
  <si>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</si>
  <si>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</si>
  <si>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</si>
  <si>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</si>
  <si>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</si>
  <si>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</si>
  <si>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</si>
  <si>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</si>
  <si>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</si>
  <si>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</si>
  <si>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</si>
  <si>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</si>
  <si>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</si>
  <si>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</si>
  <si>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</si>
  <si>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</si>
  <si>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</si>
  <si>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</si>
  <si>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</si>
  <si>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</si>
  <si>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</si>
  <si>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</si>
  <si>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</si>
  <si>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</si>
  <si>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</si>
  <si>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</si>
  <si>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</si>
  <si>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</si>
  <si>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</si>
  <si>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</si>
  <si>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</si>
  <si>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</si>
  <si>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</si>
  <si>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</si>
  <si>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</si>
  <si>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</si>
  <si>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</si>
  <si>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</si>
  <si>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</si>
  <si>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</si>
  <si>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</si>
  <si>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</si>
  <si>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</si>
  <si>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</si>
  <si>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</si>
  <si>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栃木県茂木町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</si>
  <si>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</si>
  <si>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</si>
  <si>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</si>
  <si>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</si>
  <si>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</si>
  <si>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</si>
  <si>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</si>
  <si>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</si>
  <si>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</si>
  <si>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</si>
  <si>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</si>
  <si>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</si>
  <si>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</si>
  <si>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</si>
  <si>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</si>
  <si>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</si>
  <si>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</si>
  <si>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</si>
  <si>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</si>
  <si>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</si>
  <si>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</si>
  <si>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</si>
  <si>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</si>
  <si>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</si>
  <si>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</si>
  <si>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</si>
  <si>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</si>
  <si>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</si>
  <si>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</si>
  <si>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</si>
  <si>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</si>
  <si>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</si>
  <si>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</si>
  <si>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</si>
  <si>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</si>
  <si>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</si>
  <si>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</si>
  <si>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</si>
  <si>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</si>
  <si>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</si>
  <si>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</si>
  <si>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</si>
  <si>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</si>
  <si>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</si>
  <si>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</si>
  <si>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</si>
  <si>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</si>
  <si>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</si>
  <si>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</si>
  <si>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</si>
  <si>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</si>
  <si>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</si>
  <si>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</si>
  <si>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</si>
  <si>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</si>
  <si>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</si>
  <si>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</si>
  <si>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</si>
  <si>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</si>
  <si>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</si>
  <si>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</si>
  <si>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</si>
  <si>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</si>
  <si>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</si>
  <si>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</si>
  <si>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</si>
  <si>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</si>
  <si>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</si>
  <si>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</si>
  <si>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</si>
  <si>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</si>
  <si>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</si>
  <si>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</si>
  <si>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</si>
  <si>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</si>
  <si>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</si>
  <si>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</si>
  <si>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</si>
  <si>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</si>
  <si>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</si>
  <si>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</si>
  <si>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</si>
  <si>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</si>
  <si>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</si>
  <si>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</si>
  <si>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</si>
  <si>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</si>
  <si>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</si>
  <si>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</si>
  <si>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</si>
  <si>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</si>
  <si>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</si>
  <si>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</si>
  <si>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</si>
  <si>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</si>
  <si>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</si>
  <si>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</si>
  <si>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</si>
  <si>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</si>
  <si>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</si>
  <si>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</si>
  <si>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</si>
  <si>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</si>
  <si>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</si>
  <si>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</si>
  <si>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</si>
  <si>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</si>
  <si>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</si>
  <si>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</si>
  <si>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</si>
  <si>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</si>
  <si>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</si>
  <si>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</si>
  <si>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</si>
  <si>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</si>
  <si>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</si>
  <si>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</si>
  <si>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</si>
  <si>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</si>
  <si>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</si>
  <si>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</si>
  <si>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</si>
  <si>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</si>
  <si>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</si>
  <si>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</si>
  <si>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</si>
  <si>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</si>
  <si>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</si>
  <si>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</si>
  <si>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</si>
  <si>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</si>
  <si>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</si>
  <si>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</si>
  <si>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</si>
  <si>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</si>
  <si>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</si>
  <si>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</si>
  <si>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</si>
  <si>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</si>
  <si>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</si>
  <si>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</si>
  <si>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</si>
  <si>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</si>
  <si>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</si>
  <si>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</si>
  <si>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</si>
  <si>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</si>
  <si>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</si>
  <si>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</si>
  <si>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</si>
  <si>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</si>
  <si>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</si>
  <si>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</si>
  <si>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</si>
  <si>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</si>
  <si>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</si>
  <si>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</si>
  <si>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</si>
  <si>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</si>
  <si>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</si>
  <si>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</si>
  <si>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</si>
  <si>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</si>
  <si>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</si>
  <si>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</si>
  <si>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</si>
  <si>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</si>
  <si>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</si>
  <si>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</si>
  <si>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</si>
  <si>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</si>
  <si>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</si>
  <si>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</si>
  <si>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</si>
  <si>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</si>
  <si>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</si>
  <si>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</si>
  <si>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</si>
  <si>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</si>
  <si>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</si>
  <si>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</si>
  <si>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</si>
  <si>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</si>
  <si>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</si>
  <si>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</si>
  <si>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</si>
  <si>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</si>
  <si>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</si>
  <si>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</si>
  <si>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</si>
  <si>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</si>
  <si>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</si>
  <si>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水道事業会計</t>
  </si>
  <si>
    <t>宅地造成事業特別会計</t>
  </si>
  <si>
    <t>国民健康保険特別会計</t>
  </si>
  <si>
    <t>介護保険特別会計</t>
  </si>
  <si>
    <t>ケーブルテレビ事業特別会計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</si>
  <si>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</si>
  <si>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</si>
  <si>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</si>
  <si>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</si>
  <si>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</si>
  <si>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</si>
  <si>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</si>
  <si>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</si>
  <si>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</si>
  <si>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5"/>
  </si>
  <si>
    <t>栃木県市町村総合事務組合（特別会計）</t>
    <rPh sb="0" eb="2">
      <t>トチギ</t>
    </rPh>
    <rPh sb="2" eb="3">
      <t>ケン</t>
    </rPh>
    <rPh sb="3" eb="6">
      <t>シチョウソン</t>
    </rPh>
    <rPh sb="6" eb="8">
      <t>ソウゴウ</t>
    </rPh>
    <rPh sb="8" eb="10">
      <t>ジム</t>
    </rPh>
    <rPh sb="10" eb="12">
      <t>クミアイ</t>
    </rPh>
    <rPh sb="13" eb="15">
      <t>トクベツ</t>
    </rPh>
    <rPh sb="15" eb="17">
      <t>カイケイ</t>
    </rPh>
    <phoneticPr fontId="5"/>
  </si>
  <si>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5"/>
  </si>
  <si>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</si>
  <si>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芳賀中部環境衛生事務組合</t>
    <rPh sb="0" eb="2">
      <t>ハガ</t>
    </rPh>
    <rPh sb="2" eb="4">
      <t>チュウブ</t>
    </rPh>
    <rPh sb="4" eb="6">
      <t>カンキョウ</t>
    </rPh>
    <rPh sb="6" eb="8">
      <t>エイセイ</t>
    </rPh>
    <rPh sb="8" eb="10">
      <t>ジム</t>
    </rPh>
    <rPh sb="10" eb="12">
      <t>クミアイ</t>
    </rPh>
    <phoneticPr fontId="18"/>
  </si>
  <si>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18"/>
  </si>
  <si>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18"/>
  </si>
  <si>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18"/>
  </si>
  <si>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18"/>
  </si>
  <si>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18"/>
  </si>
  <si>
    <t>真岡鐡道株式会社</t>
    <rPh sb="0" eb="2">
      <t>モオカ</t>
    </rPh>
    <rPh sb="2" eb="4">
      <t>テツドウ</t>
    </rPh>
    <rPh sb="4" eb="6">
      <t>カブシキ</t>
    </rPh>
    <rPh sb="6" eb="8">
      <t>カイシャ</t>
    </rPh>
    <phoneticPr fontId="18"/>
  </si>
  <si>
    <t>株式会社もてぎプラザ</t>
    <rPh sb="0" eb="2">
      <t>カブシキ</t>
    </rPh>
    <rPh sb="2" eb="4">
      <t>カイシャ</t>
    </rPh>
    <phoneticPr fontId="18"/>
  </si>
  <si>
    <t>もてぎ未来・夢基金</t>
    <rPh sb="3" eb="5">
      <t>ミライ</t>
    </rPh>
    <rPh sb="6" eb="7">
      <t>ユメ</t>
    </rPh>
    <rPh sb="7" eb="9">
      <t>キキン</t>
    </rPh>
    <phoneticPr fontId="18"/>
  </si>
  <si>
    <t>まちおこし基金</t>
    <rPh sb="5" eb="7">
      <t>キキン</t>
    </rPh>
    <phoneticPr fontId="18"/>
  </si>
  <si>
    <t>教育施設整備基金</t>
    <rPh sb="0" eb="2">
      <t>キョウイク</t>
    </rPh>
    <rPh sb="2" eb="4">
      <t>シセツ</t>
    </rPh>
    <rPh sb="4" eb="6">
      <t>セイビ</t>
    </rPh>
    <rPh sb="6" eb="8">
      <t>キキン</t>
    </rPh>
    <phoneticPr fontId="18"/>
  </si>
  <si>
    <t>もてぎの川をきれいにする基金</t>
    <rPh sb="4" eb="5">
      <t>カワ</t>
    </rPh>
    <rPh sb="12" eb="14">
      <t>キキン</t>
    </rPh>
    <phoneticPr fontId="18"/>
  </si>
  <si>
    <t>教育文化スポーツ振興基金</t>
    <rPh sb="0" eb="2">
      <t>キョウイク</t>
    </rPh>
    <rPh sb="2" eb="4">
      <t>ブンカ</t>
    </rPh>
    <rPh sb="8" eb="10">
      <t>シンコウ</t>
    </rPh>
    <rPh sb="10" eb="12">
      <t>キキン</t>
    </rPh>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</si>
  <si>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</si>
  <si>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</si>
  <si>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</si>
  <si>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</si>
  <si>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</si>
  <si>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将来負担比率が類似団体に比べて高い水準にあり、有形固定資産原価償却率も類似団体平均を上回っている。
　今後も修繕すべき個所が多く残っており地方債の影響を強く受ける見込みだが、計画的に起債を行い将来負担率の急な上昇を抑える。
</t>
    <rPh sb="1" eb="3">
      <t>ショウライ</t>
    </rPh>
    <rPh sb="3" eb="5">
      <t>フタン</t>
    </rPh>
    <rPh sb="5" eb="7">
      <t>ヒリツ</t>
    </rPh>
    <rPh sb="8" eb="10">
      <t>ルイジ</t>
    </rPh>
    <rPh sb="10" eb="12">
      <t>ダンタイ</t>
    </rPh>
    <rPh sb="13" eb="14">
      <t>クラ</t>
    </rPh>
    <rPh sb="16" eb="17">
      <t>タカ</t>
    </rPh>
    <rPh sb="18" eb="20">
      <t>スイジュン</t>
    </rPh>
    <rPh sb="24" eb="26">
      <t>ユウケイ</t>
    </rPh>
    <rPh sb="26" eb="28">
      <t>コテイ</t>
    </rPh>
    <rPh sb="28" eb="30">
      <t>シサン</t>
    </rPh>
    <rPh sb="30" eb="32">
      <t>ゲンカ</t>
    </rPh>
    <rPh sb="32" eb="34">
      <t>ショウキャク</t>
    </rPh>
    <rPh sb="34" eb="35">
      <t>リツ</t>
    </rPh>
    <rPh sb="36" eb="38">
      <t>ルイジ</t>
    </rPh>
    <rPh sb="38" eb="40">
      <t>ダンタイ</t>
    </rPh>
    <rPh sb="40" eb="42">
      <t>ヘイキン</t>
    </rPh>
    <rPh sb="43" eb="45">
      <t>ウワマワ</t>
    </rPh>
    <rPh sb="52" eb="54">
      <t>コンゴ</t>
    </rPh>
    <rPh sb="55" eb="57">
      <t>シュウゼン</t>
    </rPh>
    <rPh sb="60" eb="62">
      <t>カショ</t>
    </rPh>
    <rPh sb="63" eb="64">
      <t>オオ</t>
    </rPh>
    <rPh sb="65" eb="66">
      <t>ノコ</t>
    </rPh>
    <rPh sb="70" eb="73">
      <t>チホウサイ</t>
    </rPh>
    <rPh sb="74" eb="76">
      <t>エイキョウ</t>
    </rPh>
    <rPh sb="77" eb="78">
      <t>ツヨ</t>
    </rPh>
    <rPh sb="79" eb="80">
      <t>ウ</t>
    </rPh>
    <rPh sb="82" eb="84">
      <t>ミコ</t>
    </rPh>
    <rPh sb="88" eb="91">
      <t>ケイカクテキ</t>
    </rPh>
    <rPh sb="92" eb="94">
      <t>キサイ</t>
    </rPh>
    <rPh sb="95" eb="96">
      <t>オコナ</t>
    </rPh>
    <rPh sb="97" eb="99">
      <t>ショウライ</t>
    </rPh>
    <rPh sb="99" eb="101">
      <t>フタン</t>
    </rPh>
    <rPh sb="101" eb="102">
      <t>リツ</t>
    </rPh>
    <rPh sb="103" eb="104">
      <t>キュウ</t>
    </rPh>
    <rPh sb="105" eb="107">
      <t>ジョウショウ</t>
    </rPh>
    <rPh sb="108" eb="109">
      <t>オサ</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</si>
  <si>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</si>
  <si>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</si>
  <si>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</si>
  <si>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</si>
  <si>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</si>
  <si>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</si>
  <si>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は、改善傾向にある。これは元利償還金が平成24年度のピークを過ぎ減少してきていることに加え財政調整基金などの充当可能基金積み増しによるためである。しかし今後施設整備事業に係る元利償還金の増加が見込まれるので、事業の必要性や優先度を考慮して新規発行を抑制し、公債の残高を減少させるよう努める。借り入れる場合も普通交付税への算入率が有利な過疎対策事業債や緊急防災・減災事業債を中心にし、健全化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</si>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</sst>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Border="1" applyAlignment="1" applyProtection="1">
      <alignment horizontal="right" vertical="center" shrinkToFit="1"/>
      <protection locked="0"/>
    </xf>
    <xf numFmtId="177" fontId="12" fillId="0" borderId="21" xfId="5" applyNumberFormat="1" applyFont="1" applyBorder="1" applyAlignment="1" applyProtection="1">
      <alignment horizontal="right" vertical="center" shrinkToFit="1"/>
      <protection locked="0"/>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8"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FF604F3-8932-4F9E-A88C-35F425BB795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106092</c:v>
                </c:pt>
                <c:pt idx="2">
                  <c:v>78903</c:v>
                </c:pt>
                <c:pt idx="3">
                  <c:v>82993</c:v>
                </c:pt>
                <c:pt idx="4">
                  <c:v>108252</c:v>
                </c:pt>
              </c:numCache>
            </c:numRef>
          </c:val>
          <c:smooth val="0"/>
          <c:extLst>
            <c:ext xmlns:c16="http://schemas.microsoft.com/office/drawing/2014/chart" uri="{C3380CC4-5D6E-409C-BE32-E72D297353CC}">
              <c16:uniqueId val="{00000000-88AF-4264-96F0-E7ABFFD39E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84507</c:v>
                </c:pt>
                <c:pt idx="1">
                  <c:v>131809</c:v>
                </c:pt>
                <c:pt idx="2">
                  <c:v>60352</c:v>
                </c:pt>
                <c:pt idx="3">
                  <c:v>82149</c:v>
                </c:pt>
                <c:pt idx="4">
                  <c:v>66344</c:v>
                </c:pt>
              </c:numCache>
            </c:numRef>
          </c:val>
          <c:smooth val="0"/>
          <c:extLst>
            <c:ext xmlns:c16="http://schemas.microsoft.com/office/drawing/2014/chart" uri="{C3380CC4-5D6E-409C-BE32-E72D297353CC}">
              <c16:uniqueId val="{00000001-88AF-4264-96F0-E7ABFFD39E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12.15</c:v>
                </c:pt>
                <c:pt idx="1">
                  <c:v>10.3</c:v>
                </c:pt>
                <c:pt idx="2">
                  <c:v>12.94</c:v>
                </c:pt>
                <c:pt idx="3">
                  <c:v>10.06</c:v>
                </c:pt>
                <c:pt idx="4">
                  <c:v>12.05</c:v>
                </c:pt>
              </c:numCache>
            </c:numRef>
          </c:val>
          <c:extLst>
            <c:ext xmlns:c16="http://schemas.microsoft.com/office/drawing/2014/chart" uri="{C3380CC4-5D6E-409C-BE32-E72D297353CC}">
              <c16:uniqueId val="{00000000-B7D6-4EF2-B186-58131CCC5E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19.920000000000002</c:v>
                </c:pt>
                <c:pt idx="1">
                  <c:v>21.87</c:v>
                </c:pt>
                <c:pt idx="2">
                  <c:v>24.47</c:v>
                </c:pt>
                <c:pt idx="3">
                  <c:v>28.02</c:v>
                </c:pt>
                <c:pt idx="4">
                  <c:v>28.63</c:v>
                </c:pt>
              </c:numCache>
            </c:numRef>
          </c:val>
          <c:extLst>
            <c:ext xmlns:c16="http://schemas.microsoft.com/office/drawing/2014/chart" uri="{C3380CC4-5D6E-409C-BE32-E72D297353CC}">
              <c16:uniqueId val="{00000001-B7D6-4EF2-B186-58131CCC5E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3.14</c:v>
                </c:pt>
                <c:pt idx="1">
                  <c:v>1.05</c:v>
                </c:pt>
                <c:pt idx="2">
                  <c:v>4.7699999999999996</c:v>
                </c:pt>
                <c:pt idx="3">
                  <c:v>0.12</c:v>
                </c:pt>
                <c:pt idx="4">
                  <c:v>1.69</c:v>
                </c:pt>
              </c:numCache>
            </c:numRef>
          </c:val>
          <c:smooth val="0"/>
          <c:extLst>
            <c:ext xmlns:c16="http://schemas.microsoft.com/office/drawing/2014/chart" uri="{C3380CC4-5D6E-409C-BE32-E72D297353CC}">
              <c16:uniqueId val="{00000002-B7D6-4EF2-B186-58131CCC5E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8CE-4B8C-A6A0-B0902EF786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CE-4B8C-A6A0-B0902EF7865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2-58CE-4B8C-A6A0-B0902EF78655}"/>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0.17</c:v>
                </c:pt>
                <c:pt idx="2">
                  <c:v>#N/A</c:v>
                </c:pt>
                <c:pt idx="3">
                  <c:v>0.15</c:v>
                </c:pt>
                <c:pt idx="4">
                  <c:v>#N/A</c:v>
                </c:pt>
                <c:pt idx="5">
                  <c:v>0.31</c:v>
                </c:pt>
                <c:pt idx="6">
                  <c:v>#N/A</c:v>
                </c:pt>
                <c:pt idx="7">
                  <c:v>0.2</c:v>
                </c:pt>
                <c:pt idx="8">
                  <c:v>#N/A</c:v>
                </c:pt>
                <c:pt idx="9">
                  <c:v>0.11</c:v>
                </c:pt>
              </c:numCache>
            </c:numRef>
          </c:val>
          <c:extLst>
            <c:ext xmlns:c16="http://schemas.microsoft.com/office/drawing/2014/chart" uri="{C3380CC4-5D6E-409C-BE32-E72D297353CC}">
              <c16:uniqueId val="{00000003-58CE-4B8C-A6A0-B0902EF78655}"/>
            </c:ext>
          </c:extLst>
        </c:ser>
        <c:ser>
          <c:idx val="4"/>
          <c:order val="4"/>
          <c:tx>
            <c:strRef>
              <c:f>データシート!$A$31</c:f>
              <c:strCache>
                <c:ptCount val="1"/>
                <c:pt idx="0">
                  <c:v>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0.43</c:v>
                </c:pt>
                <c:pt idx="2">
                  <c:v>#N/A</c:v>
                </c:pt>
                <c:pt idx="3">
                  <c:v>0.18</c:v>
                </c:pt>
                <c:pt idx="4">
                  <c:v>#N/A</c:v>
                </c:pt>
                <c:pt idx="5">
                  <c:v>0.13</c:v>
                </c:pt>
                <c:pt idx="6">
                  <c:v>#N/A</c:v>
                </c:pt>
                <c:pt idx="7">
                  <c:v>0.11</c:v>
                </c:pt>
                <c:pt idx="8">
                  <c:v>#N/A</c:v>
                </c:pt>
                <c:pt idx="9">
                  <c:v>0.14000000000000001</c:v>
                </c:pt>
              </c:numCache>
            </c:numRef>
          </c:val>
          <c:extLst>
            <c:ext xmlns:c16="http://schemas.microsoft.com/office/drawing/2014/chart" uri="{C3380CC4-5D6E-409C-BE32-E72D297353CC}">
              <c16:uniqueId val="{00000004-58CE-4B8C-A6A0-B0902EF7865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1.47</c:v>
                </c:pt>
                <c:pt idx="2">
                  <c:v>#N/A</c:v>
                </c:pt>
                <c:pt idx="3">
                  <c:v>1.39</c:v>
                </c:pt>
                <c:pt idx="4">
                  <c:v>#N/A</c:v>
                </c:pt>
                <c:pt idx="5">
                  <c:v>1.96</c:v>
                </c:pt>
                <c:pt idx="6">
                  <c:v>#N/A</c:v>
                </c:pt>
                <c:pt idx="7">
                  <c:v>1.1399999999999999</c:v>
                </c:pt>
                <c:pt idx="8">
                  <c:v>#N/A</c:v>
                </c:pt>
                <c:pt idx="9">
                  <c:v>1.41</c:v>
                </c:pt>
              </c:numCache>
            </c:numRef>
          </c:val>
          <c:extLst>
            <c:ext xmlns:c16="http://schemas.microsoft.com/office/drawing/2014/chart" uri="{C3380CC4-5D6E-409C-BE32-E72D297353CC}">
              <c16:uniqueId val="{00000005-58CE-4B8C-A6A0-B0902EF7865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0.78</c:v>
                </c:pt>
                <c:pt idx="2">
                  <c:v>#N/A</c:v>
                </c:pt>
                <c:pt idx="3">
                  <c:v>1.53</c:v>
                </c:pt>
                <c:pt idx="4">
                  <c:v>#N/A</c:v>
                </c:pt>
                <c:pt idx="5">
                  <c:v>1.63</c:v>
                </c:pt>
                <c:pt idx="6">
                  <c:v>#N/A</c:v>
                </c:pt>
                <c:pt idx="7">
                  <c:v>2.06</c:v>
                </c:pt>
                <c:pt idx="8">
                  <c:v>#N/A</c:v>
                </c:pt>
                <c:pt idx="9">
                  <c:v>1.76</c:v>
                </c:pt>
              </c:numCache>
            </c:numRef>
          </c:val>
          <c:extLst>
            <c:ext xmlns:c16="http://schemas.microsoft.com/office/drawing/2014/chart" uri="{C3380CC4-5D6E-409C-BE32-E72D297353CC}">
              <c16:uniqueId val="{00000006-58CE-4B8C-A6A0-B0902EF78655}"/>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4.54</c:v>
                </c:pt>
                <c:pt idx="2">
                  <c:v>#N/A</c:v>
                </c:pt>
                <c:pt idx="3">
                  <c:v>2.82</c:v>
                </c:pt>
                <c:pt idx="4">
                  <c:v>#N/A</c:v>
                </c:pt>
                <c:pt idx="5">
                  <c:v>2.29</c:v>
                </c:pt>
                <c:pt idx="6">
                  <c:v>#N/A</c:v>
                </c:pt>
                <c:pt idx="7">
                  <c:v>2.2400000000000002</c:v>
                </c:pt>
                <c:pt idx="8">
                  <c:v>#N/A</c:v>
                </c:pt>
                <c:pt idx="9">
                  <c:v>2.33</c:v>
                </c:pt>
              </c:numCache>
            </c:numRef>
          </c:val>
          <c:extLst>
            <c:ext xmlns:c16="http://schemas.microsoft.com/office/drawing/2014/chart" uri="{C3380CC4-5D6E-409C-BE32-E72D297353CC}">
              <c16:uniqueId val="{00000007-58CE-4B8C-A6A0-B0902EF7865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4.38</c:v>
                </c:pt>
                <c:pt idx="2">
                  <c:v>#N/A</c:v>
                </c:pt>
                <c:pt idx="3">
                  <c:v>5.03</c:v>
                </c:pt>
                <c:pt idx="4">
                  <c:v>#N/A</c:v>
                </c:pt>
                <c:pt idx="5">
                  <c:v>5.77</c:v>
                </c:pt>
                <c:pt idx="6">
                  <c:v>#N/A</c:v>
                </c:pt>
                <c:pt idx="7">
                  <c:v>6.36</c:v>
                </c:pt>
                <c:pt idx="8">
                  <c:v>#N/A</c:v>
                </c:pt>
                <c:pt idx="9">
                  <c:v>6.38</c:v>
                </c:pt>
              </c:numCache>
            </c:numRef>
          </c:val>
          <c:extLst>
            <c:ext xmlns:c16="http://schemas.microsoft.com/office/drawing/2014/chart" uri="{C3380CC4-5D6E-409C-BE32-E72D297353CC}">
              <c16:uniqueId val="{00000008-58CE-4B8C-A6A0-B0902EF7865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c:v>
                </c:pt>
                <c:pt idx="2">
                  <c:v>#N/A</c:v>
                </c:pt>
                <c:pt idx="3">
                  <c:v>10.11</c:v>
                </c:pt>
                <c:pt idx="4">
                  <c:v>#N/A</c:v>
                </c:pt>
                <c:pt idx="5">
                  <c:v>12.79</c:v>
                </c:pt>
                <c:pt idx="6">
                  <c:v>#N/A</c:v>
                </c:pt>
                <c:pt idx="7">
                  <c:v>9.94</c:v>
                </c:pt>
                <c:pt idx="8">
                  <c:v>#N/A</c:v>
                </c:pt>
                <c:pt idx="9">
                  <c:v>11.9</c:v>
                </c:pt>
              </c:numCache>
            </c:numRef>
          </c:val>
          <c:extLst>
            <c:ext xmlns:c16="http://schemas.microsoft.com/office/drawing/2014/chart" uri="{C3380CC4-5D6E-409C-BE32-E72D297353CC}">
              <c16:uniqueId val="{00000009-58CE-4B8C-A6A0-B0902EF786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741</c:v>
                </c:pt>
                <c:pt idx="5">
                  <c:v>746</c:v>
                </c:pt>
                <c:pt idx="8">
                  <c:v>750</c:v>
                </c:pt>
                <c:pt idx="11">
                  <c:v>721</c:v>
                </c:pt>
                <c:pt idx="14">
                  <c:v>632</c:v>
                </c:pt>
              </c:numCache>
            </c:numRef>
          </c:val>
          <c:extLst>
            <c:ext xmlns:c16="http://schemas.microsoft.com/office/drawing/2014/chart" uri="{C3380CC4-5D6E-409C-BE32-E72D297353CC}">
              <c16:uniqueId val="{00000000-9EF8-4F9D-8117-38D0105352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F8-4F9D-8117-38D0105352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61</c:v>
                </c:pt>
                <c:pt idx="3">
                  <c:v>61</c:v>
                </c:pt>
                <c:pt idx="6">
                  <c:v>60</c:v>
                </c:pt>
                <c:pt idx="9">
                  <c:v>55</c:v>
                </c:pt>
                <c:pt idx="12">
                  <c:v>6</c:v>
                </c:pt>
              </c:numCache>
            </c:numRef>
          </c:val>
          <c:extLst>
            <c:ext xmlns:c16="http://schemas.microsoft.com/office/drawing/2014/chart" uri="{C3380CC4-5D6E-409C-BE32-E72D297353CC}">
              <c16:uniqueId val="{00000002-9EF8-4F9D-8117-38D0105352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6</c:v>
                </c:pt>
                <c:pt idx="6">
                  <c:v>11</c:v>
                </c:pt>
                <c:pt idx="9">
                  <c:v>21</c:v>
                </c:pt>
                <c:pt idx="12">
                  <c:v>21</c:v>
                </c:pt>
              </c:numCache>
            </c:numRef>
          </c:val>
          <c:extLst>
            <c:ext xmlns:c16="http://schemas.microsoft.com/office/drawing/2014/chart" uri="{C3380CC4-5D6E-409C-BE32-E72D297353CC}">
              <c16:uniqueId val="{00000003-9EF8-4F9D-8117-38D0105352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220</c:v>
                </c:pt>
                <c:pt idx="3">
                  <c:v>215</c:v>
                </c:pt>
                <c:pt idx="6">
                  <c:v>210</c:v>
                </c:pt>
                <c:pt idx="9">
                  <c:v>180</c:v>
                </c:pt>
                <c:pt idx="12">
                  <c:v>184</c:v>
                </c:pt>
              </c:numCache>
            </c:numRef>
          </c:val>
          <c:extLst>
            <c:ext xmlns:c16="http://schemas.microsoft.com/office/drawing/2014/chart" uri="{C3380CC4-5D6E-409C-BE32-E72D297353CC}">
              <c16:uniqueId val="{00000004-9EF8-4F9D-8117-38D0105352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F8-4F9D-8117-38D0105352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F8-4F9D-8117-38D0105352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823</c:v>
                </c:pt>
                <c:pt idx="3">
                  <c:v>832</c:v>
                </c:pt>
                <c:pt idx="6">
                  <c:v>838</c:v>
                </c:pt>
                <c:pt idx="9">
                  <c:v>857</c:v>
                </c:pt>
                <c:pt idx="12">
                  <c:v>771</c:v>
                </c:pt>
              </c:numCache>
            </c:numRef>
          </c:val>
          <c:extLst>
            <c:ext xmlns:c16="http://schemas.microsoft.com/office/drawing/2014/chart" uri="{C3380CC4-5D6E-409C-BE32-E72D297353CC}">
              <c16:uniqueId val="{00000007-9EF8-4F9D-8117-38D0105352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368</c:v>
                </c:pt>
                <c:pt idx="2">
                  <c:v>#N/A</c:v>
                </c:pt>
                <c:pt idx="3">
                  <c:v>#N/A</c:v>
                </c:pt>
                <c:pt idx="4">
                  <c:v>368</c:v>
                </c:pt>
                <c:pt idx="5">
                  <c:v>#N/A</c:v>
                </c:pt>
                <c:pt idx="6">
                  <c:v>#N/A</c:v>
                </c:pt>
                <c:pt idx="7">
                  <c:v>369</c:v>
                </c:pt>
                <c:pt idx="8">
                  <c:v>#N/A</c:v>
                </c:pt>
                <c:pt idx="9">
                  <c:v>#N/A</c:v>
                </c:pt>
                <c:pt idx="10">
                  <c:v>392</c:v>
                </c:pt>
                <c:pt idx="11">
                  <c:v>#N/A</c:v>
                </c:pt>
                <c:pt idx="12">
                  <c:v>#N/A</c:v>
                </c:pt>
                <c:pt idx="13">
                  <c:v>350</c:v>
                </c:pt>
                <c:pt idx="14">
                  <c:v>#N/A</c:v>
                </c:pt>
              </c:numCache>
            </c:numRef>
          </c:val>
          <c:smooth val="0"/>
          <c:extLst>
            <c:ext xmlns:c16="http://schemas.microsoft.com/office/drawing/2014/chart" uri="{C3380CC4-5D6E-409C-BE32-E72D297353CC}">
              <c16:uniqueId val="{00000008-9EF8-4F9D-8117-38D0105352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7016</c:v>
                </c:pt>
                <c:pt idx="5">
                  <c:v>7418</c:v>
                </c:pt>
                <c:pt idx="8">
                  <c:v>7335</c:v>
                </c:pt>
                <c:pt idx="11">
                  <c:v>7361</c:v>
                </c:pt>
                <c:pt idx="14">
                  <c:v>7347</c:v>
                </c:pt>
              </c:numCache>
            </c:numRef>
          </c:val>
          <c:extLst>
            <c:ext xmlns:c16="http://schemas.microsoft.com/office/drawing/2014/chart" uri="{C3380CC4-5D6E-409C-BE32-E72D297353CC}">
              <c16:uniqueId val="{00000000-518B-4AF4-A313-CDB5E9FD9B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113</c:v>
                </c:pt>
                <c:pt idx="5">
                  <c:v>88</c:v>
                </c:pt>
                <c:pt idx="8">
                  <c:v>77</c:v>
                </c:pt>
                <c:pt idx="11">
                  <c:v>40</c:v>
                </c:pt>
                <c:pt idx="14">
                  <c:v>20</c:v>
                </c:pt>
              </c:numCache>
            </c:numRef>
          </c:val>
          <c:extLst>
            <c:ext xmlns:c16="http://schemas.microsoft.com/office/drawing/2014/chart" uri="{C3380CC4-5D6E-409C-BE32-E72D297353CC}">
              <c16:uniqueId val="{00000001-518B-4AF4-A313-CDB5E9FD9B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2253</c:v>
                </c:pt>
                <c:pt idx="5">
                  <c:v>2421</c:v>
                </c:pt>
                <c:pt idx="8">
                  <c:v>2499</c:v>
                </c:pt>
                <c:pt idx="11">
                  <c:v>2725</c:v>
                </c:pt>
                <c:pt idx="14">
                  <c:v>2691</c:v>
                </c:pt>
              </c:numCache>
            </c:numRef>
          </c:val>
          <c:extLst>
            <c:ext xmlns:c16="http://schemas.microsoft.com/office/drawing/2014/chart" uri="{C3380CC4-5D6E-409C-BE32-E72D297353CC}">
              <c16:uniqueId val="{00000002-518B-4AF4-A313-CDB5E9FD9B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8B-4AF4-A313-CDB5E9FD9B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8B-4AF4-A313-CDB5E9FD9B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8B-4AF4-A313-CDB5E9FD9B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1899</c:v>
                </c:pt>
                <c:pt idx="3">
                  <c:v>1847</c:v>
                </c:pt>
                <c:pt idx="6">
                  <c:v>1850</c:v>
                </c:pt>
                <c:pt idx="9">
                  <c:v>1832</c:v>
                </c:pt>
                <c:pt idx="12">
                  <c:v>1749</c:v>
                </c:pt>
              </c:numCache>
            </c:numRef>
          </c:val>
          <c:extLst>
            <c:ext xmlns:c16="http://schemas.microsoft.com/office/drawing/2014/chart" uri="{C3380CC4-5D6E-409C-BE32-E72D297353CC}">
              <c16:uniqueId val="{00000006-518B-4AF4-A313-CDB5E9FD9B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188</c:v>
                </c:pt>
                <c:pt idx="3">
                  <c:v>274</c:v>
                </c:pt>
                <c:pt idx="6">
                  <c:v>352</c:v>
                </c:pt>
                <c:pt idx="9">
                  <c:v>347</c:v>
                </c:pt>
                <c:pt idx="12">
                  <c:v>364</c:v>
                </c:pt>
              </c:numCache>
            </c:numRef>
          </c:val>
          <c:extLst>
            <c:ext xmlns:c16="http://schemas.microsoft.com/office/drawing/2014/chart" uri="{C3380CC4-5D6E-409C-BE32-E72D297353CC}">
              <c16:uniqueId val="{00000007-518B-4AF4-A313-CDB5E9FD9B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2401</c:v>
                </c:pt>
                <c:pt idx="3">
                  <c:v>2404</c:v>
                </c:pt>
                <c:pt idx="6">
                  <c:v>2359</c:v>
                </c:pt>
                <c:pt idx="9">
                  <c:v>2194</c:v>
                </c:pt>
                <c:pt idx="12">
                  <c:v>2060</c:v>
                </c:pt>
              </c:numCache>
            </c:numRef>
          </c:val>
          <c:extLst>
            <c:ext xmlns:c16="http://schemas.microsoft.com/office/drawing/2014/chart" uri="{C3380CC4-5D6E-409C-BE32-E72D297353CC}">
              <c16:uniqueId val="{00000008-518B-4AF4-A313-CDB5E9FD9B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136</c:v>
                </c:pt>
                <c:pt idx="3">
                  <c:v>90</c:v>
                </c:pt>
                <c:pt idx="6">
                  <c:v>45</c:v>
                </c:pt>
                <c:pt idx="9">
                  <c:v>0</c:v>
                </c:pt>
                <c:pt idx="12">
                  <c:v>0</c:v>
                </c:pt>
              </c:numCache>
            </c:numRef>
          </c:val>
          <c:extLst>
            <c:ext xmlns:c16="http://schemas.microsoft.com/office/drawing/2014/chart" uri="{C3380CC4-5D6E-409C-BE32-E72D297353CC}">
              <c16:uniqueId val="{00000009-518B-4AF4-A313-CDB5E9FD9B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7335</c:v>
                </c:pt>
                <c:pt idx="3">
                  <c:v>7800</c:v>
                </c:pt>
                <c:pt idx="6">
                  <c:v>7616</c:v>
                </c:pt>
                <c:pt idx="9">
                  <c:v>7670</c:v>
                </c:pt>
                <c:pt idx="12">
                  <c:v>7656</c:v>
                </c:pt>
              </c:numCache>
            </c:numRef>
          </c:val>
          <c:extLst>
            <c:ext xmlns:c16="http://schemas.microsoft.com/office/drawing/2014/chart" uri="{C3380CC4-5D6E-409C-BE32-E72D297353CC}">
              <c16:uniqueId val="{0000000A-518B-4AF4-A313-CDB5E9FD9B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2578</c:v>
                </c:pt>
                <c:pt idx="2">
                  <c:v>#N/A</c:v>
                </c:pt>
                <c:pt idx="3">
                  <c:v>#N/A</c:v>
                </c:pt>
                <c:pt idx="4">
                  <c:v>2488</c:v>
                </c:pt>
                <c:pt idx="5">
                  <c:v>#N/A</c:v>
                </c:pt>
                <c:pt idx="6">
                  <c:v>#N/A</c:v>
                </c:pt>
                <c:pt idx="7">
                  <c:v>2312</c:v>
                </c:pt>
                <c:pt idx="8">
                  <c:v>#N/A</c:v>
                </c:pt>
                <c:pt idx="9">
                  <c:v>#N/A</c:v>
                </c:pt>
                <c:pt idx="10">
                  <c:v>1916</c:v>
                </c:pt>
                <c:pt idx="11">
                  <c:v>#N/A</c:v>
                </c:pt>
                <c:pt idx="12">
                  <c:v>#N/A</c:v>
                </c:pt>
                <c:pt idx="13">
                  <c:v>1771</c:v>
                </c:pt>
                <c:pt idx="14">
                  <c:v>#N/A</c:v>
                </c:pt>
              </c:numCache>
            </c:numRef>
          </c:val>
          <c:smooth val="0"/>
          <c:extLst>
            <c:ext xmlns:c16="http://schemas.microsoft.com/office/drawing/2014/chart" uri="{C3380CC4-5D6E-409C-BE32-E72D297353CC}">
              <c16:uniqueId val="{0000000B-518B-4AF4-A313-CDB5E9FD9B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1097</c:v>
                </c:pt>
                <c:pt idx="1">
                  <c:v>1237</c:v>
                </c:pt>
                <c:pt idx="2">
                  <c:v>1235</c:v>
                </c:pt>
              </c:numCache>
            </c:numRef>
          </c:val>
          <c:extLst>
            <c:ext xmlns:c16="http://schemas.microsoft.com/office/drawing/2014/chart" uri="{C3380CC4-5D6E-409C-BE32-E72D297353CC}">
              <c16:uniqueId val="{00000000-4022-4011-A763-485DBC4205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237</c:v>
                </c:pt>
                <c:pt idx="1">
                  <c:v>327</c:v>
                </c:pt>
                <c:pt idx="2">
                  <c:v>317</c:v>
                </c:pt>
              </c:numCache>
            </c:numRef>
          </c:val>
          <c:extLst>
            <c:ext xmlns:c16="http://schemas.microsoft.com/office/drawing/2014/chart" uri="{C3380CC4-5D6E-409C-BE32-E72D297353CC}">
              <c16:uniqueId val="{00000001-4022-4011-A763-485DBC4205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660</c:v>
                </c:pt>
                <c:pt idx="1">
                  <c:v>594</c:v>
                </c:pt>
                <c:pt idx="2">
                  <c:v>547</c:v>
                </c:pt>
              </c:numCache>
            </c:numRef>
          </c:val>
          <c:extLst>
            <c:ext xmlns:c16="http://schemas.microsoft.com/office/drawing/2014/chart" uri="{C3380CC4-5D6E-409C-BE32-E72D297353CC}">
              <c16:uniqueId val="{00000002-4022-4011-A763-485DBC4205C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{2376CE35-654F-487A-AACB-B52AC89AAAF0}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3E5-4E86-BE80-34701E4FDB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{01C5BE5C-C081-4308-8A15-7FEF1E39D38B}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E5-4E86-BE80-34701E4FDB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{D3C456ED-0BE8-4DE8-BE2D-05934EE66687}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E5-4E86-BE80-34701E4FDB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{59C5E84F-F93A-4421-BD4A-F2A0876619B4}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E5-4E86-BE80-34701E4FDB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{AA8D3995-F62C-42AB-8EBB-1EED7F40B978}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E5-4E86-BE80-34701E4FDB5B}"/>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{8300E2DC-A0A0-4E94-AB66-0445AF5A3651}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3E5-4E86-BE80-34701E4FDB5B}"/>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{D6E0702A-F72C-425C-89CD-6CF2B42088CE}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3E5-4E86-BE80-34701E4FDB5B}"/>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{AA76DA58-292A-48C8-8A9C-CCF6A8AE22A5}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3E5-4E86-BE80-34701E4FDB5B}"/>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{39AEF387-DA35-4973-8AFA-1B26284774E9}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3E5-4E86-BE80-34701E4FDB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72.8</c:v>
                </c:pt>
                <c:pt idx="16">
                  <c:v>74</c:v>
                </c:pt>
                <c:pt idx="24">
                  <c:v>75.099999999999994</c:v>
                </c:pt>
                <c:pt idx="32">
                  <c:v>75.8</c:v>
                </c:pt>
              </c:numCache>
            </c:numRef>
          </c:xVal>
          <c:yVal>
            <c:numRef>
              <c:f>公会計指標分析・財政指標組合せ分析表!$BP$51:$DC$51</c:f>
              <c:numCache>
                <c:formatCode>#,##0.0;"▲ "#,##0.0</c:formatCode>
                <c:ptCount val="40"/>
                <c:pt idx="8">
                  <c:v>65</c:v>
                </c:pt>
                <c:pt idx="16">
                  <c:v>61.5</c:v>
                </c:pt>
                <c:pt idx="24">
                  <c:v>51.7</c:v>
                </c:pt>
                <c:pt idx="32">
                  <c:v>48.1</c:v>
                </c:pt>
              </c:numCache>
            </c:numRef>
          </c:yVal>
          <c:smooth val="0"/>
          <c:extLst>
            <c:ext xmlns:c16="http://schemas.microsoft.com/office/drawing/2014/chart" uri="{C3380CC4-5D6E-409C-BE32-E72D297353CC}">
              <c16:uniqueId val="{00000009-A3E5-4E86-BE80-34701E4FDB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{EDCD8E2C-FB81-4F40-8551-62D9B2EF921F}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3E5-4E86-BE80-34701E4FDB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{E51539CD-4583-4BF6-BC50-A4AB42C30B5B}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E5-4E86-BE80-34701E4FDB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{23C27551-D6C4-487C-94F6-B26B72A10929}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E5-4E86-BE80-34701E4FDB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{3B6C2E62-FA7C-4751-BFA2-66690EC658B5}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E5-4E86-BE80-34701E4FDB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{BA263CCA-EC10-4853-9707-A50D80BF7F07}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E5-4E86-BE80-34701E4FDB5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{8B1C3E5D-EDD7-41EB-90B8-5AA9A3FCA4B7}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3E5-4E86-BE80-34701E4FDB5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{AA5248F9-4EA6-4003-8244-4278FEABBE70}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3E5-4E86-BE80-34701E4FDB5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{79CA2C44-327B-4F75-BAB4-93957F8CEF01}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3E5-4E86-BE80-34701E4FDB5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{08EA1DB1-7253-4121-8D17-89534D2F1E5A}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3E5-4E86-BE80-34701E4FDB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A3E5-4E86-BE80-34701E4FDB5B}"/>
            </c:ext>
          </c:extLst>
        </c:ser>
        <c:dLbls>
          <c:showLegendKey val="0"/>
          <c:showVal val="1"/>
          <c:showCatName val="0"/>
          <c:showSerName val="0"/>
          <c:showPercent val="0"/>
          <c:showBubbleSize val="0"/>
        </c:dLbls>
        <c:axId val="46179840"/>
        <c:axId val="46181760"/>
      </c:scatterChart>
      <c:valAx>
        <c:axId val="46179840"/>
        <c:scaling>
          <c:orientation val="minMax"/>
          <c:max val="78"/>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{3E257CAC-33CD-4CE6-A118-FA5F9EB876ED}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1A8-4865-A244-D80918FE8C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{22BB0599-E91A-49E5-9BFC-76AB16F29D3D}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A8-4865-A244-D80918FE8C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{E02AA0CC-5C4B-44DD-BAF6-0F498A03D005}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A8-4865-A244-D80918FE8C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{70AF41E7-28BE-4A8B-AF41-0E90F4A01E92}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A8-4865-A244-D80918FE8C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{7C1251A0-B5B6-49E1-852D-DA28F21621B1}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A8-4865-A244-D80918FE8CF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{BAE12765-07A0-4399-9332-DCA359BDCB0C}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1A8-4865-A244-D80918FE8CF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{6417FA36-FF17-4366-9076-BDE867F55DAB}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1A8-4865-A244-D80918FE8CF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{DC59BE6D-FC52-4CAB-BE27-DB65FAA5CC20}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1A8-4865-A244-D80918FE8CF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{C1FEB511-51FA-49EB-8259-07A44944EA16}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1A8-4865-A244-D80918FE8C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10.4</c:v>
                </c:pt>
                <c:pt idx="16">
                  <c:v>9.8000000000000007</c:v>
                </c:pt>
                <c:pt idx="24">
                  <c:v>10</c:v>
                </c:pt>
                <c:pt idx="32">
                  <c:v>10</c:v>
                </c:pt>
              </c:numCache>
            </c:numRef>
          </c:xVal>
          <c:yVal>
            <c:numRef>
              <c:f>公会計指標分析・財政指標組合せ分析表!$BP$73:$DC$73</c:f>
              <c:numCache>
                <c:formatCode>#,##0.0;"▲ "#,##0.0</c:formatCode>
                <c:ptCount val="40"/>
                <c:pt idx="0">
                  <c:v>69.7</c:v>
                </c:pt>
                <c:pt idx="8">
                  <c:v>65</c:v>
                </c:pt>
                <c:pt idx="16">
                  <c:v>61.5</c:v>
                </c:pt>
                <c:pt idx="24">
                  <c:v>51.7</c:v>
                </c:pt>
                <c:pt idx="32">
                  <c:v>48.1</c:v>
                </c:pt>
              </c:numCache>
            </c:numRef>
          </c:yVal>
          <c:smooth val="0"/>
          <c:extLst>
            <c:ext xmlns:c16="http://schemas.microsoft.com/office/drawing/2014/chart" uri="{C3380CC4-5D6E-409C-BE32-E72D297353CC}">
              <c16:uniqueId val="{00000009-11A8-4865-A244-D80918FE8C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{4239A770-E045-4132-876A-A6577B6B1798}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1A8-4865-A244-D80918FE8C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{9322BC89-ADF1-41EF-A17A-3C44D695CEB9}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A8-4865-A244-D80918FE8C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{79231D77-0429-4F3C-9D25-1A6C504A95B5}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A8-4865-A244-D80918FE8C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{A73AFCF0-E330-4ADF-859E-08561CB68B3A}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A8-4865-A244-D80918FE8C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{84E807BC-2C6D-4EF6-95D3-2C25355F5C37}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A8-4865-A244-D80918FE8CF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{930627F1-286E-497E-9836-2A5325F6D5AB}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1A8-4865-A244-D80918FE8CF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{FA1917E2-32F9-4B67-A98F-6B862C8F1E74}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1A8-4865-A244-D80918FE8CF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{3AA81D0D-B232-4314-B7CC-0E5C8767614A}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1A8-4865-A244-D80918FE8CF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{33099868-EBF4-4C90-BF51-843C0CE5C192}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1A8-4865-A244-D80918FE8C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48.7</c:v>
                </c:pt>
                <c:pt idx="8">
                  <c:v>20.2</c:v>
                </c:pt>
                <c:pt idx="16">
                  <c:v>38.5</c:v>
                </c:pt>
                <c:pt idx="24">
                  <c:v>32.799999999999997</c:v>
                </c:pt>
                <c:pt idx="32">
                  <c:v>20.9</c:v>
                </c:pt>
              </c:numCache>
            </c:numRef>
          </c:yVal>
          <c:smooth val="0"/>
          <c:extLst>
            <c:ext xmlns:c16="http://schemas.microsoft.com/office/drawing/2014/chart" uri="{C3380CC4-5D6E-409C-BE32-E72D297353CC}">
              <c16:uniqueId val="{00000013-11A8-4865-A244-D80918FE8CFC}"/>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8"/>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償還終了となったもの開始となったものの差額により減少となった。今後ふみの森もてぎの施設整備事業に係る償還が始まるため、元利償還金は増加する見込みである。事業の必要性や優先度を考慮し新規発行を抑制し、発行する際は、普通交付税への算入率が有利な過疎対策事業債や緊急防災・減災事業債を中心とし、健全な財政運営を進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発行額を償還額以下にするよう努め、少額ではあるが減少した。経常経費の増加の影響で充当可能基金は減少となったが、将来負担比率の分子は減少している。公共施設の改修等により今後も地方債の活用は予定されているが、交付税措置の有利な起債を選択し、継続して基金の積立てを行い健全な財政運営を進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栃木県茂木町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財政需要の増大に伴い、財政調整基金及び減債基金は積立額とほぼ同等の取崩しを行った、特定目的基金は予定された事業への定期的な取崩しをしており、基金全体の残高は減少した。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は、今後は公共施設整備のための取崩しに備えてできるだけ積立てをしていく。特定目的基金は取崩しを続けており、減少する見込みである。基金全体としては増額させ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もてぎ未来夢基金は教育や子育てに関する事業のために使用する。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まちおこし基金はふるさと納税によるもので、子育てや高齢者支援等、設定したコースに基づき寄付者の指定した使途に使用する。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教育施設整備基金は学校等教育施設の整備・修繕等のために使用する。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もてぎ未来夢基金は教育や子育てに関する事業のため毎年取崩しているため残高が減少している。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全体として、基金の目的に沿った取崩しを継続していくため残高は減少していく見込みである。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公共施設の老朽化や、突発的な災害等の財政需要の増大に備えて積立てをしているが、財源不足により取崩しが多く残高が減少した。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今後も歳出抑制に努め、可能な範囲で残高を増加させていく予定であるが、税収や交付税が減少しているため、財源不足により取崩しを行う必要があり、これ以上の残高の増加は難しい。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財政需要の増加による財源不足の際に町債の償還財源として充当するため、平成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年度も積み立てをしたが、財源確保のため積立てとほぼ同額を取崩し総額は減少した。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財政需要の増大を見越した財源確保を目的として、地方債償還の負担軽減のため積立てを行う方針であるが、財政調整基金への積立が優先されるため、財源確保が予定通り行えるかどうかは不確定である。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481CC67-DE9E-4D1F-AC1A-63EA928496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017E48A-7706-4013-92EA-63B3DF6BD4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88330CD-526E-4E2E-87E4-BD6216F4DE3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3800879-9FB7-4972-AEF5-03129316047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FC9D4FC-289A-4544-A327-4CF86D99CD7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E07FBDD-437D-41A2-845B-82E608C610F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55B45C8-9F47-4297-8F45-14B791CAD9D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B998919-4898-47FF-BD76-3796B43C33F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1F40553-47EA-4430-B4A4-83E2994EE0A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612E210-07C8-40C3-8D90-FC2E5391C72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9542092-927D-4088-B6F2-913EE51AD53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2A3941F-DD6A-4849-9551-683CC9F7A71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13,060
12,960
172.69
7,497,275
6,947,780
519,476
4,312,090
7,656,062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DB9AC27-6DC6-4062-99BC-804BDE78058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B1CA6C6-28BD-4E69-BBF2-3B043018E5F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D26E412-97A7-40AA-88AF-EE53C0351C1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2D18B91-4988-4077-A83C-6F6EE34E3EA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91F9F30-0CC7-4BF5-BD67-4865952E464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2108BA9-2E54-4B41-9489-CFC1E5A7DA7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DA06A3C-EF63-499E-8714-67C64852E87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5E4F220-11BD-4D87-930C-5000B909F8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FCED3BA-11C5-406E-87AF-997175BD2E4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0FCFF36-9DB5-4BD9-91A2-82F0789C1F0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423FE08-137E-4AAC-BB07-5896558F58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EB90876-428E-4049-8109-993D4D5D5E1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8A99970-C6F7-4ABA-BCE0-2F64B61450B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1B333C9-C8BF-4EB5-97C8-9FFA4141CBC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B5D4E20-1002-46A9-AE8D-A606E54D112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536DF54-621B-47FA-9408-537B55F2784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A0DC501-14FF-4D57-A153-C42FE4F9972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32D77D9-7092-4BDB-A113-9B93A2EDF73B}"/>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8EB7C630-01BC-408E-9FA8-4C5310FF8FC3}"/>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D2D24E42-6F2F-4C4C-BE5B-ED85F40AFC6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E161E653-54FB-4287-8813-8A18B740C0B9}"/>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3CB96CDC-83D8-44D9-ACD2-B309000F249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63D5C0C3-51E8-4701-816C-64CDEEA38CD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454692FF-33A8-4C5E-A83F-0D9C68848DC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91FFAEE-1B7A-43D4-84D5-5392B97E10B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CA1E9D17-1266-495A-8F1D-8E770E7F11A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9655251A-0342-4C7F-AE2E-920F16128A3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8BC9B089-C412-4A58-BE75-18F825BBAA2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E32D8FF-FBA5-4E6D-B0AC-D5F87156E49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62107E2-FBB0-4D5B-BC4D-C9814C8A92D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8557B47A-06BF-4A45-BCDC-1F957BE4887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24DCEA6-8EB5-454C-8EDE-B7A34DD6086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37881423-487C-4E92-BDE7-1EADFFC6419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16B4B078-894B-416A-9EFA-D8C327BD065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75.8%</a:t>
          </a:r>
          <a:r>
            <a:rPr kumimoji="1" lang="ja-JP" altLang="en-US" sz="1100">
              <a:latin typeface="ＭＳ Ｐゴシック" panose="020B0600070205080204" pitchFamily="50" charset="-128"/>
              <a:ea typeface="ＭＳ Ｐゴシック" panose="020B0600070205080204" pitchFamily="50" charset="-128"/>
            </a:rPr>
            <a:t>であり、類似団体平均を大きく上回っている。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修繕を行わなければならない固定資産が増えており、改修や建て替え、除却を進めていく必要があるが、いずれも多額の費用が必要であることから、負担を減らすために民間施設の活用なども行い、施設利用の効率性の向上を推進し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C575D44B-7C81-4972-BB67-17B836AEC8F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4756AD76-3EE0-4D20-B7A1-DB06A851B04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CC762715-6A88-4177-9D3D-13BEC8E09F5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B6F7CFB1-BC61-4E56-A3B7-3944BB37386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7249669D-6615-4925-81F2-C4807D10F92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82EFE046-E812-4DF1-AACF-C4839455D2A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2BF668EA-B708-421D-AA6E-1A11F342D5C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A69CA667-5211-4D67-AD5E-0D4DCFF50C4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369E586B-AD1E-4994-8232-E61C5FEB3E2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FDFBF00E-F8C3-48EA-85EE-95AD82CDD69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8560809-FD31-49F4-8668-7124CF7DC1A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41915621-A9C7-43FF-BD87-0F638B6EA52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167675AB-D7AC-4979-AF35-CCA50605EAC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69C645E3-DEA6-478D-89E4-963384FDAF3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816AEA8F-A7AD-4A77-A3F0-7428F1F8E3D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A6161C71-F83F-4EA0-831C-C73F861C066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E4519C3F-4FE7-43B6-A96C-A522FC8F220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96D65E6F-26F4-40C7-9FCE-635D38EB8EE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a:extLst>
            <a:ext uri="{FF2B5EF4-FFF2-40B4-BE49-F238E27FC236}">
              <a16:creationId xmlns:a16="http://schemas.microsoft.com/office/drawing/2014/main" id="{2E756F11-AF12-4298-BC79-F4630E8DDBF0}"/>
            </a:ext>
          </a:extLst>
        </xdr:cNvPr>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a:extLst>
            <a:ext uri="{FF2B5EF4-FFF2-40B4-BE49-F238E27FC236}">
              <a16:creationId xmlns:a16="http://schemas.microsoft.com/office/drawing/2014/main" id="{CC7B6A50-9B58-4BC9-9CE6-07658506EDA2}"/>
            </a:ext>
          </a:extLst>
        </xdr:cNvPr>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a:extLst>
            <a:ext uri="{FF2B5EF4-FFF2-40B4-BE49-F238E27FC236}">
              <a16:creationId xmlns:a16="http://schemas.microsoft.com/office/drawing/2014/main" id="{4FB366E0-0E95-4E10-A91F-E2C494EF74D1}"/>
            </a:ext>
          </a:extLst>
        </xdr:cNvPr>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a:extLst>
            <a:ext uri="{FF2B5EF4-FFF2-40B4-BE49-F238E27FC236}">
              <a16:creationId xmlns:a16="http://schemas.microsoft.com/office/drawing/2014/main" id="{41BCCE67-9E02-49FD-84C1-525235AE5531}"/>
            </a:ext>
          </a:extLst>
        </xdr:cNvPr>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a:extLst>
            <a:ext uri="{FF2B5EF4-FFF2-40B4-BE49-F238E27FC236}">
              <a16:creationId xmlns:a16="http://schemas.microsoft.com/office/drawing/2014/main" id="{7349AC3F-6E18-43BE-9968-AB9CE69799E3}"/>
            </a:ext>
          </a:extLst>
        </xdr:cNvPr>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1" name="有形固定資産減価償却率平均値テキスト">
          <a:extLst>
            <a:ext uri="{FF2B5EF4-FFF2-40B4-BE49-F238E27FC236}">
              <a16:creationId xmlns:a16="http://schemas.microsoft.com/office/drawing/2014/main" id="{81036F3B-9B0B-4A07-9FA5-B1C088196935}"/>
            </a:ext>
          </a:extLst>
        </xdr:cNvPr>
        <xdr:cNvSpPr txBox="1"/>
      </xdr:nvSpPr>
      <xdr:spPr>
        <a:xfrm>
          <a:off x="4813300" y="5799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a:extLst>
            <a:ext uri="{FF2B5EF4-FFF2-40B4-BE49-F238E27FC236}">
              <a16:creationId xmlns:a16="http://schemas.microsoft.com/office/drawing/2014/main" id="{1DD77DDE-CE31-4D47-864C-429382124905}"/>
            </a:ext>
          </a:extLst>
        </xdr:cNvPr>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a:extLst>
            <a:ext uri="{FF2B5EF4-FFF2-40B4-BE49-F238E27FC236}">
              <a16:creationId xmlns:a16="http://schemas.microsoft.com/office/drawing/2014/main" id="{04ECFCB3-93AB-44C8-8AD0-C4E66FAAA07E}"/>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a:extLst>
            <a:ext uri="{FF2B5EF4-FFF2-40B4-BE49-F238E27FC236}">
              <a16:creationId xmlns:a16="http://schemas.microsoft.com/office/drawing/2014/main" id="{A60E5FAF-6244-438D-8091-05FCDE099971}"/>
            </a:ext>
          </a:extLst>
        </xdr:cNvPr>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a:extLst>
            <a:ext uri="{FF2B5EF4-FFF2-40B4-BE49-F238E27FC236}">
              <a16:creationId xmlns:a16="http://schemas.microsoft.com/office/drawing/2014/main" id="{CC9F6545-6EE9-4A0E-A8A6-6E28F63D009B}"/>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297ECA2-DD0C-4D4B-89E5-1351162DB84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5BC763B-8025-4AF6-AB86-A00A1C21145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09BEBD7-741E-41CF-9013-28C89E6B7AB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79F3481-7068-42E6-A271-21E33B98329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6356C4F-C6FD-4802-AFBB-970D384EED6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110944</xdr:rowOff>
    </xdr:from>
    <xdr:to>
      <xdr:col>23</xdr:col>
      <xdr:colOff>136525</xdr:colOff>
      <xdr:row>27</xdr:row>
      <xdr:rowOff>41094</xdr:rowOff>
    </xdr:to>
    <xdr:sp macro="" textlink="">
      <xdr:nvSpPr>
        <xdr:cNvPr id="81" name="楕円 80">
          <a:extLst>
            <a:ext uri="{FF2B5EF4-FFF2-40B4-BE49-F238E27FC236}">
              <a16:creationId xmlns:a16="http://schemas.microsoft.com/office/drawing/2014/main" id="{4F5071AE-56D0-47AC-9906-445D3EFBFFF9}"/>
            </a:ext>
          </a:extLst>
        </xdr:cNvPr>
        <xdr:cNvSpPr/>
      </xdr:nvSpPr>
      <xdr:spPr>
        <a:xfrm>
          <a:off x="4711700" y="53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63971</xdr:rowOff>
    </xdr:from>
    <xdr:ext cx="405111" cy="259045"/>
    <xdr:sp macro="" textlink="">
      <xdr:nvSpPr>
        <xdr:cNvPr id="82" name="有形固定資産減価償却率該当値テキスト">
          <a:extLst>
            <a:ext uri="{FF2B5EF4-FFF2-40B4-BE49-F238E27FC236}">
              <a16:creationId xmlns:a16="http://schemas.microsoft.com/office/drawing/2014/main" id="{43D19AFE-C5B5-4D12-BABF-9E3DBF0AE60F}"/>
            </a:ext>
          </a:extLst>
        </xdr:cNvPr>
        <xdr:cNvSpPr txBox="1"/>
      </xdr:nvSpPr>
      <xdr:spPr>
        <a:xfrm>
          <a:off x="4813300" y="5293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132533</xdr:rowOff>
    </xdr:from>
    <xdr:to>
      <xdr:col>19</xdr:col>
      <xdr:colOff>187325</xdr:colOff>
      <xdr:row>27</xdr:row>
      <xdr:rowOff>62683</xdr:rowOff>
    </xdr:to>
    <xdr:sp macro="" textlink="">
      <xdr:nvSpPr>
        <xdr:cNvPr id="83" name="楕円 82">
          <a:extLst>
            <a:ext uri="{FF2B5EF4-FFF2-40B4-BE49-F238E27FC236}">
              <a16:creationId xmlns:a16="http://schemas.microsoft.com/office/drawing/2014/main" id="{894E4BEB-C912-4ECA-A249-6E22EDDA68EC}"/>
            </a:ext>
          </a:extLst>
        </xdr:cNvPr>
        <xdr:cNvSpPr/>
      </xdr:nvSpPr>
      <xdr:spPr>
        <a:xfrm>
          <a:off x="4000500" y="53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161744</xdr:rowOff>
    </xdr:from>
    <xdr:to>
      <xdr:col>23</xdr:col>
      <xdr:colOff>85725</xdr:colOff>
      <xdr:row>27</xdr:row>
      <xdr:rowOff>11883</xdr:rowOff>
    </xdr:to>
    <xdr:cxnSp macro="">
      <xdr:nvCxnSpPr>
        <xdr:cNvPr id="84" name="直線コネクタ 83">
          <a:extLst>
            <a:ext uri="{FF2B5EF4-FFF2-40B4-BE49-F238E27FC236}">
              <a16:creationId xmlns:a16="http://schemas.microsoft.com/office/drawing/2014/main" id="{C427A5C4-60F6-417C-AE35-3D1F5D002138}"/>
            </a:ext>
          </a:extLst>
        </xdr:cNvPr>
        <xdr:cNvCxnSpPr/>
      </xdr:nvCxnSpPr>
      <xdr:spPr>
        <a:xfrm flipV="1">
          <a:off x="4051300" y="5390969"/>
          <a:ext cx="711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166461</xdr:rowOff>
    </xdr:from>
    <xdr:to>
      <xdr:col>15</xdr:col>
      <xdr:colOff>187325</xdr:colOff>
      <xdr:row>27</xdr:row>
      <xdr:rowOff>96611</xdr:rowOff>
    </xdr:to>
    <xdr:sp macro="" textlink="">
      <xdr:nvSpPr>
        <xdr:cNvPr id="85" name="楕円 84">
          <a:extLst>
            <a:ext uri="{FF2B5EF4-FFF2-40B4-BE49-F238E27FC236}">
              <a16:creationId xmlns:a16="http://schemas.microsoft.com/office/drawing/2014/main" id="{FFC63A24-4F32-4AC9-B3E5-2846352C3790}"/>
            </a:ext>
          </a:extLst>
        </xdr:cNvPr>
        <xdr:cNvSpPr/>
      </xdr:nvSpPr>
      <xdr:spPr>
        <a:xfrm>
          <a:off x="3238500" y="53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11883</xdr:rowOff>
    </xdr:from>
    <xdr:to>
      <xdr:col>19</xdr:col>
      <xdr:colOff>136525</xdr:colOff>
      <xdr:row>27</xdr:row>
      <xdr:rowOff>45811</xdr:rowOff>
    </xdr:to>
    <xdr:cxnSp macro="">
      <xdr:nvCxnSpPr>
        <xdr:cNvPr id="86" name="直線コネクタ 85">
          <a:extLst>
            <a:ext uri="{FF2B5EF4-FFF2-40B4-BE49-F238E27FC236}">
              <a16:creationId xmlns:a16="http://schemas.microsoft.com/office/drawing/2014/main" id="{B50E3107-D596-436E-9549-8FB01FE3F33C}"/>
            </a:ext>
          </a:extLst>
        </xdr:cNvPr>
        <xdr:cNvCxnSpPr/>
      </xdr:nvCxnSpPr>
      <xdr:spPr>
        <a:xfrm flipV="1">
          <a:off x="3289300" y="5412558"/>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32022</xdr:rowOff>
    </xdr:from>
    <xdr:to>
      <xdr:col>11</xdr:col>
      <xdr:colOff>187325</xdr:colOff>
      <xdr:row>27</xdr:row>
      <xdr:rowOff>133622</xdr:rowOff>
    </xdr:to>
    <xdr:sp macro="" textlink="">
      <xdr:nvSpPr>
        <xdr:cNvPr id="87" name="楕円 86">
          <a:extLst>
            <a:ext uri="{FF2B5EF4-FFF2-40B4-BE49-F238E27FC236}">
              <a16:creationId xmlns:a16="http://schemas.microsoft.com/office/drawing/2014/main" id="{DED8ADC5-21FB-4689-BA55-81125461CC24}"/>
            </a:ext>
          </a:extLst>
        </xdr:cNvPr>
        <xdr:cNvSpPr/>
      </xdr:nvSpPr>
      <xdr:spPr>
        <a:xfrm>
          <a:off x="24765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45811</xdr:rowOff>
    </xdr:from>
    <xdr:to>
      <xdr:col>15</xdr:col>
      <xdr:colOff>136525</xdr:colOff>
      <xdr:row>27</xdr:row>
      <xdr:rowOff>82822</xdr:rowOff>
    </xdr:to>
    <xdr:cxnSp macro="">
      <xdr:nvCxnSpPr>
        <xdr:cNvPr id="88" name="直線コネクタ 87">
          <a:extLst>
            <a:ext uri="{FF2B5EF4-FFF2-40B4-BE49-F238E27FC236}">
              <a16:creationId xmlns:a16="http://schemas.microsoft.com/office/drawing/2014/main" id="{E6AC6D79-D7C9-42B6-86C5-ECD9A0E787DE}"/>
            </a:ext>
          </a:extLst>
        </xdr:cNvPr>
        <xdr:cNvCxnSpPr/>
      </xdr:nvCxnSpPr>
      <xdr:spPr>
        <a:xfrm flipV="1">
          <a:off x="2527300" y="544648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89" name="n_1aveValue有形固定資産減価償却率">
          <a:extLst>
            <a:ext uri="{FF2B5EF4-FFF2-40B4-BE49-F238E27FC236}">
              <a16:creationId xmlns:a16="http://schemas.microsoft.com/office/drawing/2014/main" id="{1983F5F2-23F5-4DC4-96DD-AC9CA6E8C096}"/>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90" name="n_2aveValue有形固定資産減価償却率">
          <a:extLst>
            <a:ext uri="{FF2B5EF4-FFF2-40B4-BE49-F238E27FC236}">
              <a16:creationId xmlns:a16="http://schemas.microsoft.com/office/drawing/2014/main" id="{107ED094-7E29-4D18-8037-1FF2C6309684}"/>
            </a:ext>
          </a:extLst>
        </xdr:cNvPr>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91" name="n_3aveValue有形固定資産減価償却率">
          <a:extLst>
            <a:ext uri="{FF2B5EF4-FFF2-40B4-BE49-F238E27FC236}">
              <a16:creationId xmlns:a16="http://schemas.microsoft.com/office/drawing/2014/main" id="{88B93FD0-D737-49A5-8B87-00878228DA3D}"/>
            </a:ext>
          </a:extLst>
        </xdr:cNvPr>
        <xdr:cNvSpPr txBox="1"/>
      </xdr:nvSpPr>
      <xdr:spPr>
        <a:xfrm>
          <a:off x="2324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79210</xdr:rowOff>
    </xdr:from>
    <xdr:ext cx="405111" cy="259045"/>
    <xdr:sp macro="" textlink="">
      <xdr:nvSpPr>
        <xdr:cNvPr id="92" name="n_1mainValue有形固定資産減価償却率">
          <a:extLst>
            <a:ext uri="{FF2B5EF4-FFF2-40B4-BE49-F238E27FC236}">
              <a16:creationId xmlns:a16="http://schemas.microsoft.com/office/drawing/2014/main" id="{B0157614-7D45-40F5-8D88-84F0848387EE}"/>
            </a:ext>
          </a:extLst>
        </xdr:cNvPr>
        <xdr:cNvSpPr txBox="1"/>
      </xdr:nvSpPr>
      <xdr:spPr>
        <a:xfrm>
          <a:off x="3836044" y="5136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113138</xdr:rowOff>
    </xdr:from>
    <xdr:ext cx="405111" cy="259045"/>
    <xdr:sp macro="" textlink="">
      <xdr:nvSpPr>
        <xdr:cNvPr id="93" name="n_2mainValue有形固定資産減価償却率">
          <a:extLst>
            <a:ext uri="{FF2B5EF4-FFF2-40B4-BE49-F238E27FC236}">
              <a16:creationId xmlns:a16="http://schemas.microsoft.com/office/drawing/2014/main" id="{ADE3C323-FE44-4684-B439-043931324CE8}"/>
            </a:ext>
          </a:extLst>
        </xdr:cNvPr>
        <xdr:cNvSpPr txBox="1"/>
      </xdr:nvSpPr>
      <xdr:spPr>
        <a:xfrm>
          <a:off x="3086744" y="517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150149</xdr:rowOff>
    </xdr:from>
    <xdr:ext cx="405111" cy="259045"/>
    <xdr:sp macro="" textlink="">
      <xdr:nvSpPr>
        <xdr:cNvPr id="94" name="n_3mainValue有形固定資産減価償却率">
          <a:extLst>
            <a:ext uri="{FF2B5EF4-FFF2-40B4-BE49-F238E27FC236}">
              <a16:creationId xmlns:a16="http://schemas.microsoft.com/office/drawing/2014/main" id="{8A98B7F3-2026-41BA-B6E1-6CFD9FFAD576}"/>
            </a:ext>
          </a:extLst>
        </xdr:cNvPr>
        <xdr:cNvSpPr txBox="1"/>
      </xdr:nvSpPr>
      <xdr:spPr>
        <a:xfrm>
          <a:off x="2324744" y="520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C50C3152-2EA2-47AB-91ED-1FC1E40B19F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8C5D4443-B55E-4652-8ED5-ADB2997F77E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E0F5721-1162-4AB3-9708-2534E1F9683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A3828451-3408-45D9-9F31-842777DAA4D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FD8441E6-17F3-4E46-9641-7A0BAEDDAAC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6CEB137-3340-4773-8534-81F11C79692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6D5409EE-D105-457C-BDCB-1CC93692F37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D9BA3C45-64EE-4BD6-A8E6-3251BC3188D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D1BEB7B7-4F0C-48DF-B3FD-813BBC4B7DF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40F4A5F2-D097-4D25-AA56-B55E1084E57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837CAFFB-70F6-4842-A2F6-129E36B3988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1AE05DE5-34E3-45D1-BAF1-B9DE743FC3B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3CE2026A-081B-4082-87B7-D19F30EFED4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は全国平均より高く類似団体の中でも下位となっている。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のためには地方債残高の減少及び基金の増加を進めることと、業務収入のうち税収等収入の増加と業務支出の削減を行うことが必要であるが、公共施設の維持修繕に要する経費が増加する見込みであり、厳しい状況に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39949655-F2FC-4751-B9DE-F76AD3EE440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40E65ACD-6732-472F-87DF-2D29CC399A7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2F07EB12-7FB8-4CAE-87B6-EB38F897724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6D953DAA-F6CD-4690-9F8B-C7EA6BFD2B91}"/>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3895973F-1CA2-4339-AFDC-EEEF4C3E090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616F81F6-6CBB-43E0-8C55-845C50ECAA1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906193F3-8699-4EC3-BC2D-A3EE4F715B1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DF21D940-ED92-4248-8098-5725A9F37C8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1629B7C9-60E0-4C83-8ED7-56F28B5B1DF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83476B10-D7A9-4C9A-B55A-758B60BB76C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49455F5C-A7C0-445B-AD68-DAC17842BB7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7F65267A-FB57-4D4D-8815-51453C29314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B782CBCA-0608-4607-84B8-EE9FA393275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8931BEBD-3C11-4B6D-B951-DD8374F58E15}"/>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65CE9103-5F57-486C-B5F1-292B5C13CFD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DD3250E1-F903-456A-9515-EEB92DCF569C}"/>
            </a:ext>
          </a:extLst>
        </xdr:cNvPr>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E3B8E172-ED82-4818-903E-249C85C4235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E42458C1-ED08-4EFD-BC8B-7D5EC2AA363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6" name="債務償還比率最大値テキスト">
          <a:extLst>
            <a:ext uri="{FF2B5EF4-FFF2-40B4-BE49-F238E27FC236}">
              <a16:creationId xmlns:a16="http://schemas.microsoft.com/office/drawing/2014/main" id="{55492CBC-8F17-41BC-8017-A8B8B604872D}"/>
            </a:ext>
          </a:extLst>
        </xdr:cNvPr>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a:extLst>
            <a:ext uri="{FF2B5EF4-FFF2-40B4-BE49-F238E27FC236}">
              <a16:creationId xmlns:a16="http://schemas.microsoft.com/office/drawing/2014/main" id="{377B67EA-B952-4993-9FB0-D2F611DA25C8}"/>
            </a:ext>
          </a:extLst>
        </xdr:cNvPr>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8" name="債務償還比率平均値テキスト">
          <a:extLst>
            <a:ext uri="{FF2B5EF4-FFF2-40B4-BE49-F238E27FC236}">
              <a16:creationId xmlns:a16="http://schemas.microsoft.com/office/drawing/2014/main" id="{EE6E611F-B649-4ADF-BA98-D5BCD37363DA}"/>
            </a:ext>
          </a:extLst>
        </xdr:cNvPr>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a:extLst>
            <a:ext uri="{FF2B5EF4-FFF2-40B4-BE49-F238E27FC236}">
              <a16:creationId xmlns:a16="http://schemas.microsoft.com/office/drawing/2014/main" id="{9E269CA5-B6AA-479F-B2E3-5579239B03BC}"/>
            </a:ext>
          </a:extLst>
        </xdr:cNvPr>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a:extLst>
            <a:ext uri="{FF2B5EF4-FFF2-40B4-BE49-F238E27FC236}">
              <a16:creationId xmlns:a16="http://schemas.microsoft.com/office/drawing/2014/main" id="{7457949E-6744-42B7-9B84-3458E94AAC1A}"/>
            </a:ext>
          </a:extLst>
        </xdr:cNvPr>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1EB78A80-7080-4B60-A6AC-1C35F43D9DF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1B72891B-9E53-4863-A5FD-4A8837804C4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58A61088-8009-40F0-87D0-2DBF65B5973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788EC097-2E46-489D-99FF-C726E2185E9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9086809-0D16-48DF-94BF-7CC783D03A3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16468</xdr:rowOff>
    </xdr:from>
    <xdr:to>
      <xdr:col>76</xdr:col>
      <xdr:colOff>73025</xdr:colOff>
      <xdr:row>29</xdr:row>
      <xdr:rowOff>118068</xdr:rowOff>
    </xdr:to>
    <xdr:sp macro="" textlink="">
      <xdr:nvSpPr>
        <xdr:cNvPr id="136" name="楕円 135">
          <a:extLst>
            <a:ext uri="{FF2B5EF4-FFF2-40B4-BE49-F238E27FC236}">
              <a16:creationId xmlns:a16="http://schemas.microsoft.com/office/drawing/2014/main" id="{CBBC57F3-31DE-4D91-90E1-BEDEF7B2C8AC}"/>
            </a:ext>
          </a:extLst>
        </xdr:cNvPr>
        <xdr:cNvSpPr/>
      </xdr:nvSpPr>
      <xdr:spPr>
        <a:xfrm>
          <a:off x="14744700" y="576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39345</xdr:rowOff>
    </xdr:from>
    <xdr:ext cx="469744" cy="259045"/>
    <xdr:sp macro="" textlink="">
      <xdr:nvSpPr>
        <xdr:cNvPr id="137" name="債務償還比率該当値テキスト">
          <a:extLst>
            <a:ext uri="{FF2B5EF4-FFF2-40B4-BE49-F238E27FC236}">
              <a16:creationId xmlns:a16="http://schemas.microsoft.com/office/drawing/2014/main" id="{69B4F64C-4A70-428E-AA4F-148BF9816FD2}"/>
            </a:ext>
          </a:extLst>
        </xdr:cNvPr>
        <xdr:cNvSpPr txBox="1"/>
      </xdr:nvSpPr>
      <xdr:spPr>
        <a:xfrm>
          <a:off x="14846300" y="561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98150</xdr:rowOff>
    </xdr:from>
    <xdr:to>
      <xdr:col>72</xdr:col>
      <xdr:colOff>123825</xdr:colOff>
      <xdr:row>30</xdr:row>
      <xdr:rowOff>28300</xdr:rowOff>
    </xdr:to>
    <xdr:sp macro="" textlink="">
      <xdr:nvSpPr>
        <xdr:cNvPr id="138" name="楕円 137">
          <a:extLst>
            <a:ext uri="{FF2B5EF4-FFF2-40B4-BE49-F238E27FC236}">
              <a16:creationId xmlns:a16="http://schemas.microsoft.com/office/drawing/2014/main" id="{D84FD1DE-EA4F-4AD6-98B7-A76E8BF64B6F}"/>
            </a:ext>
          </a:extLst>
        </xdr:cNvPr>
        <xdr:cNvSpPr/>
      </xdr:nvSpPr>
      <xdr:spPr>
        <a:xfrm>
          <a:off x="14033500" y="58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67268</xdr:rowOff>
    </xdr:from>
    <xdr:to>
      <xdr:col>76</xdr:col>
      <xdr:colOff>22225</xdr:colOff>
      <xdr:row>29</xdr:row>
      <xdr:rowOff>148950</xdr:rowOff>
    </xdr:to>
    <xdr:cxnSp macro="">
      <xdr:nvCxnSpPr>
        <xdr:cNvPr id="139" name="直線コネクタ 138">
          <a:extLst>
            <a:ext uri="{FF2B5EF4-FFF2-40B4-BE49-F238E27FC236}">
              <a16:creationId xmlns:a16="http://schemas.microsoft.com/office/drawing/2014/main" id="{04447A76-2DCE-4F4E-AFED-7D7E78731556}"/>
            </a:ext>
          </a:extLst>
        </xdr:cNvPr>
        <xdr:cNvCxnSpPr/>
      </xdr:nvCxnSpPr>
      <xdr:spPr>
        <a:xfrm flipV="1">
          <a:off x="14084300" y="5810843"/>
          <a:ext cx="711200" cy="8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40" name="n_1aveValue債務償還比率">
          <a:extLst>
            <a:ext uri="{FF2B5EF4-FFF2-40B4-BE49-F238E27FC236}">
              <a16:creationId xmlns:a16="http://schemas.microsoft.com/office/drawing/2014/main" id="{A4C14D82-13D7-49D5-80D7-43D3C48B6886}"/>
            </a:ext>
          </a:extLst>
        </xdr:cNvPr>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44827</xdr:rowOff>
    </xdr:from>
    <xdr:ext cx="469744" cy="259045"/>
    <xdr:sp macro="" textlink="">
      <xdr:nvSpPr>
        <xdr:cNvPr id="141" name="n_1mainValue債務償還比率">
          <a:extLst>
            <a:ext uri="{FF2B5EF4-FFF2-40B4-BE49-F238E27FC236}">
              <a16:creationId xmlns:a16="http://schemas.microsoft.com/office/drawing/2014/main" id="{BCB03AA1-792A-43A7-8666-10F43A2D7C50}"/>
            </a:ext>
          </a:extLst>
        </xdr:cNvPr>
        <xdr:cNvSpPr txBox="1"/>
      </xdr:nvSpPr>
      <xdr:spPr>
        <a:xfrm>
          <a:off x="13836727" y="56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C18EBF14-2496-434B-A510-3F1A56BAD2E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AF1A0D1A-6AF5-4A32-8B07-9B6E7028105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84B75B77-1F65-4EE7-B892-987B70341C0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D95DEF14-4618-4E99-9C72-9AF364AD44E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B9D4643E-1004-4A37-97DD-5BE2ED1BB25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CD717B40-08CB-4C52-B81F-BD14331F817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28C6BE-6C28-4412-A3E0-B389B471CD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EB2A948-2B37-47E7-AA01-9468E02D5D5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3E3A951-83C5-4652-A37C-3F32A03E01B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7D38200-D05E-4FB6-92A3-B57BA74E6C5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5366F86-0B72-443C-8464-BC3A625984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382621A-944D-4C30-8030-B97C2F3038B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7EB0A7B-6945-4A33-9C09-F9F33A26B7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0D0EE48-8BE5-487E-9B2B-4A5B2F5FB0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7FA4ACC-F799-490C-B4D2-BB28E5FC10A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409AF5-D144-42E0-B5D8-004E1B5A5B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13,060
12,960
172.69
7,497,275
6,947,780
519,476
4,312,090
7,656,062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1179515-8D8C-4BDF-805C-F0491A057E3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77909F-0355-437F-8BAB-ABCF0AC3F27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AB6755-CC7B-4E50-8EF1-8E82FB896B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E0E1F7B-96FF-4724-98B1-F7E0AD1376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6475E21-BC45-4157-BA69-6006D3A23D0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ABA072B-3BB5-4CEF-958A-B4C69F2719C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E92128-946F-4F6E-922D-3EBCEB0DBF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A17EEE6-A374-4EE4-BF8F-A3B8B69161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D8E7BAF-F2AE-4FB8-A8C6-CBB11FB53BF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E6AB378-C527-4053-8B44-679E65D2C23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4F4999-3B1D-4554-85E7-D2D4EDD2EF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984CCD-7403-4E29-A99F-7F9673C47E6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5D64AE0-6D99-4BEE-9556-88203D07239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B42377-5997-4156-A3F1-549FB90FB04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3C5766-FC23-4385-9509-7D2FDB2F7C2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C114FF9-DA03-4F77-82AE-FA999FB542C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F5EC90E-BAA8-47D4-888A-566A859D57A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635E5A-4537-4282-B7C5-5D6DE54C20F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2670A46-CE1D-4E80-A809-1199E8B97D9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8D13749-2B6C-4B61-A969-283AA63926B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055C366-3B89-4361-BC3A-E7D1C4DAB3D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79B4367-C52E-4E46-BED4-72FEB0DCEA2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57473E7-A030-475D-9820-C66DF30745B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199936B-40F5-44EC-A39B-5833723D3A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157F903-A83A-446E-B9DE-941442B1842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6EC5668-FA41-44FD-98F2-7A0855A714B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DBCBF38-A106-4DC8-A767-2D20262C8A5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BDFFC9D-2AC6-40AE-BB15-493E24FAB5F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3F09214-31BD-438E-94C4-75223C84935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F6B076B-1D99-4D39-9961-01196BAA124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177BBF66-CF6F-4BA7-BA9E-58C416D613F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63C49F6D-2379-4370-BF44-F1A4529E420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4833C0F2-AE12-42BF-9252-B14605B6FF7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78044D8-B756-44EE-9800-5C85193AC67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77A0653-4026-41B7-A58D-08F25AF331C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5EA2C549-AE0F-45DA-81A0-B9EAC9608FA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5195B4AC-0A69-4981-A7BF-50DB66539E1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69A00EA-5D82-4E0F-9A54-EA88E306228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C03134E2-8BAF-4893-A696-3929093B160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931EBD04-1608-4CF9-855A-273B9603C81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63C86BA-8DA3-4ADD-BE27-063D59B3C4E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1F3F5A3B-9CC7-4FC8-9FBB-4D5326482E7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BDD53EA8-6EC3-4965-A6A3-4EF80E8CFF3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EBD1C3A0-2F8E-4129-9AA4-A0E7E018830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id="{6067CBB6-2736-49C6-847C-1881B99066BB}"/>
            </a:ext>
          </a:extLst>
        </xdr:cNvPr>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id="{59CCA998-7442-4450-973D-C492B88D0622}"/>
            </a:ext>
          </a:extLst>
        </xdr:cNvPr>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id="{F0BA8E92-6566-4633-ADC0-0224A7B34A54}"/>
            </a:ext>
          </a:extLst>
        </xdr:cNvPr>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id="{22D35628-95F2-4A08-8256-17A3B8BEC426}"/>
            </a:ext>
          </a:extLst>
        </xdr:cNvPr>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FEEA5419-EE31-43DA-9FD2-331F1AE4DBF6}"/>
            </a:ext>
          </a:extLst>
        </xdr:cNvPr>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a:extLst>
            <a:ext uri="{FF2B5EF4-FFF2-40B4-BE49-F238E27FC236}">
              <a16:creationId xmlns:a16="http://schemas.microsoft.com/office/drawing/2014/main" id="{E975752B-4192-4A24-8EFA-960184CD796A}"/>
            </a:ext>
          </a:extLst>
        </xdr:cNvPr>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0B49C71D-A7BE-45A6-A540-1CBA5AAC2C4D}"/>
            </a:ext>
          </a:extLst>
        </xdr:cNvPr>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2B9ED6A7-AFF8-4C79-A275-417C100CC8B1}"/>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ED6E749C-AC53-4258-81D5-4F79C9B19600}"/>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11742725-DC22-4606-98EB-D874C79FB646}"/>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AD15935-6CD9-4487-8242-337FC9BB924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058FD57-9C3B-4855-AA7E-6D395DB564B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279BAF3-6378-48EA-8885-0AA968DD67F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5F0F8FE-AE71-4246-90AD-F97D3BD0710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EF0FE26-F18C-4D12-A407-4680FE1EC4F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92075</xdr:rowOff>
    </xdr:from>
    <xdr:to>
      <xdr:col>24</xdr:col>
      <xdr:colOff>114300</xdr:colOff>
      <xdr:row>35</xdr:row>
      <xdr:rowOff>22225</xdr:rowOff>
    </xdr:to>
    <xdr:sp macro="" textlink="">
      <xdr:nvSpPr>
        <xdr:cNvPr id="71" name="楕円 70">
          <a:extLst>
            <a:ext uri="{FF2B5EF4-FFF2-40B4-BE49-F238E27FC236}">
              <a16:creationId xmlns:a16="http://schemas.microsoft.com/office/drawing/2014/main" id="{CC0CB4C8-1B5C-491B-A8E5-5A7DE70A9789}"/>
            </a:ext>
          </a:extLst>
        </xdr:cNvPr>
        <xdr:cNvSpPr/>
      </xdr:nvSpPr>
      <xdr:spPr>
        <a:xfrm>
          <a:off x="45847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7002</xdr:rowOff>
    </xdr:from>
    <xdr:ext cx="405111" cy="259045"/>
    <xdr:sp macro="" textlink="">
      <xdr:nvSpPr>
        <xdr:cNvPr id="72" name="【道路】&#10;有形固定資産減価償却率該当値テキスト">
          <a:extLst>
            <a:ext uri="{FF2B5EF4-FFF2-40B4-BE49-F238E27FC236}">
              <a16:creationId xmlns:a16="http://schemas.microsoft.com/office/drawing/2014/main" id="{341CE841-1919-4D1E-B44B-9B80AB661484}"/>
            </a:ext>
          </a:extLst>
        </xdr:cNvPr>
        <xdr:cNvSpPr txBox="1"/>
      </xdr:nvSpPr>
      <xdr:spPr>
        <a:xfrm>
          <a:off x="4673600"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105410</xdr:rowOff>
    </xdr:from>
    <xdr:to>
      <xdr:col>20</xdr:col>
      <xdr:colOff>38100</xdr:colOff>
      <xdr:row>35</xdr:row>
      <xdr:rowOff>35560</xdr:rowOff>
    </xdr:to>
    <xdr:sp macro="" textlink="">
      <xdr:nvSpPr>
        <xdr:cNvPr id="73" name="楕円 72">
          <a:extLst>
            <a:ext uri="{FF2B5EF4-FFF2-40B4-BE49-F238E27FC236}">
              <a16:creationId xmlns:a16="http://schemas.microsoft.com/office/drawing/2014/main" id="{FC5CCDF2-97B1-4093-967B-3EEC97B273F3}"/>
            </a:ext>
          </a:extLst>
        </xdr:cNvPr>
        <xdr:cNvSpPr/>
      </xdr:nvSpPr>
      <xdr:spPr>
        <a:xfrm>
          <a:off x="3746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142875</xdr:rowOff>
    </xdr:from>
    <xdr:to>
      <xdr:col>24</xdr:col>
      <xdr:colOff>63500</xdr:colOff>
      <xdr:row>34</xdr:row>
      <xdr:rowOff>156210</xdr:rowOff>
    </xdr:to>
    <xdr:cxnSp macro="">
      <xdr:nvCxnSpPr>
        <xdr:cNvPr id="74" name="直線コネクタ 73">
          <a:extLst>
            <a:ext uri="{FF2B5EF4-FFF2-40B4-BE49-F238E27FC236}">
              <a16:creationId xmlns:a16="http://schemas.microsoft.com/office/drawing/2014/main" id="{F4768B77-7DE8-41E9-BB53-1D4BE6F639EA}"/>
            </a:ext>
          </a:extLst>
        </xdr:cNvPr>
        <xdr:cNvCxnSpPr/>
      </xdr:nvCxnSpPr>
      <xdr:spPr>
        <a:xfrm flipV="1">
          <a:off x="3797300" y="597217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113030</xdr:rowOff>
    </xdr:from>
    <xdr:to>
      <xdr:col>15</xdr:col>
      <xdr:colOff>101600</xdr:colOff>
      <xdr:row>35</xdr:row>
      <xdr:rowOff>43180</xdr:rowOff>
    </xdr:to>
    <xdr:sp macro="" textlink="">
      <xdr:nvSpPr>
        <xdr:cNvPr id="75" name="楕円 74">
          <a:extLst>
            <a:ext uri="{FF2B5EF4-FFF2-40B4-BE49-F238E27FC236}">
              <a16:creationId xmlns:a16="http://schemas.microsoft.com/office/drawing/2014/main" id="{F2456663-B4C0-42A1-A67C-6EDA50BF0C68}"/>
            </a:ext>
          </a:extLst>
        </xdr:cNvPr>
        <xdr:cNvSpPr/>
      </xdr:nvSpPr>
      <xdr:spPr>
        <a:xfrm>
          <a:off x="2857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156210</xdr:rowOff>
    </xdr:from>
    <xdr:to>
      <xdr:col>19</xdr:col>
      <xdr:colOff>177800</xdr:colOff>
      <xdr:row>34</xdr:row>
      <xdr:rowOff>163830</xdr:rowOff>
    </xdr:to>
    <xdr:cxnSp macro="">
      <xdr:nvCxnSpPr>
        <xdr:cNvPr id="76" name="直線コネクタ 75">
          <a:extLst>
            <a:ext uri="{FF2B5EF4-FFF2-40B4-BE49-F238E27FC236}">
              <a16:creationId xmlns:a16="http://schemas.microsoft.com/office/drawing/2014/main" id="{595525F6-0999-4D64-825E-E9282EF30BA3}"/>
            </a:ext>
          </a:extLst>
        </xdr:cNvPr>
        <xdr:cNvCxnSpPr/>
      </xdr:nvCxnSpPr>
      <xdr:spPr>
        <a:xfrm flipV="1">
          <a:off x="2908300" y="5985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154940</xdr:rowOff>
    </xdr:from>
    <xdr:to>
      <xdr:col>10</xdr:col>
      <xdr:colOff>165100</xdr:colOff>
      <xdr:row>34</xdr:row>
      <xdr:rowOff>85090</xdr:rowOff>
    </xdr:to>
    <xdr:sp macro="" textlink="">
      <xdr:nvSpPr>
        <xdr:cNvPr id="77" name="楕円 76">
          <a:extLst>
            <a:ext uri="{FF2B5EF4-FFF2-40B4-BE49-F238E27FC236}">
              <a16:creationId xmlns:a16="http://schemas.microsoft.com/office/drawing/2014/main" id="{C51F01D6-CB0A-4E15-810A-32EE3C06B08D}"/>
            </a:ext>
          </a:extLst>
        </xdr:cNvPr>
        <xdr:cNvSpPr/>
      </xdr:nvSpPr>
      <xdr:spPr>
        <a:xfrm>
          <a:off x="1968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34290</xdr:rowOff>
    </xdr:from>
    <xdr:to>
      <xdr:col>15</xdr:col>
      <xdr:colOff>50800</xdr:colOff>
      <xdr:row>34</xdr:row>
      <xdr:rowOff>163830</xdr:rowOff>
    </xdr:to>
    <xdr:cxnSp macro="">
      <xdr:nvCxnSpPr>
        <xdr:cNvPr id="78" name="直線コネクタ 77">
          <a:extLst>
            <a:ext uri="{FF2B5EF4-FFF2-40B4-BE49-F238E27FC236}">
              <a16:creationId xmlns:a16="http://schemas.microsoft.com/office/drawing/2014/main" id="{D89913B8-7BF7-47A7-A878-D3AC124BE711}"/>
            </a:ext>
          </a:extLst>
        </xdr:cNvPr>
        <xdr:cNvCxnSpPr/>
      </xdr:nvCxnSpPr>
      <xdr:spPr>
        <a:xfrm>
          <a:off x="2019300" y="586359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a:extLst>
            <a:ext uri="{FF2B5EF4-FFF2-40B4-BE49-F238E27FC236}">
              <a16:creationId xmlns:a16="http://schemas.microsoft.com/office/drawing/2014/main" id="{39DB2B78-7A67-4413-B5B0-0079E0EC32BF}"/>
            </a:ext>
          </a:extLst>
        </xdr:cNvPr>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0" name="n_2aveValue【道路】&#10;有形固定資産減価償却率">
          <a:extLst>
            <a:ext uri="{FF2B5EF4-FFF2-40B4-BE49-F238E27FC236}">
              <a16:creationId xmlns:a16="http://schemas.microsoft.com/office/drawing/2014/main" id="{4E7998E9-4A11-438E-8E00-9CEA76D097A2}"/>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1" name="n_3aveValue【道路】&#10;有形固定資産減価償却率">
          <a:extLst>
            <a:ext uri="{FF2B5EF4-FFF2-40B4-BE49-F238E27FC236}">
              <a16:creationId xmlns:a16="http://schemas.microsoft.com/office/drawing/2014/main" id="{D8779D93-EDA2-49B5-B1A3-17A71808F636}"/>
            </a:ext>
          </a:extLst>
        </xdr:cNvPr>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52087</xdr:rowOff>
    </xdr:from>
    <xdr:ext cx="405111" cy="259045"/>
    <xdr:sp macro="" textlink="">
      <xdr:nvSpPr>
        <xdr:cNvPr id="82" name="n_1mainValue【道路】&#10;有形固定資産減価償却率">
          <a:extLst>
            <a:ext uri="{FF2B5EF4-FFF2-40B4-BE49-F238E27FC236}">
              <a16:creationId xmlns:a16="http://schemas.microsoft.com/office/drawing/2014/main" id="{B1F8F4BA-8A98-496B-91FF-780370D6951E}"/>
            </a:ext>
          </a:extLst>
        </xdr:cNvPr>
        <xdr:cNvSpPr txBox="1"/>
      </xdr:nvSpPr>
      <xdr:spPr>
        <a:xfrm>
          <a:off x="35820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59707</xdr:rowOff>
    </xdr:from>
    <xdr:ext cx="405111" cy="259045"/>
    <xdr:sp macro="" textlink="">
      <xdr:nvSpPr>
        <xdr:cNvPr id="83" name="n_2mainValue【道路】&#10;有形固定資産減価償却率">
          <a:extLst>
            <a:ext uri="{FF2B5EF4-FFF2-40B4-BE49-F238E27FC236}">
              <a16:creationId xmlns:a16="http://schemas.microsoft.com/office/drawing/2014/main" id="{53EB9A40-1509-4E2E-B9C8-35E175ABA082}"/>
            </a:ext>
          </a:extLst>
        </xdr:cNvPr>
        <xdr:cNvSpPr txBox="1"/>
      </xdr:nvSpPr>
      <xdr:spPr>
        <a:xfrm>
          <a:off x="27057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101617</xdr:rowOff>
    </xdr:from>
    <xdr:ext cx="405111" cy="259045"/>
    <xdr:sp macro="" textlink="">
      <xdr:nvSpPr>
        <xdr:cNvPr id="84" name="n_3mainValue【道路】&#10;有形固定資産減価償却率">
          <a:extLst>
            <a:ext uri="{FF2B5EF4-FFF2-40B4-BE49-F238E27FC236}">
              <a16:creationId xmlns:a16="http://schemas.microsoft.com/office/drawing/2014/main" id="{A75718AC-B5C1-465D-AA5D-DAE23F81C4F0}"/>
            </a:ext>
          </a:extLst>
        </xdr:cNvPr>
        <xdr:cNvSpPr txBox="1"/>
      </xdr:nvSpPr>
      <xdr:spPr>
        <a:xfrm>
          <a:off x="181674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2B4B69A9-20E8-407F-AB67-135066F69C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92B36E4E-003E-4D15-BD62-DDFF82DAB6C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4864F99D-CB5B-42B1-8FFA-E7994A7BE8B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38735EF1-8CB1-453E-A47E-B5662987EAE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654428BA-BB9B-402E-9648-B40DA6FDDEC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193C6137-6FDB-40C7-A6D6-43BF4E6988C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1846BBF0-7E10-4800-BBDA-F804DBAD157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96472542-2393-456C-ADBC-3FC9ABF2F87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F308383A-FBF9-48F3-A321-F1EDC924A9E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9B3AC23-39FF-49ED-96F4-71226D3387E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3B77A247-7463-4F7F-9324-0F3607A0D57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9408C969-0733-4F82-9C50-F07E84136CE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508F9CA8-2F84-4A17-B5A0-DF4C3FCFD08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5CFAAB48-E4A4-4CAD-AB88-0C9A314E6E4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9C5F6E61-AA2C-4B95-8C19-0F80279BF3D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E84EC68D-AD03-401E-8F32-935AC9392A7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DC75D4D9-C0AA-4A4F-B985-79FA0929E4F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793877A3-4639-4026-8E56-98F5F568011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D56E40B1-F4D8-4452-BA05-A6F33D2070D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B709E852-E710-477A-9ECF-1134F1DD2A8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84187DA9-252E-4632-87F1-F732F4DC6F3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49B136AC-3A7F-4E25-BC0E-0F0C7D147CC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672928D0-CAC0-4FAF-B067-FE52AA37A39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a:extLst>
            <a:ext uri="{FF2B5EF4-FFF2-40B4-BE49-F238E27FC236}">
              <a16:creationId xmlns:a16="http://schemas.microsoft.com/office/drawing/2014/main" id="{2E57DED2-DADC-471A-A665-2DD06C6348FE}"/>
            </a:ext>
          </a:extLst>
        </xdr:cNvPr>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a:extLst>
            <a:ext uri="{FF2B5EF4-FFF2-40B4-BE49-F238E27FC236}">
              <a16:creationId xmlns:a16="http://schemas.microsoft.com/office/drawing/2014/main" id="{67096671-CB0C-4CC7-90E0-4667A9C4C90B}"/>
            </a:ext>
          </a:extLst>
        </xdr:cNvPr>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a:extLst>
            <a:ext uri="{FF2B5EF4-FFF2-40B4-BE49-F238E27FC236}">
              <a16:creationId xmlns:a16="http://schemas.microsoft.com/office/drawing/2014/main" id="{8EEFA161-DAFF-42AE-8CCB-8A76881F45C3}"/>
            </a:ext>
          </a:extLst>
        </xdr:cNvPr>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a:extLst>
            <a:ext uri="{FF2B5EF4-FFF2-40B4-BE49-F238E27FC236}">
              <a16:creationId xmlns:a16="http://schemas.microsoft.com/office/drawing/2014/main" id="{F8B6660B-B146-4612-89A2-EBB54DA5E742}"/>
            </a:ext>
          </a:extLst>
        </xdr:cNvPr>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a:extLst>
            <a:ext uri="{FF2B5EF4-FFF2-40B4-BE49-F238E27FC236}">
              <a16:creationId xmlns:a16="http://schemas.microsoft.com/office/drawing/2014/main" id="{EEB3BDCE-7A23-4AD1-AF4A-EEA5A149E487}"/>
            </a:ext>
          </a:extLst>
        </xdr:cNvPr>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13" name="【道路】&#10;一人当たり延長平均値テキスト">
          <a:extLst>
            <a:ext uri="{FF2B5EF4-FFF2-40B4-BE49-F238E27FC236}">
              <a16:creationId xmlns:a16="http://schemas.microsoft.com/office/drawing/2014/main" id="{6C0F18F1-FD86-4575-A0E1-5A985298B1BD}"/>
            </a:ext>
          </a:extLst>
        </xdr:cNvPr>
        <xdr:cNvSpPr txBox="1"/>
      </xdr:nvSpPr>
      <xdr:spPr>
        <a:xfrm>
          <a:off x="10515600" y="659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a:extLst>
            <a:ext uri="{FF2B5EF4-FFF2-40B4-BE49-F238E27FC236}">
              <a16:creationId xmlns:a16="http://schemas.microsoft.com/office/drawing/2014/main" id="{C327EC7D-7212-42D7-80D9-B2D10204A35F}"/>
            </a:ext>
          </a:extLst>
        </xdr:cNvPr>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a:extLst>
            <a:ext uri="{FF2B5EF4-FFF2-40B4-BE49-F238E27FC236}">
              <a16:creationId xmlns:a16="http://schemas.microsoft.com/office/drawing/2014/main" id="{0AD5FA14-57A8-4DAB-A47F-6E6E8CBCC01E}"/>
            </a:ext>
          </a:extLst>
        </xdr:cNvPr>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a:extLst>
            <a:ext uri="{FF2B5EF4-FFF2-40B4-BE49-F238E27FC236}">
              <a16:creationId xmlns:a16="http://schemas.microsoft.com/office/drawing/2014/main" id="{0564EDE6-37D1-4E80-9BF1-EDDCEF3DC3C4}"/>
            </a:ext>
          </a:extLst>
        </xdr:cNvPr>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a:extLst>
            <a:ext uri="{FF2B5EF4-FFF2-40B4-BE49-F238E27FC236}">
              <a16:creationId xmlns:a16="http://schemas.microsoft.com/office/drawing/2014/main" id="{13B455AD-50A7-4A63-A3A4-86DB80681B45}"/>
            </a:ext>
          </a:extLst>
        </xdr:cNvPr>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9D8A675-2DE6-41BF-B0B8-E87E92C2625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5CA1B77-AED9-4190-8E8A-B2ECE7A50B3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7397ECB-3424-4708-A18D-261962AF3D6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6CAFE11-8E04-4C2E-947A-FB65737F85A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B161409-DF80-4E9F-942F-42D9E5B22B8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39440</xdr:rowOff>
    </xdr:from>
    <xdr:to>
      <xdr:col>55</xdr:col>
      <xdr:colOff>50800</xdr:colOff>
      <xdr:row>38</xdr:row>
      <xdr:rowOff>141040</xdr:rowOff>
    </xdr:to>
    <xdr:sp macro="" textlink="">
      <xdr:nvSpPr>
        <xdr:cNvPr id="123" name="楕円 122">
          <a:extLst>
            <a:ext uri="{FF2B5EF4-FFF2-40B4-BE49-F238E27FC236}">
              <a16:creationId xmlns:a16="http://schemas.microsoft.com/office/drawing/2014/main" id="{D430CB48-64C7-474D-99AB-EC6D931A08FC}"/>
            </a:ext>
          </a:extLst>
        </xdr:cNvPr>
        <xdr:cNvSpPr/>
      </xdr:nvSpPr>
      <xdr:spPr>
        <a:xfrm>
          <a:off x="10426700" y="65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62317</xdr:rowOff>
    </xdr:from>
    <xdr:ext cx="534377" cy="259045"/>
    <xdr:sp macro="" textlink="">
      <xdr:nvSpPr>
        <xdr:cNvPr id="124" name="【道路】&#10;一人当たり延長該当値テキスト">
          <a:extLst>
            <a:ext uri="{FF2B5EF4-FFF2-40B4-BE49-F238E27FC236}">
              <a16:creationId xmlns:a16="http://schemas.microsoft.com/office/drawing/2014/main" id="{234FE00E-DE41-4E39-B0F5-11DC3C779312}"/>
            </a:ext>
          </a:extLst>
        </xdr:cNvPr>
        <xdr:cNvSpPr txBox="1"/>
      </xdr:nvSpPr>
      <xdr:spPr>
        <a:xfrm>
          <a:off x="10515600" y="6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55023</xdr:rowOff>
    </xdr:from>
    <xdr:to>
      <xdr:col>50</xdr:col>
      <xdr:colOff>165100</xdr:colOff>
      <xdr:row>38</xdr:row>
      <xdr:rowOff>156623</xdr:rowOff>
    </xdr:to>
    <xdr:sp macro="" textlink="">
      <xdr:nvSpPr>
        <xdr:cNvPr id="125" name="楕円 124">
          <a:extLst>
            <a:ext uri="{FF2B5EF4-FFF2-40B4-BE49-F238E27FC236}">
              <a16:creationId xmlns:a16="http://schemas.microsoft.com/office/drawing/2014/main" id="{4E75FC9D-4350-49DD-B210-8E456AE575C2}"/>
            </a:ext>
          </a:extLst>
        </xdr:cNvPr>
        <xdr:cNvSpPr/>
      </xdr:nvSpPr>
      <xdr:spPr>
        <a:xfrm>
          <a:off x="9588500" y="65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90240</xdr:rowOff>
    </xdr:from>
    <xdr:to>
      <xdr:col>55</xdr:col>
      <xdr:colOff>0</xdr:colOff>
      <xdr:row>38</xdr:row>
      <xdr:rowOff>105823</xdr:rowOff>
    </xdr:to>
    <xdr:cxnSp macro="">
      <xdr:nvCxnSpPr>
        <xdr:cNvPr id="126" name="直線コネクタ 125">
          <a:extLst>
            <a:ext uri="{FF2B5EF4-FFF2-40B4-BE49-F238E27FC236}">
              <a16:creationId xmlns:a16="http://schemas.microsoft.com/office/drawing/2014/main" id="{21C6D42C-DFFD-403D-89CD-5BC0AD6E21F0}"/>
            </a:ext>
          </a:extLst>
        </xdr:cNvPr>
        <xdr:cNvCxnSpPr/>
      </xdr:nvCxnSpPr>
      <xdr:spPr>
        <a:xfrm flipV="1">
          <a:off x="9639300" y="6605340"/>
          <a:ext cx="8382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66377</xdr:rowOff>
    </xdr:from>
    <xdr:to>
      <xdr:col>46</xdr:col>
      <xdr:colOff>38100</xdr:colOff>
      <xdr:row>38</xdr:row>
      <xdr:rowOff>167977</xdr:rowOff>
    </xdr:to>
    <xdr:sp macro="" textlink="">
      <xdr:nvSpPr>
        <xdr:cNvPr id="127" name="楕円 126">
          <a:extLst>
            <a:ext uri="{FF2B5EF4-FFF2-40B4-BE49-F238E27FC236}">
              <a16:creationId xmlns:a16="http://schemas.microsoft.com/office/drawing/2014/main" id="{3909E1C6-8653-4D53-8E3B-D2C997FE7003}"/>
            </a:ext>
          </a:extLst>
        </xdr:cNvPr>
        <xdr:cNvSpPr/>
      </xdr:nvSpPr>
      <xdr:spPr>
        <a:xfrm>
          <a:off x="8699500" y="65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105823</xdr:rowOff>
    </xdr:from>
    <xdr:to>
      <xdr:col>50</xdr:col>
      <xdr:colOff>114300</xdr:colOff>
      <xdr:row>38</xdr:row>
      <xdr:rowOff>117177</xdr:rowOff>
    </xdr:to>
    <xdr:cxnSp macro="">
      <xdr:nvCxnSpPr>
        <xdr:cNvPr id="128" name="直線コネクタ 127">
          <a:extLst>
            <a:ext uri="{FF2B5EF4-FFF2-40B4-BE49-F238E27FC236}">
              <a16:creationId xmlns:a16="http://schemas.microsoft.com/office/drawing/2014/main" id="{A7117682-84E8-44B4-BD95-9AC400F14D85}"/>
            </a:ext>
          </a:extLst>
        </xdr:cNvPr>
        <xdr:cNvCxnSpPr/>
      </xdr:nvCxnSpPr>
      <xdr:spPr>
        <a:xfrm flipV="1">
          <a:off x="8750300" y="6620923"/>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81102</xdr:rowOff>
    </xdr:from>
    <xdr:to>
      <xdr:col>41</xdr:col>
      <xdr:colOff>101600</xdr:colOff>
      <xdr:row>39</xdr:row>
      <xdr:rowOff>11252</xdr:rowOff>
    </xdr:to>
    <xdr:sp macro="" textlink="">
      <xdr:nvSpPr>
        <xdr:cNvPr id="129" name="楕円 128">
          <a:extLst>
            <a:ext uri="{FF2B5EF4-FFF2-40B4-BE49-F238E27FC236}">
              <a16:creationId xmlns:a16="http://schemas.microsoft.com/office/drawing/2014/main" id="{F1445D8A-6BB0-4696-94FD-EECCABEB4163}"/>
            </a:ext>
          </a:extLst>
        </xdr:cNvPr>
        <xdr:cNvSpPr/>
      </xdr:nvSpPr>
      <xdr:spPr>
        <a:xfrm>
          <a:off x="7810500" y="659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117177</xdr:rowOff>
    </xdr:from>
    <xdr:to>
      <xdr:col>45</xdr:col>
      <xdr:colOff>177800</xdr:colOff>
      <xdr:row>38</xdr:row>
      <xdr:rowOff>131902</xdr:rowOff>
    </xdr:to>
    <xdr:cxnSp macro="">
      <xdr:nvCxnSpPr>
        <xdr:cNvPr id="130" name="直線コネクタ 129">
          <a:extLst>
            <a:ext uri="{FF2B5EF4-FFF2-40B4-BE49-F238E27FC236}">
              <a16:creationId xmlns:a16="http://schemas.microsoft.com/office/drawing/2014/main" id="{EFE0D9C4-0529-4330-8310-72B163E21F30}"/>
            </a:ext>
          </a:extLst>
        </xdr:cNvPr>
        <xdr:cNvCxnSpPr/>
      </xdr:nvCxnSpPr>
      <xdr:spPr>
        <a:xfrm flipV="1">
          <a:off x="7861300" y="6632277"/>
          <a:ext cx="8890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48156</xdr:rowOff>
    </xdr:from>
    <xdr:ext cx="534377" cy="259045"/>
    <xdr:sp macro="" textlink="">
      <xdr:nvSpPr>
        <xdr:cNvPr id="131" name="n_1aveValue【道路】&#10;一人当たり延長">
          <a:extLst>
            <a:ext uri="{FF2B5EF4-FFF2-40B4-BE49-F238E27FC236}">
              <a16:creationId xmlns:a16="http://schemas.microsoft.com/office/drawing/2014/main" id="{27A7A900-72A9-40AB-8D2C-4140A1C8417B}"/>
            </a:ext>
          </a:extLst>
        </xdr:cNvPr>
        <xdr:cNvSpPr txBox="1"/>
      </xdr:nvSpPr>
      <xdr:spPr>
        <a:xfrm>
          <a:off x="93594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47509</xdr:rowOff>
    </xdr:from>
    <xdr:ext cx="534377" cy="259045"/>
    <xdr:sp macro="" textlink="">
      <xdr:nvSpPr>
        <xdr:cNvPr id="132" name="n_2aveValue【道路】&#10;一人当たり延長">
          <a:extLst>
            <a:ext uri="{FF2B5EF4-FFF2-40B4-BE49-F238E27FC236}">
              <a16:creationId xmlns:a16="http://schemas.microsoft.com/office/drawing/2014/main" id="{4E9B889B-2610-4E4D-8FC0-61783966B07E}"/>
            </a:ext>
          </a:extLst>
        </xdr:cNvPr>
        <xdr:cNvSpPr txBox="1"/>
      </xdr:nvSpPr>
      <xdr:spPr>
        <a:xfrm>
          <a:off x="8483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108431</xdr:rowOff>
    </xdr:from>
    <xdr:ext cx="534377" cy="259045"/>
    <xdr:sp macro="" textlink="">
      <xdr:nvSpPr>
        <xdr:cNvPr id="133" name="n_3aveValue【道路】&#10;一人当たり延長">
          <a:extLst>
            <a:ext uri="{FF2B5EF4-FFF2-40B4-BE49-F238E27FC236}">
              <a16:creationId xmlns:a16="http://schemas.microsoft.com/office/drawing/2014/main" id="{58002B2D-E02F-467E-9AC2-29A0A0BAD27D}"/>
            </a:ext>
          </a:extLst>
        </xdr:cNvPr>
        <xdr:cNvSpPr txBox="1"/>
      </xdr:nvSpPr>
      <xdr:spPr>
        <a:xfrm>
          <a:off x="7594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1700</xdr:rowOff>
    </xdr:from>
    <xdr:ext cx="534377" cy="259045"/>
    <xdr:sp macro="" textlink="">
      <xdr:nvSpPr>
        <xdr:cNvPr id="134" name="n_1mainValue【道路】&#10;一人当たり延長">
          <a:extLst>
            <a:ext uri="{FF2B5EF4-FFF2-40B4-BE49-F238E27FC236}">
              <a16:creationId xmlns:a16="http://schemas.microsoft.com/office/drawing/2014/main" id="{4EF64D74-D4AA-4488-95CE-C1D8FD32A58C}"/>
            </a:ext>
          </a:extLst>
        </xdr:cNvPr>
        <xdr:cNvSpPr txBox="1"/>
      </xdr:nvSpPr>
      <xdr:spPr>
        <a:xfrm>
          <a:off x="9359411" y="63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13054</xdr:rowOff>
    </xdr:from>
    <xdr:ext cx="534377" cy="259045"/>
    <xdr:sp macro="" textlink="">
      <xdr:nvSpPr>
        <xdr:cNvPr id="135" name="n_2mainValue【道路】&#10;一人当たり延長">
          <a:extLst>
            <a:ext uri="{FF2B5EF4-FFF2-40B4-BE49-F238E27FC236}">
              <a16:creationId xmlns:a16="http://schemas.microsoft.com/office/drawing/2014/main" id="{12D0D84C-3657-4CB5-A438-08BE8D2B670E}"/>
            </a:ext>
          </a:extLst>
        </xdr:cNvPr>
        <xdr:cNvSpPr txBox="1"/>
      </xdr:nvSpPr>
      <xdr:spPr>
        <a:xfrm>
          <a:off x="8483111" y="635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27779</xdr:rowOff>
    </xdr:from>
    <xdr:ext cx="534377" cy="259045"/>
    <xdr:sp macro="" textlink="">
      <xdr:nvSpPr>
        <xdr:cNvPr id="136" name="n_3mainValue【道路】&#10;一人当たり延長">
          <a:extLst>
            <a:ext uri="{FF2B5EF4-FFF2-40B4-BE49-F238E27FC236}">
              <a16:creationId xmlns:a16="http://schemas.microsoft.com/office/drawing/2014/main" id="{2B8FDAA7-AFC4-4252-946A-7AED4EB0B6BC}"/>
            </a:ext>
          </a:extLst>
        </xdr:cNvPr>
        <xdr:cNvSpPr txBox="1"/>
      </xdr:nvSpPr>
      <xdr:spPr>
        <a:xfrm>
          <a:off x="7594111" y="637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86F7AD06-5317-4EC1-BB67-216F4B9F8D6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3836B38D-BAF6-4FB4-9169-EF9B640184F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8E715379-B47C-422B-BF85-2B720D25C18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3A8577CE-9887-4533-92BE-F3688A10F51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520133BE-4A1A-44E7-A671-4E6CAA7F2F1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6F70A52A-C178-482B-80C9-67B494DAA03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A0112307-0D35-4B39-9F86-276A76DC0C8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A807B13A-7E7E-4129-8BCE-9A339575430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AD5C4E35-EC0C-484E-99D9-1A051846865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905D8F54-2947-468B-80E7-F762C15003E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E0A809ED-D595-47B5-8131-BF352A41502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FE0C9778-E4A0-49D9-94E2-90E27F91A84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1B90559F-3753-45A5-ADBC-D7D32F04BDF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80EA1726-3A39-4BD7-9E83-D6C0FE823D8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FCA0487C-1CDF-4623-9F43-AE55211280A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FB3ABA1C-1344-4E4A-844D-927D7C2EBF6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EB596F4E-725F-4A54-8C91-64BC2BAA5AE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B2A5AFB-8E6C-4B42-8CE6-A9C8AC240EB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ECDD3854-B79A-4781-A1DF-E53DD97147B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95FD2E6E-EF0A-459C-969C-2DA572142E6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87FC63D4-01E7-4470-8D4A-CA7A1E435DC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1FDD7EFB-1FF4-4466-8CAF-4D978A4E59B7}"/>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11F9CFF6-714C-49CF-A51B-ECBC14BF7BF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16DA83D5-8A0E-43DD-BAEA-66BD87BC246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202274A7-B645-4294-8039-C39680D3E4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a:extLst>
            <a:ext uri="{FF2B5EF4-FFF2-40B4-BE49-F238E27FC236}">
              <a16:creationId xmlns:a16="http://schemas.microsoft.com/office/drawing/2014/main" id="{653484B9-0D4D-40D6-8A0C-6C596574FFF5}"/>
            </a:ext>
          </a:extLst>
        </xdr:cNvPr>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07D9B593-9FD7-4624-AF71-F4BAF8790D92}"/>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a:extLst>
            <a:ext uri="{FF2B5EF4-FFF2-40B4-BE49-F238E27FC236}">
              <a16:creationId xmlns:a16="http://schemas.microsoft.com/office/drawing/2014/main" id="{0DFB2FF7-A96B-4A6D-813C-EE14ECF23C9A}"/>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a:extLst>
            <a:ext uri="{FF2B5EF4-FFF2-40B4-BE49-F238E27FC236}">
              <a16:creationId xmlns:a16="http://schemas.microsoft.com/office/drawing/2014/main" id="{7F193AF6-06F1-4CBF-8724-2578433C3F62}"/>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a:extLst>
            <a:ext uri="{FF2B5EF4-FFF2-40B4-BE49-F238E27FC236}">
              <a16:creationId xmlns:a16="http://schemas.microsoft.com/office/drawing/2014/main" id="{80DE9607-3CCD-4A76-A310-84BFC117A54D}"/>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406567F4-F4E6-4DB9-9A39-7FCBA812581A}"/>
            </a:ext>
          </a:extLst>
        </xdr:cNvPr>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a:extLst>
            <a:ext uri="{FF2B5EF4-FFF2-40B4-BE49-F238E27FC236}">
              <a16:creationId xmlns:a16="http://schemas.microsoft.com/office/drawing/2014/main" id="{E7F7ECB2-EF5E-42EC-B993-84DA000F4D80}"/>
            </a:ext>
          </a:extLst>
        </xdr:cNvPr>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a:extLst>
            <a:ext uri="{FF2B5EF4-FFF2-40B4-BE49-F238E27FC236}">
              <a16:creationId xmlns:a16="http://schemas.microsoft.com/office/drawing/2014/main" id="{7F797AD8-60F2-4386-BF46-B8BC5A40CF4E}"/>
            </a:ext>
          </a:extLst>
        </xdr:cNvPr>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id="{0B237A2E-E468-4AC3-B9BF-F725DEE43AA9}"/>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a:extLst>
            <a:ext uri="{FF2B5EF4-FFF2-40B4-BE49-F238E27FC236}">
              <a16:creationId xmlns:a16="http://schemas.microsoft.com/office/drawing/2014/main" id="{73E42833-6BD3-4195-A404-090A4B3AF417}"/>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476C84DD-042F-4948-9E03-75BECAA1EF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8A2EE0BB-5ACF-48F9-9593-179F933A8E7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6F89649-2618-4EB0-9819-50A90694003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83231610-D499-44DB-A264-D0CE8BFD3F2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F0009A01-A5F0-40D7-A5E8-22A08982AD0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39007</xdr:rowOff>
    </xdr:from>
    <xdr:to>
      <xdr:col>24</xdr:col>
      <xdr:colOff>114300</xdr:colOff>
      <xdr:row>58</xdr:row>
      <xdr:rowOff>140607</xdr:rowOff>
    </xdr:to>
    <xdr:sp macro="" textlink="">
      <xdr:nvSpPr>
        <xdr:cNvPr id="177" name="楕円 176">
          <a:extLst>
            <a:ext uri="{FF2B5EF4-FFF2-40B4-BE49-F238E27FC236}">
              <a16:creationId xmlns:a16="http://schemas.microsoft.com/office/drawing/2014/main" id="{006814EC-F724-4CE1-A21A-BB447146DC2C}"/>
            </a:ext>
          </a:extLst>
        </xdr:cNvPr>
        <xdr:cNvSpPr/>
      </xdr:nvSpPr>
      <xdr:spPr>
        <a:xfrm>
          <a:off x="45847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61884</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CD5735E6-6C0E-4123-BFF1-77A8723A4BB5}"/>
            </a:ext>
          </a:extLst>
        </xdr:cNvPr>
        <xdr:cNvSpPr txBox="1"/>
      </xdr:nvSpPr>
      <xdr:spPr>
        <a:xfrm>
          <a:off x="4673600"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99423</xdr:rowOff>
    </xdr:from>
    <xdr:to>
      <xdr:col>20</xdr:col>
      <xdr:colOff>38100</xdr:colOff>
      <xdr:row>59</xdr:row>
      <xdr:rowOff>29573</xdr:rowOff>
    </xdr:to>
    <xdr:sp macro="" textlink="">
      <xdr:nvSpPr>
        <xdr:cNvPr id="179" name="楕円 178">
          <a:extLst>
            <a:ext uri="{FF2B5EF4-FFF2-40B4-BE49-F238E27FC236}">
              <a16:creationId xmlns:a16="http://schemas.microsoft.com/office/drawing/2014/main" id="{997E967D-A88D-4314-8BB6-1BBBA29B1654}"/>
            </a:ext>
          </a:extLst>
        </xdr:cNvPr>
        <xdr:cNvSpPr/>
      </xdr:nvSpPr>
      <xdr:spPr>
        <a:xfrm>
          <a:off x="3746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89807</xdr:rowOff>
    </xdr:from>
    <xdr:to>
      <xdr:col>24</xdr:col>
      <xdr:colOff>63500</xdr:colOff>
      <xdr:row>58</xdr:row>
      <xdr:rowOff>150223</xdr:rowOff>
    </xdr:to>
    <xdr:cxnSp macro="">
      <xdr:nvCxnSpPr>
        <xdr:cNvPr id="180" name="直線コネクタ 179">
          <a:extLst>
            <a:ext uri="{FF2B5EF4-FFF2-40B4-BE49-F238E27FC236}">
              <a16:creationId xmlns:a16="http://schemas.microsoft.com/office/drawing/2014/main" id="{1E4983D9-A8E4-4516-93F3-967A24B78518}"/>
            </a:ext>
          </a:extLst>
        </xdr:cNvPr>
        <xdr:cNvCxnSpPr/>
      </xdr:nvCxnSpPr>
      <xdr:spPr>
        <a:xfrm flipV="1">
          <a:off x="3797300" y="1003390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127181</xdr:rowOff>
    </xdr:from>
    <xdr:to>
      <xdr:col>15</xdr:col>
      <xdr:colOff>101600</xdr:colOff>
      <xdr:row>59</xdr:row>
      <xdr:rowOff>57331</xdr:rowOff>
    </xdr:to>
    <xdr:sp macro="" textlink="">
      <xdr:nvSpPr>
        <xdr:cNvPr id="181" name="楕円 180">
          <a:extLst>
            <a:ext uri="{FF2B5EF4-FFF2-40B4-BE49-F238E27FC236}">
              <a16:creationId xmlns:a16="http://schemas.microsoft.com/office/drawing/2014/main" id="{8BD7C6F3-9DC0-4223-9454-E7AD0C297B71}"/>
            </a:ext>
          </a:extLst>
        </xdr:cNvPr>
        <xdr:cNvSpPr/>
      </xdr:nvSpPr>
      <xdr:spPr>
        <a:xfrm>
          <a:off x="2857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150223</xdr:rowOff>
    </xdr:from>
    <xdr:to>
      <xdr:col>19</xdr:col>
      <xdr:colOff>177800</xdr:colOff>
      <xdr:row>59</xdr:row>
      <xdr:rowOff>6531</xdr:rowOff>
    </xdr:to>
    <xdr:cxnSp macro="">
      <xdr:nvCxnSpPr>
        <xdr:cNvPr id="182" name="直線コネクタ 181">
          <a:extLst>
            <a:ext uri="{FF2B5EF4-FFF2-40B4-BE49-F238E27FC236}">
              <a16:creationId xmlns:a16="http://schemas.microsoft.com/office/drawing/2014/main" id="{F0AB90BF-1FCD-455E-9871-E5E97ECEC7D5}"/>
            </a:ext>
          </a:extLst>
        </xdr:cNvPr>
        <xdr:cNvCxnSpPr/>
      </xdr:nvCxnSpPr>
      <xdr:spPr>
        <a:xfrm flipV="1">
          <a:off x="2908300" y="100943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3084</xdr:rowOff>
    </xdr:from>
    <xdr:to>
      <xdr:col>10</xdr:col>
      <xdr:colOff>165100</xdr:colOff>
      <xdr:row>59</xdr:row>
      <xdr:rowOff>104684</xdr:rowOff>
    </xdr:to>
    <xdr:sp macro="" textlink="">
      <xdr:nvSpPr>
        <xdr:cNvPr id="183" name="楕円 182">
          <a:extLst>
            <a:ext uri="{FF2B5EF4-FFF2-40B4-BE49-F238E27FC236}">
              <a16:creationId xmlns:a16="http://schemas.microsoft.com/office/drawing/2014/main" id="{795BC24A-CB02-4930-AB6B-AF9EDB9934A0}"/>
            </a:ext>
          </a:extLst>
        </xdr:cNvPr>
        <xdr:cNvSpPr/>
      </xdr:nvSpPr>
      <xdr:spPr>
        <a:xfrm>
          <a:off x="1968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6531</xdr:rowOff>
    </xdr:from>
    <xdr:to>
      <xdr:col>15</xdr:col>
      <xdr:colOff>50800</xdr:colOff>
      <xdr:row>59</xdr:row>
      <xdr:rowOff>53884</xdr:rowOff>
    </xdr:to>
    <xdr:cxnSp macro="">
      <xdr:nvCxnSpPr>
        <xdr:cNvPr id="184" name="直線コネクタ 183">
          <a:extLst>
            <a:ext uri="{FF2B5EF4-FFF2-40B4-BE49-F238E27FC236}">
              <a16:creationId xmlns:a16="http://schemas.microsoft.com/office/drawing/2014/main" id="{30EE737C-44E3-4891-BADD-AA33080074D4}"/>
            </a:ext>
          </a:extLst>
        </xdr:cNvPr>
        <xdr:cNvCxnSpPr/>
      </xdr:nvCxnSpPr>
      <xdr:spPr>
        <a:xfrm flipV="1">
          <a:off x="2019300" y="1012208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174B346A-4D6D-4CF1-ACB2-D7B353D0C826}"/>
            </a:ext>
          </a:extLst>
        </xdr:cNvPr>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8133C78E-8E49-42DD-815F-97AACFF98488}"/>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1F8DC531-B06D-4DC4-B8CA-DE8D61B59C32}"/>
            </a:ext>
          </a:extLst>
        </xdr:cNvPr>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46100</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FD8A418B-1800-47FE-964B-1806F90DA279}"/>
            </a:ext>
          </a:extLst>
        </xdr:cNvPr>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740E907C-7FB5-417C-B160-019FB1567053}"/>
            </a:ext>
          </a:extLst>
        </xdr:cNvPr>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121211</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FC460D50-EC58-4715-9A3D-5D8B648DC3D2}"/>
            </a:ext>
          </a:extLst>
        </xdr:cNvPr>
        <xdr:cNvSpPr txBox="1"/>
      </xdr:nvSpPr>
      <xdr:spPr>
        <a:xfrm>
          <a:off x="1816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1EA9CB0F-CDAE-486F-9F11-ECB45D8E82B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159D6652-D747-4D55-89FD-BC1E47634AF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E769E861-F19D-4482-9C13-0454C1D198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E73788D4-6550-4135-8F0A-B439949FC2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5557699D-D088-462F-95E7-BDA773BF2FF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E4FC2291-9E81-41C6-B525-C7F548B81A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AD2F8B19-3190-48A7-9DBF-D0F69D715A6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4B25EDA8-1DE6-4C72-B881-28087993633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81E972CE-E9B8-41EB-BB71-0A78DF1CA2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740C0D88-4512-4C34-8D9A-CB452A02F4F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B8EB3B63-4E2E-48E2-9D09-2EF8C5B22A7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a:extLst>
            <a:ext uri="{FF2B5EF4-FFF2-40B4-BE49-F238E27FC236}">
              <a16:creationId xmlns:a16="http://schemas.microsoft.com/office/drawing/2014/main" id="{0D6A5F55-B5E8-4367-8746-E9E5096F08F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B9BD62C2-5BE9-4D50-AD17-962F306E721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a:extLst>
            <a:ext uri="{FF2B5EF4-FFF2-40B4-BE49-F238E27FC236}">
              <a16:creationId xmlns:a16="http://schemas.microsoft.com/office/drawing/2014/main" id="{64925666-4E25-43DE-AD09-87D9CB5F500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B728B8B4-7CE6-4E8A-81DD-CD9F90553C3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a:extLst>
            <a:ext uri="{FF2B5EF4-FFF2-40B4-BE49-F238E27FC236}">
              <a16:creationId xmlns:a16="http://schemas.microsoft.com/office/drawing/2014/main" id="{D0A73AB3-EE41-4EBE-8D09-E7EBE7134DD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EFFCDCDE-03AB-444E-8AA2-92B0AE57635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a:extLst>
            <a:ext uri="{FF2B5EF4-FFF2-40B4-BE49-F238E27FC236}">
              <a16:creationId xmlns:a16="http://schemas.microsoft.com/office/drawing/2014/main" id="{CE40E230-3A34-4523-9C32-8273253E981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1A42D97F-7540-4C6B-AEB7-ADB6AB7FB36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a:extLst>
            <a:ext uri="{FF2B5EF4-FFF2-40B4-BE49-F238E27FC236}">
              <a16:creationId xmlns:a16="http://schemas.microsoft.com/office/drawing/2014/main" id="{F6D42960-0E39-400F-BD83-A0F5B5677DA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3699F6B6-13CF-4081-B067-DBBC33A2378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3C4188D4-D0DC-4D6A-B619-56C7608E350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F6F11FFC-56B2-4C37-8823-215F7440EDE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a:extLst>
            <a:ext uri="{FF2B5EF4-FFF2-40B4-BE49-F238E27FC236}">
              <a16:creationId xmlns:a16="http://schemas.microsoft.com/office/drawing/2014/main" id="{095D7CD4-A45A-457C-B61B-8A1E8EB12086}"/>
            </a:ext>
          </a:extLst>
        </xdr:cNvPr>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6519E3A1-A3EE-4E24-B92F-630DB1EC3BFD}"/>
            </a:ext>
          </a:extLst>
        </xdr:cNvPr>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a:extLst>
            <a:ext uri="{FF2B5EF4-FFF2-40B4-BE49-F238E27FC236}">
              <a16:creationId xmlns:a16="http://schemas.microsoft.com/office/drawing/2014/main" id="{84757D79-7A33-43EE-8612-25C27EF18E63}"/>
            </a:ext>
          </a:extLst>
        </xdr:cNvPr>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4D694F0A-7CED-48C2-89EC-DC805CE480EF}"/>
            </a:ext>
          </a:extLst>
        </xdr:cNvPr>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a:extLst>
            <a:ext uri="{FF2B5EF4-FFF2-40B4-BE49-F238E27FC236}">
              <a16:creationId xmlns:a16="http://schemas.microsoft.com/office/drawing/2014/main" id="{6BF4B7C9-2AF7-4B00-9E36-ABF1A33A2DFA}"/>
            </a:ext>
          </a:extLst>
        </xdr:cNvPr>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1D731993-F1AF-4CAF-8C7D-CA09AC650865}"/>
            </a:ext>
          </a:extLst>
        </xdr:cNvPr>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a:extLst>
            <a:ext uri="{FF2B5EF4-FFF2-40B4-BE49-F238E27FC236}">
              <a16:creationId xmlns:a16="http://schemas.microsoft.com/office/drawing/2014/main" id="{13F67C74-5970-495D-8F28-46EDEC53AAA1}"/>
            </a:ext>
          </a:extLst>
        </xdr:cNvPr>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a:extLst>
            <a:ext uri="{FF2B5EF4-FFF2-40B4-BE49-F238E27FC236}">
              <a16:creationId xmlns:a16="http://schemas.microsoft.com/office/drawing/2014/main" id="{58801D08-FA64-433E-B16B-54ABD3E5D353}"/>
            </a:ext>
          </a:extLst>
        </xdr:cNvPr>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a:extLst>
            <a:ext uri="{FF2B5EF4-FFF2-40B4-BE49-F238E27FC236}">
              <a16:creationId xmlns:a16="http://schemas.microsoft.com/office/drawing/2014/main" id="{9A08A24A-DA39-4B9A-85FB-E4C99F8139DB}"/>
            </a:ext>
          </a:extLst>
        </xdr:cNvPr>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a:extLst>
            <a:ext uri="{FF2B5EF4-FFF2-40B4-BE49-F238E27FC236}">
              <a16:creationId xmlns:a16="http://schemas.microsoft.com/office/drawing/2014/main" id="{6897B7CA-EFDA-4472-8F81-BCAB83B15239}"/>
            </a:ext>
          </a:extLst>
        </xdr:cNvPr>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B49A9EC2-FE29-4EB3-889D-FCF53239FE0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EFE0729-0338-44AE-9FE4-076EB500D5A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356BCBF-BAD4-491F-9DE0-783434BEA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A0DAD0AA-912D-44F4-B582-B3DBBF576CC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20AB87D3-834A-44EE-9F29-E27A7A6E9C6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31921</xdr:rowOff>
    </xdr:from>
    <xdr:to>
      <xdr:col>55</xdr:col>
      <xdr:colOff>50800</xdr:colOff>
      <xdr:row>62</xdr:row>
      <xdr:rowOff>133521</xdr:rowOff>
    </xdr:to>
    <xdr:sp macro="" textlink="">
      <xdr:nvSpPr>
        <xdr:cNvPr id="229" name="楕円 228">
          <a:extLst>
            <a:ext uri="{FF2B5EF4-FFF2-40B4-BE49-F238E27FC236}">
              <a16:creationId xmlns:a16="http://schemas.microsoft.com/office/drawing/2014/main" id="{47BD7B89-3102-4B92-90A4-A6ACF21C14C1}"/>
            </a:ext>
          </a:extLst>
        </xdr:cNvPr>
        <xdr:cNvSpPr/>
      </xdr:nvSpPr>
      <xdr:spPr>
        <a:xfrm>
          <a:off x="10426700" y="1066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54798</xdr:rowOff>
    </xdr:from>
    <xdr:ext cx="599010" cy="259045"/>
    <xdr:sp macro="" textlink="">
      <xdr:nvSpPr>
        <xdr:cNvPr id="230" name="【橋りょう・トンネル】&#10;一人当たり有形固定資産（償却資産）額該当値テキスト">
          <a:extLst>
            <a:ext uri="{FF2B5EF4-FFF2-40B4-BE49-F238E27FC236}">
              <a16:creationId xmlns:a16="http://schemas.microsoft.com/office/drawing/2014/main" id="{F1D1CB2E-F3D9-4CD5-90F6-D4999EF3447D}"/>
            </a:ext>
          </a:extLst>
        </xdr:cNvPr>
        <xdr:cNvSpPr txBox="1"/>
      </xdr:nvSpPr>
      <xdr:spPr>
        <a:xfrm>
          <a:off x="10515600" y="1051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91636</xdr:rowOff>
    </xdr:from>
    <xdr:to>
      <xdr:col>50</xdr:col>
      <xdr:colOff>165100</xdr:colOff>
      <xdr:row>63</xdr:row>
      <xdr:rowOff>21786</xdr:rowOff>
    </xdr:to>
    <xdr:sp macro="" textlink="">
      <xdr:nvSpPr>
        <xdr:cNvPr id="231" name="楕円 230">
          <a:extLst>
            <a:ext uri="{FF2B5EF4-FFF2-40B4-BE49-F238E27FC236}">
              <a16:creationId xmlns:a16="http://schemas.microsoft.com/office/drawing/2014/main" id="{CA5B3FF8-50EB-4933-86CD-DACE2555B518}"/>
            </a:ext>
          </a:extLst>
        </xdr:cNvPr>
        <xdr:cNvSpPr/>
      </xdr:nvSpPr>
      <xdr:spPr>
        <a:xfrm>
          <a:off x="9588500" y="1072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82721</xdr:rowOff>
    </xdr:from>
    <xdr:to>
      <xdr:col>55</xdr:col>
      <xdr:colOff>0</xdr:colOff>
      <xdr:row>62</xdr:row>
      <xdr:rowOff>142436</xdr:rowOff>
    </xdr:to>
    <xdr:cxnSp macro="">
      <xdr:nvCxnSpPr>
        <xdr:cNvPr id="232" name="直線コネクタ 231">
          <a:extLst>
            <a:ext uri="{FF2B5EF4-FFF2-40B4-BE49-F238E27FC236}">
              <a16:creationId xmlns:a16="http://schemas.microsoft.com/office/drawing/2014/main" id="{3794A11E-F409-451B-AF66-BD14A98FFD3C}"/>
            </a:ext>
          </a:extLst>
        </xdr:cNvPr>
        <xdr:cNvCxnSpPr/>
      </xdr:nvCxnSpPr>
      <xdr:spPr>
        <a:xfrm flipV="1">
          <a:off x="9639300" y="10712621"/>
          <a:ext cx="838200" cy="5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96720</xdr:rowOff>
    </xdr:from>
    <xdr:to>
      <xdr:col>46</xdr:col>
      <xdr:colOff>38100</xdr:colOff>
      <xdr:row>63</xdr:row>
      <xdr:rowOff>26870</xdr:rowOff>
    </xdr:to>
    <xdr:sp macro="" textlink="">
      <xdr:nvSpPr>
        <xdr:cNvPr id="233" name="楕円 232">
          <a:extLst>
            <a:ext uri="{FF2B5EF4-FFF2-40B4-BE49-F238E27FC236}">
              <a16:creationId xmlns:a16="http://schemas.microsoft.com/office/drawing/2014/main" id="{B63409C4-3AF5-4C16-A95A-3B8010D5E0F2}"/>
            </a:ext>
          </a:extLst>
        </xdr:cNvPr>
        <xdr:cNvSpPr/>
      </xdr:nvSpPr>
      <xdr:spPr>
        <a:xfrm>
          <a:off x="8699500" y="1072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142436</xdr:rowOff>
    </xdr:from>
    <xdr:to>
      <xdr:col>50</xdr:col>
      <xdr:colOff>114300</xdr:colOff>
      <xdr:row>62</xdr:row>
      <xdr:rowOff>147520</xdr:rowOff>
    </xdr:to>
    <xdr:cxnSp macro="">
      <xdr:nvCxnSpPr>
        <xdr:cNvPr id="234" name="直線コネクタ 233">
          <a:extLst>
            <a:ext uri="{FF2B5EF4-FFF2-40B4-BE49-F238E27FC236}">
              <a16:creationId xmlns:a16="http://schemas.microsoft.com/office/drawing/2014/main" id="{DE2C9972-D879-4E33-8748-9548E4F331DF}"/>
            </a:ext>
          </a:extLst>
        </xdr:cNvPr>
        <xdr:cNvCxnSpPr/>
      </xdr:nvCxnSpPr>
      <xdr:spPr>
        <a:xfrm flipV="1">
          <a:off x="8750300" y="10772336"/>
          <a:ext cx="8890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97197</xdr:rowOff>
    </xdr:from>
    <xdr:to>
      <xdr:col>41</xdr:col>
      <xdr:colOff>101600</xdr:colOff>
      <xdr:row>63</xdr:row>
      <xdr:rowOff>27347</xdr:rowOff>
    </xdr:to>
    <xdr:sp macro="" textlink="">
      <xdr:nvSpPr>
        <xdr:cNvPr id="235" name="楕円 234">
          <a:extLst>
            <a:ext uri="{FF2B5EF4-FFF2-40B4-BE49-F238E27FC236}">
              <a16:creationId xmlns:a16="http://schemas.microsoft.com/office/drawing/2014/main" id="{A09A15CF-61E4-400B-98C0-995316932595}"/>
            </a:ext>
          </a:extLst>
        </xdr:cNvPr>
        <xdr:cNvSpPr/>
      </xdr:nvSpPr>
      <xdr:spPr>
        <a:xfrm>
          <a:off x="7810500" y="107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147520</xdr:rowOff>
    </xdr:from>
    <xdr:to>
      <xdr:col>45</xdr:col>
      <xdr:colOff>177800</xdr:colOff>
      <xdr:row>62</xdr:row>
      <xdr:rowOff>147997</xdr:rowOff>
    </xdr:to>
    <xdr:cxnSp macro="">
      <xdr:nvCxnSpPr>
        <xdr:cNvPr id="236" name="直線コネクタ 235">
          <a:extLst>
            <a:ext uri="{FF2B5EF4-FFF2-40B4-BE49-F238E27FC236}">
              <a16:creationId xmlns:a16="http://schemas.microsoft.com/office/drawing/2014/main" id="{91C3511D-2746-4230-B781-B24AF51A0301}"/>
            </a:ext>
          </a:extLst>
        </xdr:cNvPr>
        <xdr:cNvCxnSpPr/>
      </xdr:nvCxnSpPr>
      <xdr:spPr>
        <a:xfrm flipV="1">
          <a:off x="7861300" y="10777420"/>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9A3BFB0C-C4D9-4782-8D5F-B2032ACBD07D}"/>
            </a:ext>
          </a:extLst>
        </xdr:cNvPr>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698A7E44-6044-47C5-80EF-43A970F6CA69}"/>
            </a:ext>
          </a:extLst>
        </xdr:cNvPr>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67267</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1CB26A81-4CFA-4707-B50D-DF5317DC807A}"/>
            </a:ext>
          </a:extLst>
        </xdr:cNvPr>
        <xdr:cNvSpPr txBox="1"/>
      </xdr:nvSpPr>
      <xdr:spPr>
        <a:xfrm>
          <a:off x="7561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12913</xdr:rowOff>
    </xdr:from>
    <xdr:ext cx="599010" cy="259045"/>
    <xdr:sp macro="" textlink="">
      <xdr:nvSpPr>
        <xdr:cNvPr id="240" name="n_1mainValue【橋りょう・トンネル】&#10;一人当たり有形固定資産（償却資産）額">
          <a:extLst>
            <a:ext uri="{FF2B5EF4-FFF2-40B4-BE49-F238E27FC236}">
              <a16:creationId xmlns:a16="http://schemas.microsoft.com/office/drawing/2014/main" id="{34C30CB7-EC4B-474C-BB1A-922F89AD10E5}"/>
            </a:ext>
          </a:extLst>
        </xdr:cNvPr>
        <xdr:cNvSpPr txBox="1"/>
      </xdr:nvSpPr>
      <xdr:spPr>
        <a:xfrm>
          <a:off x="9327095" y="1081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17997</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9F454034-D188-4B4F-A84B-923A858549B9}"/>
            </a:ext>
          </a:extLst>
        </xdr:cNvPr>
        <xdr:cNvSpPr txBox="1"/>
      </xdr:nvSpPr>
      <xdr:spPr>
        <a:xfrm>
          <a:off x="8450795" y="108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43874</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id="{0E5CC3AE-7C0B-4947-BFEF-DC8A77707443}"/>
            </a:ext>
          </a:extLst>
        </xdr:cNvPr>
        <xdr:cNvSpPr txBox="1"/>
      </xdr:nvSpPr>
      <xdr:spPr>
        <a:xfrm>
          <a:off x="7561795" y="1050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E0697EFB-0BF2-4352-9F3F-C2A480CE580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61DE83E1-CA1A-442E-BA96-20095945329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B87D9F6C-BFC3-4B6A-98A0-613A2939ACC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95986D5F-6FB0-4C97-BF8A-EB4D89AF302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789EBB89-226B-4E5B-9327-9DB4E1812BE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74AF383E-CA82-46C1-8E8C-8CD53CAF4C1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E3761B7F-9589-46E7-931D-9344A476C4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372B27CC-88C2-4A17-B42E-B6E17A34B54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64B1C51D-0C13-471B-8472-898C5321E5A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A819966C-90CA-4340-8121-F227F094B78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6056D132-19C8-4276-A7FC-36F79019A5B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877A7D97-EDA5-4A5C-8BC5-614F3196635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id="{F471E874-A02F-4747-B648-59DADB86683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8B035CEB-FE05-47B5-B511-8BABF5BD3FD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4B5B2775-1D32-424D-9CC1-7DB5FFDDE30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E4A041D9-1A9A-497B-9B1D-74E632065C8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D7D7363D-BAA8-4BDB-B284-10C657C1C8C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48279AF2-C486-4B79-8096-B932BDB5E1D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1ACB9743-56A7-43A1-8043-FB87F89A94D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92CFFC04-2ABC-4CBB-BC76-B6310477420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8DD34AD4-0D5B-480F-A0FE-950AF08427C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2F2DD3A5-5F76-4E96-A931-AC1E1239F2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6B1ED30C-B9DF-4EED-9696-CD1B7652246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9216C0DD-D4FE-4CAF-9095-92183D1BAB1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a:extLst>
            <a:ext uri="{FF2B5EF4-FFF2-40B4-BE49-F238E27FC236}">
              <a16:creationId xmlns:a16="http://schemas.microsoft.com/office/drawing/2014/main" id="{6792E5F7-0B98-4EF6-9750-78EF49B9AF86}"/>
            </a:ext>
          </a:extLst>
        </xdr:cNvPr>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1C6BD3C9-64F2-43DD-B8EA-B9FCA1BC17CB}"/>
            </a:ext>
          </a:extLst>
        </xdr:cNvPr>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a:extLst>
            <a:ext uri="{FF2B5EF4-FFF2-40B4-BE49-F238E27FC236}">
              <a16:creationId xmlns:a16="http://schemas.microsoft.com/office/drawing/2014/main" id="{ACC5F3EB-D9C8-42AD-81C0-C68F742A289D}"/>
            </a:ext>
          </a:extLst>
        </xdr:cNvPr>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a:extLst>
            <a:ext uri="{FF2B5EF4-FFF2-40B4-BE49-F238E27FC236}">
              <a16:creationId xmlns:a16="http://schemas.microsoft.com/office/drawing/2014/main" id="{FEC4C66A-A0EB-470A-8E1C-7AFD890782E7}"/>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a:extLst>
            <a:ext uri="{FF2B5EF4-FFF2-40B4-BE49-F238E27FC236}">
              <a16:creationId xmlns:a16="http://schemas.microsoft.com/office/drawing/2014/main" id="{75891CBF-AC9B-4063-8512-12A8867AA66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4BA5604D-A5F6-4897-9C24-0F8008AEB4A9}"/>
            </a:ext>
          </a:extLst>
        </xdr:cNvPr>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a:extLst>
            <a:ext uri="{FF2B5EF4-FFF2-40B4-BE49-F238E27FC236}">
              <a16:creationId xmlns:a16="http://schemas.microsoft.com/office/drawing/2014/main" id="{D6C491FE-E4A2-4A18-BE2D-7BB3731CA67F}"/>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a:extLst>
            <a:ext uri="{FF2B5EF4-FFF2-40B4-BE49-F238E27FC236}">
              <a16:creationId xmlns:a16="http://schemas.microsoft.com/office/drawing/2014/main" id="{A7DACD01-652F-463E-A034-816656506B3C}"/>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a:extLst>
            <a:ext uri="{FF2B5EF4-FFF2-40B4-BE49-F238E27FC236}">
              <a16:creationId xmlns:a16="http://schemas.microsoft.com/office/drawing/2014/main" id="{67DFBE51-105E-43B1-9C23-BD269012D733}"/>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a:extLst>
            <a:ext uri="{FF2B5EF4-FFF2-40B4-BE49-F238E27FC236}">
              <a16:creationId xmlns:a16="http://schemas.microsoft.com/office/drawing/2014/main" id="{279E4EF6-4184-43D3-BB5D-CD76B6F82C86}"/>
            </a:ext>
          </a:extLst>
        </xdr:cNvPr>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C7E8AE83-B1DB-4288-B0FF-23C8832EE4A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6B8DF77E-F786-40B9-B750-1185FDEF75F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897CEF5-7E54-482A-8055-6836202F24D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3CC1AFB8-0D58-4F3A-9BD4-5F42234C53D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66D92EE4-73DD-4FA5-9053-7BF583CB02B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82" name="楕円 281">
          <a:extLst>
            <a:ext uri="{FF2B5EF4-FFF2-40B4-BE49-F238E27FC236}">
              <a16:creationId xmlns:a16="http://schemas.microsoft.com/office/drawing/2014/main" id="{5A9FDF15-0F54-4FE5-B3A1-A189F3445618}"/>
            </a:ext>
          </a:extLst>
        </xdr:cNvPr>
        <xdr:cNvSpPr/>
      </xdr:nvSpPr>
      <xdr:spPr>
        <a:xfrm>
          <a:off x="4584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26688</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40656DBA-CE0B-4474-B09F-CEC02871F9C1}"/>
            </a:ext>
          </a:extLst>
        </xdr:cNvPr>
        <xdr:cNvSpPr txBox="1"/>
      </xdr:nvSpPr>
      <xdr:spPr>
        <a:xfrm>
          <a:off x="467360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84455</xdr:rowOff>
    </xdr:from>
    <xdr:to>
      <xdr:col>20</xdr:col>
      <xdr:colOff>38100</xdr:colOff>
      <xdr:row>83</xdr:row>
      <xdr:rowOff>14605</xdr:rowOff>
    </xdr:to>
    <xdr:sp macro="" textlink="">
      <xdr:nvSpPr>
        <xdr:cNvPr id="284" name="楕円 283">
          <a:extLst>
            <a:ext uri="{FF2B5EF4-FFF2-40B4-BE49-F238E27FC236}">
              <a16:creationId xmlns:a16="http://schemas.microsoft.com/office/drawing/2014/main" id="{DB91B91C-10C6-4B0B-8901-9F98CD0A32E4}"/>
            </a:ext>
          </a:extLst>
        </xdr:cNvPr>
        <xdr:cNvSpPr/>
      </xdr:nvSpPr>
      <xdr:spPr>
        <a:xfrm>
          <a:off x="3746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99061</xdr:rowOff>
    </xdr:from>
    <xdr:to>
      <xdr:col>24</xdr:col>
      <xdr:colOff>63500</xdr:colOff>
      <xdr:row>82</xdr:row>
      <xdr:rowOff>135255</xdr:rowOff>
    </xdr:to>
    <xdr:cxnSp macro="">
      <xdr:nvCxnSpPr>
        <xdr:cNvPr id="285" name="直線コネクタ 284">
          <a:extLst>
            <a:ext uri="{FF2B5EF4-FFF2-40B4-BE49-F238E27FC236}">
              <a16:creationId xmlns:a16="http://schemas.microsoft.com/office/drawing/2014/main" id="{71229576-8687-4512-A0C8-54EFD708AACD}"/>
            </a:ext>
          </a:extLst>
        </xdr:cNvPr>
        <xdr:cNvCxnSpPr/>
      </xdr:nvCxnSpPr>
      <xdr:spPr>
        <a:xfrm flipV="1">
          <a:off x="3797300" y="141579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122555</xdr:rowOff>
    </xdr:from>
    <xdr:to>
      <xdr:col>15</xdr:col>
      <xdr:colOff>101600</xdr:colOff>
      <xdr:row>83</xdr:row>
      <xdr:rowOff>52705</xdr:rowOff>
    </xdr:to>
    <xdr:sp macro="" textlink="">
      <xdr:nvSpPr>
        <xdr:cNvPr id="286" name="楕円 285">
          <a:extLst>
            <a:ext uri="{FF2B5EF4-FFF2-40B4-BE49-F238E27FC236}">
              <a16:creationId xmlns:a16="http://schemas.microsoft.com/office/drawing/2014/main" id="{A67C5EB3-4FC7-411F-8D1C-B62B300785B6}"/>
            </a:ext>
          </a:extLst>
        </xdr:cNvPr>
        <xdr:cNvSpPr/>
      </xdr:nvSpPr>
      <xdr:spPr>
        <a:xfrm>
          <a:off x="2857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135255</xdr:rowOff>
    </xdr:from>
    <xdr:to>
      <xdr:col>19</xdr:col>
      <xdr:colOff>177800</xdr:colOff>
      <xdr:row>83</xdr:row>
      <xdr:rowOff>1905</xdr:rowOff>
    </xdr:to>
    <xdr:cxnSp macro="">
      <xdr:nvCxnSpPr>
        <xdr:cNvPr id="287" name="直線コネクタ 286">
          <a:extLst>
            <a:ext uri="{FF2B5EF4-FFF2-40B4-BE49-F238E27FC236}">
              <a16:creationId xmlns:a16="http://schemas.microsoft.com/office/drawing/2014/main" id="{A191D210-5E44-4011-B745-B6A1C5562693}"/>
            </a:ext>
          </a:extLst>
        </xdr:cNvPr>
        <xdr:cNvCxnSpPr/>
      </xdr:nvCxnSpPr>
      <xdr:spPr>
        <a:xfrm flipV="1">
          <a:off x="2908300" y="14194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61595</xdr:rowOff>
    </xdr:from>
    <xdr:to>
      <xdr:col>10</xdr:col>
      <xdr:colOff>165100</xdr:colOff>
      <xdr:row>79</xdr:row>
      <xdr:rowOff>163195</xdr:rowOff>
    </xdr:to>
    <xdr:sp macro="" textlink="">
      <xdr:nvSpPr>
        <xdr:cNvPr id="288" name="楕円 287">
          <a:extLst>
            <a:ext uri="{FF2B5EF4-FFF2-40B4-BE49-F238E27FC236}">
              <a16:creationId xmlns:a16="http://schemas.microsoft.com/office/drawing/2014/main" id="{464B1538-18F8-4352-9D4C-E94C1F63283C}"/>
            </a:ext>
          </a:extLst>
        </xdr:cNvPr>
        <xdr:cNvSpPr/>
      </xdr:nvSpPr>
      <xdr:spPr>
        <a:xfrm>
          <a:off x="1968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112395</xdr:rowOff>
    </xdr:from>
    <xdr:to>
      <xdr:col>15</xdr:col>
      <xdr:colOff>50800</xdr:colOff>
      <xdr:row>83</xdr:row>
      <xdr:rowOff>1905</xdr:rowOff>
    </xdr:to>
    <xdr:cxnSp macro="">
      <xdr:nvCxnSpPr>
        <xdr:cNvPr id="289" name="直線コネクタ 288">
          <a:extLst>
            <a:ext uri="{FF2B5EF4-FFF2-40B4-BE49-F238E27FC236}">
              <a16:creationId xmlns:a16="http://schemas.microsoft.com/office/drawing/2014/main" id="{39D2A3C4-8369-49B2-A638-0FB8A0677562}"/>
            </a:ext>
          </a:extLst>
        </xdr:cNvPr>
        <xdr:cNvCxnSpPr/>
      </xdr:nvCxnSpPr>
      <xdr:spPr>
        <a:xfrm>
          <a:off x="2019300" y="13656945"/>
          <a:ext cx="889000" cy="5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90" name="n_1aveValue【公営住宅】&#10;有形固定資産減価償却率">
          <a:extLst>
            <a:ext uri="{FF2B5EF4-FFF2-40B4-BE49-F238E27FC236}">
              <a16:creationId xmlns:a16="http://schemas.microsoft.com/office/drawing/2014/main" id="{C819F259-0625-4BDA-80A4-2523985B3FE3}"/>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91" name="n_2aveValue【公営住宅】&#10;有形固定資産減価償却率">
          <a:extLst>
            <a:ext uri="{FF2B5EF4-FFF2-40B4-BE49-F238E27FC236}">
              <a16:creationId xmlns:a16="http://schemas.microsoft.com/office/drawing/2014/main" id="{0CEF4C7F-700B-4FF5-BBAA-F0CBCFDC39D5}"/>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292" name="n_3aveValue【公営住宅】&#10;有形固定資産減価償却率">
          <a:extLst>
            <a:ext uri="{FF2B5EF4-FFF2-40B4-BE49-F238E27FC236}">
              <a16:creationId xmlns:a16="http://schemas.microsoft.com/office/drawing/2014/main" id="{79D86039-9074-48A6-B017-3AB7EA40E7F0}"/>
            </a:ext>
          </a:extLst>
        </xdr:cNvPr>
        <xdr:cNvSpPr txBox="1"/>
      </xdr:nvSpPr>
      <xdr:spPr>
        <a:xfrm>
          <a:off x="1816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5732</xdr:rowOff>
    </xdr:from>
    <xdr:ext cx="405111" cy="259045"/>
    <xdr:sp macro="" textlink="">
      <xdr:nvSpPr>
        <xdr:cNvPr id="293" name="n_1mainValue【公営住宅】&#10;有形固定資産減価償却率">
          <a:extLst>
            <a:ext uri="{FF2B5EF4-FFF2-40B4-BE49-F238E27FC236}">
              <a16:creationId xmlns:a16="http://schemas.microsoft.com/office/drawing/2014/main" id="{A4A75002-A744-4065-AAEC-6716568AA607}"/>
            </a:ext>
          </a:extLst>
        </xdr:cNvPr>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43832</xdr:rowOff>
    </xdr:from>
    <xdr:ext cx="405111" cy="259045"/>
    <xdr:sp macro="" textlink="">
      <xdr:nvSpPr>
        <xdr:cNvPr id="294" name="n_2mainValue【公営住宅】&#10;有形固定資産減価償却率">
          <a:extLst>
            <a:ext uri="{FF2B5EF4-FFF2-40B4-BE49-F238E27FC236}">
              <a16:creationId xmlns:a16="http://schemas.microsoft.com/office/drawing/2014/main" id="{2458B1A1-3B00-41F8-A5E0-A8EE9E130F86}"/>
            </a:ext>
          </a:extLst>
        </xdr:cNvPr>
        <xdr:cNvSpPr txBox="1"/>
      </xdr:nvSpPr>
      <xdr:spPr>
        <a:xfrm>
          <a:off x="2705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8272</xdr:rowOff>
    </xdr:from>
    <xdr:ext cx="405111" cy="259045"/>
    <xdr:sp macro="" textlink="">
      <xdr:nvSpPr>
        <xdr:cNvPr id="295" name="n_3mainValue【公営住宅】&#10;有形固定資産減価償却率">
          <a:extLst>
            <a:ext uri="{FF2B5EF4-FFF2-40B4-BE49-F238E27FC236}">
              <a16:creationId xmlns:a16="http://schemas.microsoft.com/office/drawing/2014/main" id="{22B086DB-4B95-4E52-8486-41D6E0020FA9}"/>
            </a:ext>
          </a:extLst>
        </xdr:cNvPr>
        <xdr:cNvSpPr txBox="1"/>
      </xdr:nvSpPr>
      <xdr:spPr>
        <a:xfrm>
          <a:off x="1816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25CAA558-DF25-4187-89B5-0E8F1F30791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B19DC5CC-A33B-493D-AB29-592F5CFE012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1DEBD402-69E4-41F9-A66B-ABD6FC82533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2A52C33B-C06B-4ABB-B03C-40FBCC2433B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77E7941F-06C0-49EE-B3C8-E3374F96EC8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2FC9B3A0-9F50-43D4-9BAB-30ADF23A42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D9B76604-5C8B-441A-B18F-E1B8FD7C548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B155A52D-5CD9-4DE4-9594-1982800711C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85CE5F74-41B3-4787-AB9E-FC3765878F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1BF6C4D7-E157-4065-A7ED-FE1390FA1BE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77FDF67A-191E-48CB-96BE-8FD967936FE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B04EC926-A1B8-4605-96C3-7F7B359C8B0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F26C183F-E418-420A-902A-A5AA38EAED4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2C7DCF8A-C7FC-466E-ADB1-2E4E4119A5C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1D161926-157E-4B65-9CAD-DDFFBE5B302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830EC9BB-A656-4D29-B0B0-3D8B8650BF9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4DAFBE2F-D5AC-4980-BC8E-BD7544603D0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D08041B6-5D26-4C7E-9158-125BD2940CA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F5234368-95EC-4641-824E-2B642D43D69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70982D93-434A-404B-9941-8E8B4ADB73E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5A1D899A-E96B-4539-886C-082E1A276E1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D1D4FA83-B8EC-49ED-A144-FD0825F5330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05CFC6A0-89A6-43F0-8A80-3EBEA482FD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a:extLst>
            <a:ext uri="{FF2B5EF4-FFF2-40B4-BE49-F238E27FC236}">
              <a16:creationId xmlns:a16="http://schemas.microsoft.com/office/drawing/2014/main" id="{F6BB7CF9-A13D-40AB-A9E9-3A225903DD44}"/>
            </a:ext>
          </a:extLst>
        </xdr:cNvPr>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a:extLst>
            <a:ext uri="{FF2B5EF4-FFF2-40B4-BE49-F238E27FC236}">
              <a16:creationId xmlns:a16="http://schemas.microsoft.com/office/drawing/2014/main" id="{412C98E8-822D-4D8E-B687-DBF581FBC92F}"/>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a:extLst>
            <a:ext uri="{FF2B5EF4-FFF2-40B4-BE49-F238E27FC236}">
              <a16:creationId xmlns:a16="http://schemas.microsoft.com/office/drawing/2014/main" id="{0A2E82F1-5A2E-41D8-952A-487D8BC36A86}"/>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a:extLst>
            <a:ext uri="{FF2B5EF4-FFF2-40B4-BE49-F238E27FC236}">
              <a16:creationId xmlns:a16="http://schemas.microsoft.com/office/drawing/2014/main" id="{B4F07885-785B-4ABD-88BF-99E6955E7C63}"/>
            </a:ext>
          </a:extLst>
        </xdr:cNvPr>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a:extLst>
            <a:ext uri="{FF2B5EF4-FFF2-40B4-BE49-F238E27FC236}">
              <a16:creationId xmlns:a16="http://schemas.microsoft.com/office/drawing/2014/main" id="{156F2036-4F3D-4DCD-87F4-8DD8781A93E2}"/>
            </a:ext>
          </a:extLst>
        </xdr:cNvPr>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24" name="【公営住宅】&#10;一人当たり面積平均値テキスト">
          <a:extLst>
            <a:ext uri="{FF2B5EF4-FFF2-40B4-BE49-F238E27FC236}">
              <a16:creationId xmlns:a16="http://schemas.microsoft.com/office/drawing/2014/main" id="{802DE047-39D3-4DA6-924F-BCF083E379C8}"/>
            </a:ext>
          </a:extLst>
        </xdr:cNvPr>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a:extLst>
            <a:ext uri="{FF2B5EF4-FFF2-40B4-BE49-F238E27FC236}">
              <a16:creationId xmlns:a16="http://schemas.microsoft.com/office/drawing/2014/main" id="{14EB758A-8894-4D67-8F5C-6056EEA1BAA8}"/>
            </a:ext>
          </a:extLst>
        </xdr:cNvPr>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a:extLst>
            <a:ext uri="{FF2B5EF4-FFF2-40B4-BE49-F238E27FC236}">
              <a16:creationId xmlns:a16="http://schemas.microsoft.com/office/drawing/2014/main" id="{82846D8E-B351-46A6-95A9-49AA25D30D1E}"/>
            </a:ext>
          </a:extLst>
        </xdr:cNvPr>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a:extLst>
            <a:ext uri="{FF2B5EF4-FFF2-40B4-BE49-F238E27FC236}">
              <a16:creationId xmlns:a16="http://schemas.microsoft.com/office/drawing/2014/main" id="{3E40B02D-6661-4C9D-86AA-A19D2AE85661}"/>
            </a:ext>
          </a:extLst>
        </xdr:cNvPr>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a:extLst>
            <a:ext uri="{FF2B5EF4-FFF2-40B4-BE49-F238E27FC236}">
              <a16:creationId xmlns:a16="http://schemas.microsoft.com/office/drawing/2014/main" id="{A993E3D6-6864-4D9C-96F2-13B9215509B0}"/>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6F111B90-CEDA-41E1-9438-B43A22B666A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1CDC8B64-6B13-4173-987E-E6B02A7AE24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9AE89FBC-E3AA-4CF9-95C3-1E055D973E2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60E0B2F-EA45-46C9-A7BD-7BF17EA8BCD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10022506-904C-40CF-9342-8628EEA2076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51688</xdr:rowOff>
    </xdr:from>
    <xdr:to>
      <xdr:col>55</xdr:col>
      <xdr:colOff>50800</xdr:colOff>
      <xdr:row>85</xdr:row>
      <xdr:rowOff>153288</xdr:rowOff>
    </xdr:to>
    <xdr:sp macro="" textlink="">
      <xdr:nvSpPr>
        <xdr:cNvPr id="334" name="楕円 333">
          <a:extLst>
            <a:ext uri="{FF2B5EF4-FFF2-40B4-BE49-F238E27FC236}">
              <a16:creationId xmlns:a16="http://schemas.microsoft.com/office/drawing/2014/main" id="{5E05E084-B8D2-4E04-9E1F-B2208DC435D1}"/>
            </a:ext>
          </a:extLst>
        </xdr:cNvPr>
        <xdr:cNvSpPr/>
      </xdr:nvSpPr>
      <xdr:spPr>
        <a:xfrm>
          <a:off x="10426700" y="1462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30115</xdr:rowOff>
    </xdr:from>
    <xdr:ext cx="469744" cy="259045"/>
    <xdr:sp macro="" textlink="">
      <xdr:nvSpPr>
        <xdr:cNvPr id="335" name="【公営住宅】&#10;一人当たり面積該当値テキスト">
          <a:extLst>
            <a:ext uri="{FF2B5EF4-FFF2-40B4-BE49-F238E27FC236}">
              <a16:creationId xmlns:a16="http://schemas.microsoft.com/office/drawing/2014/main" id="{9779E11D-5DA7-4613-B7DC-C15439C563F6}"/>
            </a:ext>
          </a:extLst>
        </xdr:cNvPr>
        <xdr:cNvSpPr txBox="1"/>
      </xdr:nvSpPr>
      <xdr:spPr>
        <a:xfrm>
          <a:off x="10515600" y="1460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55499</xdr:rowOff>
    </xdr:from>
    <xdr:to>
      <xdr:col>50</xdr:col>
      <xdr:colOff>165100</xdr:colOff>
      <xdr:row>85</xdr:row>
      <xdr:rowOff>157099</xdr:rowOff>
    </xdr:to>
    <xdr:sp macro="" textlink="">
      <xdr:nvSpPr>
        <xdr:cNvPr id="336" name="楕円 335">
          <a:extLst>
            <a:ext uri="{FF2B5EF4-FFF2-40B4-BE49-F238E27FC236}">
              <a16:creationId xmlns:a16="http://schemas.microsoft.com/office/drawing/2014/main" id="{0FE59094-C4AF-4275-9C40-BD879EB65E43}"/>
            </a:ext>
          </a:extLst>
        </xdr:cNvPr>
        <xdr:cNvSpPr/>
      </xdr:nvSpPr>
      <xdr:spPr>
        <a:xfrm>
          <a:off x="9588500" y="1462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102488</xdr:rowOff>
    </xdr:from>
    <xdr:to>
      <xdr:col>55</xdr:col>
      <xdr:colOff>0</xdr:colOff>
      <xdr:row>85</xdr:row>
      <xdr:rowOff>106299</xdr:rowOff>
    </xdr:to>
    <xdr:cxnSp macro="">
      <xdr:nvCxnSpPr>
        <xdr:cNvPr id="337" name="直線コネクタ 336">
          <a:extLst>
            <a:ext uri="{FF2B5EF4-FFF2-40B4-BE49-F238E27FC236}">
              <a16:creationId xmlns:a16="http://schemas.microsoft.com/office/drawing/2014/main" id="{9B91D485-2D65-408A-A3E5-1AB5B625F571}"/>
            </a:ext>
          </a:extLst>
        </xdr:cNvPr>
        <xdr:cNvCxnSpPr/>
      </xdr:nvCxnSpPr>
      <xdr:spPr>
        <a:xfrm flipV="1">
          <a:off x="9639300" y="14675738"/>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58928</xdr:rowOff>
    </xdr:from>
    <xdr:to>
      <xdr:col>46</xdr:col>
      <xdr:colOff>38100</xdr:colOff>
      <xdr:row>85</xdr:row>
      <xdr:rowOff>160528</xdr:rowOff>
    </xdr:to>
    <xdr:sp macro="" textlink="">
      <xdr:nvSpPr>
        <xdr:cNvPr id="338" name="楕円 337">
          <a:extLst>
            <a:ext uri="{FF2B5EF4-FFF2-40B4-BE49-F238E27FC236}">
              <a16:creationId xmlns:a16="http://schemas.microsoft.com/office/drawing/2014/main" id="{E36A69EE-0F36-4ACF-B4FD-CEEB8CAFECAF}"/>
            </a:ext>
          </a:extLst>
        </xdr:cNvPr>
        <xdr:cNvSpPr/>
      </xdr:nvSpPr>
      <xdr:spPr>
        <a:xfrm>
          <a:off x="8699500" y="146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106299</xdr:rowOff>
    </xdr:from>
    <xdr:to>
      <xdr:col>50</xdr:col>
      <xdr:colOff>114300</xdr:colOff>
      <xdr:row>85</xdr:row>
      <xdr:rowOff>109728</xdr:rowOff>
    </xdr:to>
    <xdr:cxnSp macro="">
      <xdr:nvCxnSpPr>
        <xdr:cNvPr id="339" name="直線コネクタ 338">
          <a:extLst>
            <a:ext uri="{FF2B5EF4-FFF2-40B4-BE49-F238E27FC236}">
              <a16:creationId xmlns:a16="http://schemas.microsoft.com/office/drawing/2014/main" id="{D06297A9-D7C7-4D64-92C7-EB80BA600608}"/>
            </a:ext>
          </a:extLst>
        </xdr:cNvPr>
        <xdr:cNvCxnSpPr/>
      </xdr:nvCxnSpPr>
      <xdr:spPr>
        <a:xfrm flipV="1">
          <a:off x="8750300" y="1467954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57404</xdr:rowOff>
    </xdr:from>
    <xdr:to>
      <xdr:col>41</xdr:col>
      <xdr:colOff>101600</xdr:colOff>
      <xdr:row>86</xdr:row>
      <xdr:rowOff>159004</xdr:rowOff>
    </xdr:to>
    <xdr:sp macro="" textlink="">
      <xdr:nvSpPr>
        <xdr:cNvPr id="340" name="楕円 339">
          <a:extLst>
            <a:ext uri="{FF2B5EF4-FFF2-40B4-BE49-F238E27FC236}">
              <a16:creationId xmlns:a16="http://schemas.microsoft.com/office/drawing/2014/main" id="{2E573102-60A2-4E3B-8690-FC028A1330AC}"/>
            </a:ext>
          </a:extLst>
        </xdr:cNvPr>
        <xdr:cNvSpPr/>
      </xdr:nvSpPr>
      <xdr:spPr>
        <a:xfrm>
          <a:off x="7810500" y="148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109728</xdr:rowOff>
    </xdr:from>
    <xdr:to>
      <xdr:col>45</xdr:col>
      <xdr:colOff>177800</xdr:colOff>
      <xdr:row>86</xdr:row>
      <xdr:rowOff>108204</xdr:rowOff>
    </xdr:to>
    <xdr:cxnSp macro="">
      <xdr:nvCxnSpPr>
        <xdr:cNvPr id="341" name="直線コネクタ 340">
          <a:extLst>
            <a:ext uri="{FF2B5EF4-FFF2-40B4-BE49-F238E27FC236}">
              <a16:creationId xmlns:a16="http://schemas.microsoft.com/office/drawing/2014/main" id="{EDD8875F-87FF-4149-94E3-9960FB57EED7}"/>
            </a:ext>
          </a:extLst>
        </xdr:cNvPr>
        <xdr:cNvCxnSpPr/>
      </xdr:nvCxnSpPr>
      <xdr:spPr>
        <a:xfrm flipV="1">
          <a:off x="7861300" y="14682978"/>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42" name="n_1aveValue【公営住宅】&#10;一人当たり面積">
          <a:extLst>
            <a:ext uri="{FF2B5EF4-FFF2-40B4-BE49-F238E27FC236}">
              <a16:creationId xmlns:a16="http://schemas.microsoft.com/office/drawing/2014/main" id="{7A7EED92-B9CF-40BA-A5C7-DFBF29CC698D}"/>
            </a:ext>
          </a:extLst>
        </xdr:cNvPr>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43" name="n_2aveValue【公営住宅】&#10;一人当たり面積">
          <a:extLst>
            <a:ext uri="{FF2B5EF4-FFF2-40B4-BE49-F238E27FC236}">
              <a16:creationId xmlns:a16="http://schemas.microsoft.com/office/drawing/2014/main" id="{46D0BF55-3817-4049-8FE1-13DA7DB65C1B}"/>
            </a:ext>
          </a:extLst>
        </xdr:cNvPr>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44" name="n_3aveValue【公営住宅】&#10;一人当たり面積">
          <a:extLst>
            <a:ext uri="{FF2B5EF4-FFF2-40B4-BE49-F238E27FC236}">
              <a16:creationId xmlns:a16="http://schemas.microsoft.com/office/drawing/2014/main" id="{B75F830B-A25A-486B-8878-1C8F45B13DEA}"/>
            </a:ext>
          </a:extLst>
        </xdr:cNvPr>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148226</xdr:rowOff>
    </xdr:from>
    <xdr:ext cx="469744" cy="259045"/>
    <xdr:sp macro="" textlink="">
      <xdr:nvSpPr>
        <xdr:cNvPr id="345" name="n_1mainValue【公営住宅】&#10;一人当たり面積">
          <a:extLst>
            <a:ext uri="{FF2B5EF4-FFF2-40B4-BE49-F238E27FC236}">
              <a16:creationId xmlns:a16="http://schemas.microsoft.com/office/drawing/2014/main" id="{FA471542-DB10-4EE5-8539-C8AC2FC19423}"/>
            </a:ext>
          </a:extLst>
        </xdr:cNvPr>
        <xdr:cNvSpPr txBox="1"/>
      </xdr:nvSpPr>
      <xdr:spPr>
        <a:xfrm>
          <a:off x="9391727" y="1472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151655</xdr:rowOff>
    </xdr:from>
    <xdr:ext cx="469744" cy="259045"/>
    <xdr:sp macro="" textlink="">
      <xdr:nvSpPr>
        <xdr:cNvPr id="346" name="n_2mainValue【公営住宅】&#10;一人当たり面積">
          <a:extLst>
            <a:ext uri="{FF2B5EF4-FFF2-40B4-BE49-F238E27FC236}">
              <a16:creationId xmlns:a16="http://schemas.microsoft.com/office/drawing/2014/main" id="{31C27F81-8189-4F98-AED4-249BC85E580B}"/>
            </a:ext>
          </a:extLst>
        </xdr:cNvPr>
        <xdr:cNvSpPr txBox="1"/>
      </xdr:nvSpPr>
      <xdr:spPr>
        <a:xfrm>
          <a:off x="8515427" y="1472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150131</xdr:rowOff>
    </xdr:from>
    <xdr:ext cx="469744" cy="259045"/>
    <xdr:sp macro="" textlink="">
      <xdr:nvSpPr>
        <xdr:cNvPr id="347" name="n_3mainValue【公営住宅】&#10;一人当たり面積">
          <a:extLst>
            <a:ext uri="{FF2B5EF4-FFF2-40B4-BE49-F238E27FC236}">
              <a16:creationId xmlns:a16="http://schemas.microsoft.com/office/drawing/2014/main" id="{90F446F2-08E6-4C1E-8CB2-085A17ABEBEE}"/>
            </a:ext>
          </a:extLst>
        </xdr:cNvPr>
        <xdr:cNvSpPr txBox="1"/>
      </xdr:nvSpPr>
      <xdr:spPr>
        <a:xfrm>
          <a:off x="7626427" y="1489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2388B948-781D-4738-8E35-2655E88D34A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E59DE081-FCA7-4C96-B5C1-7D4751D4FCC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6194EA93-78D3-4ABA-BF93-F43756A0EC8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152C8645-DF91-4932-A0CB-D737B82BD44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6F44DE33-B3CE-4E0E-809E-509E2093E0C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A5806240-36C1-4E10-B488-025EFA3DF72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1D1F5525-F58E-4FFC-A9EC-96446AF9693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A30756BA-A923-47C9-BD13-5D9FF45B203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id="{42C007A6-3EC7-4ECF-BC68-89E91FFDAB4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id="{D8B5BA4B-BE35-4F6B-9A07-F3B4A564957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id="{4D351D5E-544F-4FBC-9DC4-F6F1520852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id="{D04E3732-1533-42B2-9CB1-E20451BAA07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id="{1D27DBD8-9416-420F-9631-9607CFF7E66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id="{AAD104BE-C29A-43BF-B742-2170DA4D3F3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id="{D0E87369-7BFB-4136-B53E-0CB97330E0F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id="{D7285EAD-09AA-4774-B400-CC9095B3151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D57EA5AC-1561-4305-89F7-6719B66BE93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CB0682A5-1906-4B1A-8DB5-206DC937DE3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3930DEAA-31AA-41E8-AEA9-EC7F23A2656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D7139617-1B32-4575-9C5D-298E8EB4D7E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96A7DED3-4DCD-4684-AF09-3B34187A0AF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0B279198-31F7-49C8-9037-98E6E8214FC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0FB00247-B1E8-4236-8182-AD37BE543CE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49637C8E-9CDE-476E-951C-ED344F1CD7C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886D0C0F-3F3E-4F92-9F73-41DA2F2FECC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2DDC11FB-F367-4CEA-BFAA-5D66EB7A1EA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a:extLst>
            <a:ext uri="{FF2B5EF4-FFF2-40B4-BE49-F238E27FC236}">
              <a16:creationId xmlns:a16="http://schemas.microsoft.com/office/drawing/2014/main" id="{9C9FB8CA-F8D9-43BD-91D5-158D84C8FF0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a:extLst>
            <a:ext uri="{FF2B5EF4-FFF2-40B4-BE49-F238E27FC236}">
              <a16:creationId xmlns:a16="http://schemas.microsoft.com/office/drawing/2014/main" id="{42AA6F2C-0BD3-4417-A448-F3767D73D0F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a:extLst>
            <a:ext uri="{FF2B5EF4-FFF2-40B4-BE49-F238E27FC236}">
              <a16:creationId xmlns:a16="http://schemas.microsoft.com/office/drawing/2014/main" id="{C59C762A-C02B-4483-BE40-AC44591FB6E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a:extLst>
            <a:ext uri="{FF2B5EF4-FFF2-40B4-BE49-F238E27FC236}">
              <a16:creationId xmlns:a16="http://schemas.microsoft.com/office/drawing/2014/main" id="{A1564EB9-8B03-4259-99CB-595B7C6E63C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a:extLst>
            <a:ext uri="{FF2B5EF4-FFF2-40B4-BE49-F238E27FC236}">
              <a16:creationId xmlns:a16="http://schemas.microsoft.com/office/drawing/2014/main" id="{6936505D-0822-433C-A65D-1B0BEA9A03B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a:extLst>
            <a:ext uri="{FF2B5EF4-FFF2-40B4-BE49-F238E27FC236}">
              <a16:creationId xmlns:a16="http://schemas.microsoft.com/office/drawing/2014/main" id="{B1054C86-E727-4099-8418-4699DD1294B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a:extLst>
            <a:ext uri="{FF2B5EF4-FFF2-40B4-BE49-F238E27FC236}">
              <a16:creationId xmlns:a16="http://schemas.microsoft.com/office/drawing/2014/main" id="{4A9FEC7A-297B-4C19-97DE-ECD0215088F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a:extLst>
            <a:ext uri="{FF2B5EF4-FFF2-40B4-BE49-F238E27FC236}">
              <a16:creationId xmlns:a16="http://schemas.microsoft.com/office/drawing/2014/main" id="{3D59B52E-521D-4A62-ACA9-2510CBB4F07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a:extLst>
            <a:ext uri="{FF2B5EF4-FFF2-40B4-BE49-F238E27FC236}">
              <a16:creationId xmlns:a16="http://schemas.microsoft.com/office/drawing/2014/main" id="{FFE69040-7BFF-4DC9-B8AF-BD883CC4C9E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a:extLst>
            <a:ext uri="{FF2B5EF4-FFF2-40B4-BE49-F238E27FC236}">
              <a16:creationId xmlns:a16="http://schemas.microsoft.com/office/drawing/2014/main" id="{5840F8EA-7CBC-439A-877D-EDF81262095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a:extLst>
            <a:ext uri="{FF2B5EF4-FFF2-40B4-BE49-F238E27FC236}">
              <a16:creationId xmlns:a16="http://schemas.microsoft.com/office/drawing/2014/main" id="{F8CA7FF2-3632-41F9-BDB8-D5A3E00EE60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a:extLst>
            <a:ext uri="{FF2B5EF4-FFF2-40B4-BE49-F238E27FC236}">
              <a16:creationId xmlns:a16="http://schemas.microsoft.com/office/drawing/2014/main" id="{CF04CB9D-FB6C-4B8A-8CE0-AD06F25FE0C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CD8AB943-9161-491C-A496-A69288A96C1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18C7E2D3-4F96-4C62-97A1-9C003C4AB3A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id="{98A5AA9F-3E24-4F8B-A427-7F3E01C737E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a:extLst>
            <a:ext uri="{FF2B5EF4-FFF2-40B4-BE49-F238E27FC236}">
              <a16:creationId xmlns:a16="http://schemas.microsoft.com/office/drawing/2014/main" id="{3FD1D908-D8C0-452A-AAC5-63ABA759B13E}"/>
            </a:ext>
          </a:extLst>
        </xdr:cNvPr>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a:extLst>
            <a:ext uri="{FF2B5EF4-FFF2-40B4-BE49-F238E27FC236}">
              <a16:creationId xmlns:a16="http://schemas.microsoft.com/office/drawing/2014/main" id="{A7A82457-A2DF-4838-8980-6925FECB2F07}"/>
            </a:ext>
          </a:extLst>
        </xdr:cNvPr>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a:extLst>
            <a:ext uri="{FF2B5EF4-FFF2-40B4-BE49-F238E27FC236}">
              <a16:creationId xmlns:a16="http://schemas.microsoft.com/office/drawing/2014/main" id="{32758FDE-7C3D-4C65-BAA5-30B775294678}"/>
            </a:ext>
          </a:extLst>
        </xdr:cNvPr>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a:extLst>
            <a:ext uri="{FF2B5EF4-FFF2-40B4-BE49-F238E27FC236}">
              <a16:creationId xmlns:a16="http://schemas.microsoft.com/office/drawing/2014/main" id="{53C88975-9ECB-44AB-A5A0-BF3393B5021A}"/>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a:extLst>
            <a:ext uri="{FF2B5EF4-FFF2-40B4-BE49-F238E27FC236}">
              <a16:creationId xmlns:a16="http://schemas.microsoft.com/office/drawing/2014/main" id="{B5F54279-9DC1-4391-AE6A-42DDD1A85EED}"/>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id="{A625C2FC-DB68-4D4E-889D-CD899452D38E}"/>
            </a:ext>
          </a:extLst>
        </xdr:cNvPr>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a:extLst>
            <a:ext uri="{FF2B5EF4-FFF2-40B4-BE49-F238E27FC236}">
              <a16:creationId xmlns:a16="http://schemas.microsoft.com/office/drawing/2014/main" id="{B8A72166-C128-4B99-87F7-C16D598C4427}"/>
            </a:ext>
          </a:extLst>
        </xdr:cNvPr>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a:extLst>
            <a:ext uri="{FF2B5EF4-FFF2-40B4-BE49-F238E27FC236}">
              <a16:creationId xmlns:a16="http://schemas.microsoft.com/office/drawing/2014/main" id="{F01D86A4-4AF8-4F75-8718-DD3B7B7E450E}"/>
            </a:ext>
          </a:extLst>
        </xdr:cNvPr>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a:extLst>
            <a:ext uri="{FF2B5EF4-FFF2-40B4-BE49-F238E27FC236}">
              <a16:creationId xmlns:a16="http://schemas.microsoft.com/office/drawing/2014/main" id="{94C54821-937C-443A-B720-E11EAFF3C711}"/>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a:extLst>
            <a:ext uri="{FF2B5EF4-FFF2-40B4-BE49-F238E27FC236}">
              <a16:creationId xmlns:a16="http://schemas.microsoft.com/office/drawing/2014/main" id="{3DDAB888-495F-45AF-AE68-718F6C9D2767}"/>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63E79185-9533-4FFC-8F48-7F665DF6385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2C3AF407-FD7B-42C0-9866-1BB3CEF3BF3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394AC8CC-05D7-42C6-8FB6-CC88756EE93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37F0FECF-2A70-4B75-8FC7-9A019039A87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A502969-1A58-4D1B-A06D-66C60707A1A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123372</xdr:rowOff>
    </xdr:from>
    <xdr:to>
      <xdr:col>72</xdr:col>
      <xdr:colOff>38100</xdr:colOff>
      <xdr:row>33</xdr:row>
      <xdr:rowOff>53522</xdr:rowOff>
    </xdr:to>
    <xdr:sp macro="" textlink="">
      <xdr:nvSpPr>
        <xdr:cNvPr id="404" name="楕円 403">
          <a:extLst>
            <a:ext uri="{FF2B5EF4-FFF2-40B4-BE49-F238E27FC236}">
              <a16:creationId xmlns:a16="http://schemas.microsoft.com/office/drawing/2014/main" id="{2B758287-45A5-4887-8E45-A3A18B0C588B}"/>
            </a:ext>
          </a:extLst>
        </xdr:cNvPr>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83111</xdr:rowOff>
    </xdr:from>
    <xdr:ext cx="405111" cy="259045"/>
    <xdr:sp macro="" textlink="">
      <xdr:nvSpPr>
        <xdr:cNvPr id="405" name="n_1aveValue【認定こども園・幼稚園・保育所】&#10;有形固定資産減価償却率">
          <a:extLst>
            <a:ext uri="{FF2B5EF4-FFF2-40B4-BE49-F238E27FC236}">
              <a16:creationId xmlns:a16="http://schemas.microsoft.com/office/drawing/2014/main" id="{0CE23C9A-7858-49D0-A081-DAF9B6CF29E5}"/>
            </a:ext>
          </a:extLst>
        </xdr:cNvPr>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06" name="n_2aveValue【認定こども園・幼稚園・保育所】&#10;有形固定資産減価償却率">
          <a:extLst>
            <a:ext uri="{FF2B5EF4-FFF2-40B4-BE49-F238E27FC236}">
              <a16:creationId xmlns:a16="http://schemas.microsoft.com/office/drawing/2014/main" id="{B7C64A21-2DDE-4243-A521-01D1E97758A0}"/>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07" name="n_3aveValue【認定こども園・幼稚園・保育所】&#10;有形固定資産減価償却率">
          <a:extLst>
            <a:ext uri="{FF2B5EF4-FFF2-40B4-BE49-F238E27FC236}">
              <a16:creationId xmlns:a16="http://schemas.microsoft.com/office/drawing/2014/main" id="{2B1100A0-CDA2-44FB-A3C5-BE0A73A5E500}"/>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408" name="n_3mainValue【認定こども園・幼稚園・保育所】&#10;有形固定資産減価償却率">
          <a:extLst>
            <a:ext uri="{FF2B5EF4-FFF2-40B4-BE49-F238E27FC236}">
              <a16:creationId xmlns:a16="http://schemas.microsoft.com/office/drawing/2014/main" id="{33E39D85-F74D-4811-9F94-5F54EAD06CE8}"/>
            </a:ext>
          </a:extLst>
        </xdr:cNvPr>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id="{E443BC68-3766-425C-BD70-525AC35F0F1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id="{22FA6DB3-6EB8-4321-A430-495973121D7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id="{D0550DCF-D933-4271-BE8A-12D885091B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id="{26A3F94A-1182-4458-9275-75E9AB78EF7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id="{67B3FD08-A30B-40B0-9D3C-EF72076239A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id="{36478AF5-06B4-46FB-916F-413A0410DCA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id="{B6CFD81D-FC41-458D-8F23-A82D6EC93C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id="{11D06F9B-E174-4F11-97ED-0F49E1B4284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id="{583D8546-A2F7-4624-9B0B-A329D069672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id="{6A266757-D617-4B33-8A05-3FB9CC11EB7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a:extLst>
            <a:ext uri="{FF2B5EF4-FFF2-40B4-BE49-F238E27FC236}">
              <a16:creationId xmlns:a16="http://schemas.microsoft.com/office/drawing/2014/main" id="{78732AFF-792B-4B62-A27D-DE93C370901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a:extLst>
            <a:ext uri="{FF2B5EF4-FFF2-40B4-BE49-F238E27FC236}">
              <a16:creationId xmlns:a16="http://schemas.microsoft.com/office/drawing/2014/main" id="{1DBD1D94-594F-4344-B62F-CA9C3823BFB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a:extLst>
            <a:ext uri="{FF2B5EF4-FFF2-40B4-BE49-F238E27FC236}">
              <a16:creationId xmlns:a16="http://schemas.microsoft.com/office/drawing/2014/main" id="{846FC75A-5EDE-4F5A-A284-E62E21B9CB1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a:extLst>
            <a:ext uri="{FF2B5EF4-FFF2-40B4-BE49-F238E27FC236}">
              <a16:creationId xmlns:a16="http://schemas.microsoft.com/office/drawing/2014/main" id="{A440D519-B4E7-4BEF-A93E-335274478F5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a:extLst>
            <a:ext uri="{FF2B5EF4-FFF2-40B4-BE49-F238E27FC236}">
              <a16:creationId xmlns:a16="http://schemas.microsoft.com/office/drawing/2014/main" id="{F4069EDB-E610-428B-8508-5E5744E1D77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a:extLst>
            <a:ext uri="{FF2B5EF4-FFF2-40B4-BE49-F238E27FC236}">
              <a16:creationId xmlns:a16="http://schemas.microsoft.com/office/drawing/2014/main" id="{33208A8D-DE2B-46C8-A69D-34D2E21EFB5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a:extLst>
            <a:ext uri="{FF2B5EF4-FFF2-40B4-BE49-F238E27FC236}">
              <a16:creationId xmlns:a16="http://schemas.microsoft.com/office/drawing/2014/main" id="{13418CB7-9CCF-492D-9182-8289FF96F60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a:extLst>
            <a:ext uri="{FF2B5EF4-FFF2-40B4-BE49-F238E27FC236}">
              <a16:creationId xmlns:a16="http://schemas.microsoft.com/office/drawing/2014/main" id="{D2772958-1085-465B-BFA4-F16668638C2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a:extLst>
            <a:ext uri="{FF2B5EF4-FFF2-40B4-BE49-F238E27FC236}">
              <a16:creationId xmlns:a16="http://schemas.microsoft.com/office/drawing/2014/main" id="{32F92815-CFAE-4BE9-B8B6-4EB9D93E723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a:extLst>
            <a:ext uri="{FF2B5EF4-FFF2-40B4-BE49-F238E27FC236}">
              <a16:creationId xmlns:a16="http://schemas.microsoft.com/office/drawing/2014/main" id="{D7D458D6-16D8-409E-9742-BC39882555C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a:extLst>
            <a:ext uri="{FF2B5EF4-FFF2-40B4-BE49-F238E27FC236}">
              <a16:creationId xmlns:a16="http://schemas.microsoft.com/office/drawing/2014/main" id="{524F0211-8391-4991-8C16-5E2174B94CC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0" name="直線コネクタ 429">
          <a:extLst>
            <a:ext uri="{FF2B5EF4-FFF2-40B4-BE49-F238E27FC236}">
              <a16:creationId xmlns:a16="http://schemas.microsoft.com/office/drawing/2014/main" id="{E56C5EE4-452C-4BD0-A1C3-F6B5B3500030}"/>
            </a:ext>
          </a:extLst>
        </xdr:cNvPr>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31" name="【認定こども園・幼稚園・保育所】&#10;一人当たり面積最小値テキスト">
          <a:extLst>
            <a:ext uri="{FF2B5EF4-FFF2-40B4-BE49-F238E27FC236}">
              <a16:creationId xmlns:a16="http://schemas.microsoft.com/office/drawing/2014/main" id="{0C0CE23B-A9C2-4BE0-8B03-90075570D183}"/>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32" name="直線コネクタ 431">
          <a:extLst>
            <a:ext uri="{FF2B5EF4-FFF2-40B4-BE49-F238E27FC236}">
              <a16:creationId xmlns:a16="http://schemas.microsoft.com/office/drawing/2014/main" id="{522F44ED-F849-4DCC-9279-F110F2E21CB5}"/>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33" name="【認定こども園・幼稚園・保育所】&#10;一人当たり面積最大値テキスト">
          <a:extLst>
            <a:ext uri="{FF2B5EF4-FFF2-40B4-BE49-F238E27FC236}">
              <a16:creationId xmlns:a16="http://schemas.microsoft.com/office/drawing/2014/main" id="{FD9C12CC-C9B7-4F44-8EF6-94F3AF825039}"/>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34" name="直線コネクタ 433">
          <a:extLst>
            <a:ext uri="{FF2B5EF4-FFF2-40B4-BE49-F238E27FC236}">
              <a16:creationId xmlns:a16="http://schemas.microsoft.com/office/drawing/2014/main" id="{1206B391-D735-4F9C-8E3F-E724BEB35D0D}"/>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35" name="【認定こども園・幼稚園・保育所】&#10;一人当たり面積平均値テキスト">
          <a:extLst>
            <a:ext uri="{FF2B5EF4-FFF2-40B4-BE49-F238E27FC236}">
              <a16:creationId xmlns:a16="http://schemas.microsoft.com/office/drawing/2014/main" id="{780B2A42-54C0-42C1-9033-D9138D6060CC}"/>
            </a:ext>
          </a:extLst>
        </xdr:cNvPr>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36" name="フローチャート: 判断 435">
          <a:extLst>
            <a:ext uri="{FF2B5EF4-FFF2-40B4-BE49-F238E27FC236}">
              <a16:creationId xmlns:a16="http://schemas.microsoft.com/office/drawing/2014/main" id="{6873BD68-7E2D-442C-9957-9DE33D2AE921}"/>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37" name="フローチャート: 判断 436">
          <a:extLst>
            <a:ext uri="{FF2B5EF4-FFF2-40B4-BE49-F238E27FC236}">
              <a16:creationId xmlns:a16="http://schemas.microsoft.com/office/drawing/2014/main" id="{17802F58-D897-4094-8FC7-8EAC79AA73A7}"/>
            </a:ext>
          </a:extLst>
        </xdr:cNvPr>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38" name="フローチャート: 判断 437">
          <a:extLst>
            <a:ext uri="{FF2B5EF4-FFF2-40B4-BE49-F238E27FC236}">
              <a16:creationId xmlns:a16="http://schemas.microsoft.com/office/drawing/2014/main" id="{BE4E40EF-74AF-496F-9A42-A9A484D1CD62}"/>
            </a:ext>
          </a:extLst>
        </xdr:cNvPr>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39" name="フローチャート: 判断 438">
          <a:extLst>
            <a:ext uri="{FF2B5EF4-FFF2-40B4-BE49-F238E27FC236}">
              <a16:creationId xmlns:a16="http://schemas.microsoft.com/office/drawing/2014/main" id="{2EDCB859-8AE5-4E7C-BB48-1BFC3209EAFC}"/>
            </a:ext>
          </a:extLst>
        </xdr:cNvPr>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6F774F65-AB5D-4ABB-8E4D-5E81C2953A0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E5CB2DCD-4844-42F3-B045-393D1897DBB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DCFCD45-8A61-4631-AC28-62FA3B72F09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7066A4F8-01B1-41F9-92F6-7D83A00296D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823C9A6E-3002-47EF-A262-C67F3D7850F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123698</xdr:rowOff>
    </xdr:from>
    <xdr:to>
      <xdr:col>102</xdr:col>
      <xdr:colOff>165100</xdr:colOff>
      <xdr:row>41</xdr:row>
      <xdr:rowOff>53848</xdr:rowOff>
    </xdr:to>
    <xdr:sp macro="" textlink="">
      <xdr:nvSpPr>
        <xdr:cNvPr id="445" name="楕円 444">
          <a:extLst>
            <a:ext uri="{FF2B5EF4-FFF2-40B4-BE49-F238E27FC236}">
              <a16:creationId xmlns:a16="http://schemas.microsoft.com/office/drawing/2014/main" id="{25698D58-42AA-4492-BC8F-FB9B51DA9A34}"/>
            </a:ext>
          </a:extLst>
        </xdr:cNvPr>
        <xdr:cNvSpPr/>
      </xdr:nvSpPr>
      <xdr:spPr>
        <a:xfrm>
          <a:off x="19494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58945</xdr:rowOff>
    </xdr:from>
    <xdr:ext cx="469744" cy="259045"/>
    <xdr:sp macro="" textlink="">
      <xdr:nvSpPr>
        <xdr:cNvPr id="446" name="n_1aveValue【認定こども園・幼稚園・保育所】&#10;一人当たり面積">
          <a:extLst>
            <a:ext uri="{FF2B5EF4-FFF2-40B4-BE49-F238E27FC236}">
              <a16:creationId xmlns:a16="http://schemas.microsoft.com/office/drawing/2014/main" id="{C0BF0ED0-10C3-4D96-9777-458445DAC62D}"/>
            </a:ext>
          </a:extLst>
        </xdr:cNvPr>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47" name="n_2aveValue【認定こども園・幼稚園・保育所】&#10;一人当たり面積">
          <a:extLst>
            <a:ext uri="{FF2B5EF4-FFF2-40B4-BE49-F238E27FC236}">
              <a16:creationId xmlns:a16="http://schemas.microsoft.com/office/drawing/2014/main" id="{9794DDE9-67D5-45C7-A6A5-52789B1392E0}"/>
            </a:ext>
          </a:extLst>
        </xdr:cNvPr>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48" name="n_3aveValue【認定こども園・幼稚園・保育所】&#10;一人当たり面積">
          <a:extLst>
            <a:ext uri="{FF2B5EF4-FFF2-40B4-BE49-F238E27FC236}">
              <a16:creationId xmlns:a16="http://schemas.microsoft.com/office/drawing/2014/main" id="{92D0EBD3-BD7D-4128-9CED-31A4C6FEC5E9}"/>
            </a:ext>
          </a:extLst>
        </xdr:cNvPr>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44975</xdr:rowOff>
    </xdr:from>
    <xdr:ext cx="469744" cy="259045"/>
    <xdr:sp macro="" textlink="">
      <xdr:nvSpPr>
        <xdr:cNvPr id="449" name="n_3mainValue【認定こども園・幼稚園・保育所】&#10;一人当たり面積">
          <a:extLst>
            <a:ext uri="{FF2B5EF4-FFF2-40B4-BE49-F238E27FC236}">
              <a16:creationId xmlns:a16="http://schemas.microsoft.com/office/drawing/2014/main" id="{2238C956-AFE3-495F-A67D-EC20D45E6E17}"/>
            </a:ext>
          </a:extLst>
        </xdr:cNvPr>
        <xdr:cNvSpPr txBox="1"/>
      </xdr:nvSpPr>
      <xdr:spPr>
        <a:xfrm>
          <a:off x="19310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a:extLst>
            <a:ext uri="{FF2B5EF4-FFF2-40B4-BE49-F238E27FC236}">
              <a16:creationId xmlns:a16="http://schemas.microsoft.com/office/drawing/2014/main" id="{2F017935-5843-4FC7-94DB-C4180B7031D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a:extLst>
            <a:ext uri="{FF2B5EF4-FFF2-40B4-BE49-F238E27FC236}">
              <a16:creationId xmlns:a16="http://schemas.microsoft.com/office/drawing/2014/main" id="{63078844-0B9A-4A2F-89ED-285F39AF706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a:extLst>
            <a:ext uri="{FF2B5EF4-FFF2-40B4-BE49-F238E27FC236}">
              <a16:creationId xmlns:a16="http://schemas.microsoft.com/office/drawing/2014/main" id="{AE155CFC-A197-49E5-A183-9A188FEFDE8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a:extLst>
            <a:ext uri="{FF2B5EF4-FFF2-40B4-BE49-F238E27FC236}">
              <a16:creationId xmlns:a16="http://schemas.microsoft.com/office/drawing/2014/main" id="{DCFC23A9-AF18-49BB-ABE6-3219654F9DA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a:extLst>
            <a:ext uri="{FF2B5EF4-FFF2-40B4-BE49-F238E27FC236}">
              <a16:creationId xmlns:a16="http://schemas.microsoft.com/office/drawing/2014/main" id="{12907B41-E904-4EEB-9E70-500F460BF7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a:extLst>
            <a:ext uri="{FF2B5EF4-FFF2-40B4-BE49-F238E27FC236}">
              <a16:creationId xmlns:a16="http://schemas.microsoft.com/office/drawing/2014/main" id="{F41D236A-72D9-4017-95F3-62362A4240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a:extLst>
            <a:ext uri="{FF2B5EF4-FFF2-40B4-BE49-F238E27FC236}">
              <a16:creationId xmlns:a16="http://schemas.microsoft.com/office/drawing/2014/main" id="{7E927330-B356-42A4-BD8D-B725509370D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a:extLst>
            <a:ext uri="{FF2B5EF4-FFF2-40B4-BE49-F238E27FC236}">
              <a16:creationId xmlns:a16="http://schemas.microsoft.com/office/drawing/2014/main" id="{381605A2-61DC-40BE-A3C0-342A844C6D7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a:extLst>
            <a:ext uri="{FF2B5EF4-FFF2-40B4-BE49-F238E27FC236}">
              <a16:creationId xmlns:a16="http://schemas.microsoft.com/office/drawing/2014/main" id="{05BFE9BA-2F1B-4C94-A55E-99285274380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a:extLst>
            <a:ext uri="{FF2B5EF4-FFF2-40B4-BE49-F238E27FC236}">
              <a16:creationId xmlns:a16="http://schemas.microsoft.com/office/drawing/2014/main" id="{3EDA6C48-CE92-4B29-810F-5985E457EA6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0" name="直線コネクタ 459">
          <a:extLst>
            <a:ext uri="{FF2B5EF4-FFF2-40B4-BE49-F238E27FC236}">
              <a16:creationId xmlns:a16="http://schemas.microsoft.com/office/drawing/2014/main" id="{4305A4D6-49CF-4EB7-AE2D-8EA4A8B0279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1" name="テキスト ボックス 460">
          <a:extLst>
            <a:ext uri="{FF2B5EF4-FFF2-40B4-BE49-F238E27FC236}">
              <a16:creationId xmlns:a16="http://schemas.microsoft.com/office/drawing/2014/main" id="{98A39081-8F19-40CC-8EE2-C1F8CA4A485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2" name="直線コネクタ 461">
          <a:extLst>
            <a:ext uri="{FF2B5EF4-FFF2-40B4-BE49-F238E27FC236}">
              <a16:creationId xmlns:a16="http://schemas.microsoft.com/office/drawing/2014/main" id="{5A4103D1-1B6F-42C9-953A-98435653869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3" name="テキスト ボックス 462">
          <a:extLst>
            <a:ext uri="{FF2B5EF4-FFF2-40B4-BE49-F238E27FC236}">
              <a16:creationId xmlns:a16="http://schemas.microsoft.com/office/drawing/2014/main" id="{3F170D14-18CB-40D0-9259-4717286EC80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4" name="直線コネクタ 463">
          <a:extLst>
            <a:ext uri="{FF2B5EF4-FFF2-40B4-BE49-F238E27FC236}">
              <a16:creationId xmlns:a16="http://schemas.microsoft.com/office/drawing/2014/main" id="{F7B7C12E-FACD-4ED7-B5F5-69908BEE241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5" name="テキスト ボックス 464">
          <a:extLst>
            <a:ext uri="{FF2B5EF4-FFF2-40B4-BE49-F238E27FC236}">
              <a16:creationId xmlns:a16="http://schemas.microsoft.com/office/drawing/2014/main" id="{2D811A91-4B56-4A94-8849-4E43E46CAC7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6" name="直線コネクタ 465">
          <a:extLst>
            <a:ext uri="{FF2B5EF4-FFF2-40B4-BE49-F238E27FC236}">
              <a16:creationId xmlns:a16="http://schemas.microsoft.com/office/drawing/2014/main" id="{9AE876B3-8775-4619-AADF-6A1C4905830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7" name="テキスト ボックス 466">
          <a:extLst>
            <a:ext uri="{FF2B5EF4-FFF2-40B4-BE49-F238E27FC236}">
              <a16:creationId xmlns:a16="http://schemas.microsoft.com/office/drawing/2014/main" id="{1F3BF0F3-9894-40B3-A573-A21A1C33FEA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8" name="直線コネクタ 467">
          <a:extLst>
            <a:ext uri="{FF2B5EF4-FFF2-40B4-BE49-F238E27FC236}">
              <a16:creationId xmlns:a16="http://schemas.microsoft.com/office/drawing/2014/main" id="{97840EAD-A2B1-4F89-9B50-BF477280F1E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9" name="テキスト ボックス 468">
          <a:extLst>
            <a:ext uri="{FF2B5EF4-FFF2-40B4-BE49-F238E27FC236}">
              <a16:creationId xmlns:a16="http://schemas.microsoft.com/office/drawing/2014/main" id="{995021F7-8055-4F77-A9D8-DC884C05491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0" name="直線コネクタ 469">
          <a:extLst>
            <a:ext uri="{FF2B5EF4-FFF2-40B4-BE49-F238E27FC236}">
              <a16:creationId xmlns:a16="http://schemas.microsoft.com/office/drawing/2014/main" id="{7859BBE5-9A33-475F-8008-6812D53A9C0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1" name="テキスト ボックス 470">
          <a:extLst>
            <a:ext uri="{FF2B5EF4-FFF2-40B4-BE49-F238E27FC236}">
              <a16:creationId xmlns:a16="http://schemas.microsoft.com/office/drawing/2014/main" id="{E9409F84-5E41-4955-93BC-DB93EF351E4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2" name="直線コネクタ 471">
          <a:extLst>
            <a:ext uri="{FF2B5EF4-FFF2-40B4-BE49-F238E27FC236}">
              <a16:creationId xmlns:a16="http://schemas.microsoft.com/office/drawing/2014/main" id="{F1095699-9E86-41EF-89CD-E62993BB93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3" name="テキスト ボックス 472">
          <a:extLst>
            <a:ext uri="{FF2B5EF4-FFF2-40B4-BE49-F238E27FC236}">
              <a16:creationId xmlns:a16="http://schemas.microsoft.com/office/drawing/2014/main" id="{8EDA711B-D454-4867-AA4D-EBDAE35A7CF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4" name="【学校施設】&#10;有形固定資産減価償却率グラフ枠">
          <a:extLst>
            <a:ext uri="{FF2B5EF4-FFF2-40B4-BE49-F238E27FC236}">
              <a16:creationId xmlns:a16="http://schemas.microsoft.com/office/drawing/2014/main" id="{16433FB1-B0A6-431B-AEDA-D729D5C20AC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75" name="直線コネクタ 474">
          <a:extLst>
            <a:ext uri="{FF2B5EF4-FFF2-40B4-BE49-F238E27FC236}">
              <a16:creationId xmlns:a16="http://schemas.microsoft.com/office/drawing/2014/main" id="{920C33EA-72F2-4C44-A058-5EB506D311DF}"/>
            </a:ext>
          </a:extLst>
        </xdr:cNvPr>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6" name="【学校施設】&#10;有形固定資産減価償却率最小値テキスト">
          <a:extLst>
            <a:ext uri="{FF2B5EF4-FFF2-40B4-BE49-F238E27FC236}">
              <a16:creationId xmlns:a16="http://schemas.microsoft.com/office/drawing/2014/main" id="{31D70CF8-5DCF-4A9A-BD11-A3F758AA6E77}"/>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7" name="直線コネクタ 476">
          <a:extLst>
            <a:ext uri="{FF2B5EF4-FFF2-40B4-BE49-F238E27FC236}">
              <a16:creationId xmlns:a16="http://schemas.microsoft.com/office/drawing/2014/main" id="{32D8EC67-FED5-4F34-B7EC-3DDE0F5A7D4B}"/>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78" name="【学校施設】&#10;有形固定資産減価償却率最大値テキスト">
          <a:extLst>
            <a:ext uri="{FF2B5EF4-FFF2-40B4-BE49-F238E27FC236}">
              <a16:creationId xmlns:a16="http://schemas.microsoft.com/office/drawing/2014/main" id="{2F7D27E0-CB76-49D8-91C8-3A16E009282E}"/>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79" name="直線コネクタ 478">
          <a:extLst>
            <a:ext uri="{FF2B5EF4-FFF2-40B4-BE49-F238E27FC236}">
              <a16:creationId xmlns:a16="http://schemas.microsoft.com/office/drawing/2014/main" id="{8A93917C-5DFA-45B1-9220-D5EA5D8D1BFA}"/>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80" name="【学校施設】&#10;有形固定資産減価償却率平均値テキスト">
          <a:extLst>
            <a:ext uri="{FF2B5EF4-FFF2-40B4-BE49-F238E27FC236}">
              <a16:creationId xmlns:a16="http://schemas.microsoft.com/office/drawing/2014/main" id="{5280C504-6B99-4C91-A3D9-E8115BE4D36C}"/>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81" name="フローチャート: 判断 480">
          <a:extLst>
            <a:ext uri="{FF2B5EF4-FFF2-40B4-BE49-F238E27FC236}">
              <a16:creationId xmlns:a16="http://schemas.microsoft.com/office/drawing/2014/main" id="{35061479-BA07-482A-8993-5AE12B76E195}"/>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82" name="フローチャート: 判断 481">
          <a:extLst>
            <a:ext uri="{FF2B5EF4-FFF2-40B4-BE49-F238E27FC236}">
              <a16:creationId xmlns:a16="http://schemas.microsoft.com/office/drawing/2014/main" id="{C3E32FA3-E085-4373-B668-D8E03AE35864}"/>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83" name="フローチャート: 判断 482">
          <a:extLst>
            <a:ext uri="{FF2B5EF4-FFF2-40B4-BE49-F238E27FC236}">
              <a16:creationId xmlns:a16="http://schemas.microsoft.com/office/drawing/2014/main" id="{4B383539-119C-4591-8622-17F1632F2E71}"/>
            </a:ext>
          </a:extLst>
        </xdr:cNvPr>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84" name="フローチャート: 判断 483">
          <a:extLst>
            <a:ext uri="{FF2B5EF4-FFF2-40B4-BE49-F238E27FC236}">
              <a16:creationId xmlns:a16="http://schemas.microsoft.com/office/drawing/2014/main" id="{2CC96F9D-37A9-4BDE-A8B0-361485F8B346}"/>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5E6E6C52-8D2B-49D2-8FFE-9FCBE432325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82163DED-2334-482B-86EB-CC8177A7DEC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35E8A3D6-B523-413D-937D-1DC98293121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3C1E8FD4-57BE-4186-A4F4-D080914AC62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AAA63073-58BC-47DB-AA3B-B45C3805895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65133</xdr:rowOff>
    </xdr:from>
    <xdr:to>
      <xdr:col>85</xdr:col>
      <xdr:colOff>177800</xdr:colOff>
      <xdr:row>58</xdr:row>
      <xdr:rowOff>166733</xdr:rowOff>
    </xdr:to>
    <xdr:sp macro="" textlink="">
      <xdr:nvSpPr>
        <xdr:cNvPr id="490" name="楕円 489">
          <a:extLst>
            <a:ext uri="{FF2B5EF4-FFF2-40B4-BE49-F238E27FC236}">
              <a16:creationId xmlns:a16="http://schemas.microsoft.com/office/drawing/2014/main" id="{34C5FB74-4590-4ED7-AC20-32CABBCB656E}"/>
            </a:ext>
          </a:extLst>
        </xdr:cNvPr>
        <xdr:cNvSpPr/>
      </xdr:nvSpPr>
      <xdr:spPr>
        <a:xfrm>
          <a:off x="162687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88010</xdr:rowOff>
    </xdr:from>
    <xdr:ext cx="405111" cy="259045"/>
    <xdr:sp macro="" textlink="">
      <xdr:nvSpPr>
        <xdr:cNvPr id="491" name="【学校施設】&#10;有形固定資産減価償却率該当値テキスト">
          <a:extLst>
            <a:ext uri="{FF2B5EF4-FFF2-40B4-BE49-F238E27FC236}">
              <a16:creationId xmlns:a16="http://schemas.microsoft.com/office/drawing/2014/main" id="{0D6D9793-1579-44DF-BB4F-B85D4242AE50}"/>
            </a:ext>
          </a:extLst>
        </xdr:cNvPr>
        <xdr:cNvSpPr txBox="1"/>
      </xdr:nvSpPr>
      <xdr:spPr>
        <a:xfrm>
          <a:off x="16357600" y="986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492" name="楕円 491">
          <a:extLst>
            <a:ext uri="{FF2B5EF4-FFF2-40B4-BE49-F238E27FC236}">
              <a16:creationId xmlns:a16="http://schemas.microsoft.com/office/drawing/2014/main" id="{C04F4803-29B2-4695-99C3-446985A3E88F}"/>
            </a:ext>
          </a:extLst>
        </xdr:cNvPr>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115933</xdr:rowOff>
    </xdr:from>
    <xdr:to>
      <xdr:col>85</xdr:col>
      <xdr:colOff>127000</xdr:colOff>
      <xdr:row>58</xdr:row>
      <xdr:rowOff>146957</xdr:rowOff>
    </xdr:to>
    <xdr:cxnSp macro="">
      <xdr:nvCxnSpPr>
        <xdr:cNvPr id="493" name="直線コネクタ 492">
          <a:extLst>
            <a:ext uri="{FF2B5EF4-FFF2-40B4-BE49-F238E27FC236}">
              <a16:creationId xmlns:a16="http://schemas.microsoft.com/office/drawing/2014/main" id="{F14208D1-A113-4923-B307-592178659A18}"/>
            </a:ext>
          </a:extLst>
        </xdr:cNvPr>
        <xdr:cNvCxnSpPr/>
      </xdr:nvCxnSpPr>
      <xdr:spPr>
        <a:xfrm flipV="1">
          <a:off x="15481300" y="1006003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94" name="楕円 493">
          <a:extLst>
            <a:ext uri="{FF2B5EF4-FFF2-40B4-BE49-F238E27FC236}">
              <a16:creationId xmlns:a16="http://schemas.microsoft.com/office/drawing/2014/main" id="{A2215D47-B527-4538-8E4C-959B72A915A7}"/>
            </a:ext>
          </a:extLst>
        </xdr:cNvPr>
        <xdr:cNvSpPr/>
      </xdr:nvSpPr>
      <xdr:spPr>
        <a:xfrm>
          <a:off x="14541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4899</xdr:rowOff>
    </xdr:to>
    <xdr:cxnSp macro="">
      <xdr:nvCxnSpPr>
        <xdr:cNvPr id="495" name="直線コネクタ 494">
          <a:extLst>
            <a:ext uri="{FF2B5EF4-FFF2-40B4-BE49-F238E27FC236}">
              <a16:creationId xmlns:a16="http://schemas.microsoft.com/office/drawing/2014/main" id="{BAC5708B-EE30-4961-9DE1-8247D1C13D5A}"/>
            </a:ext>
          </a:extLst>
        </xdr:cNvPr>
        <xdr:cNvCxnSpPr/>
      </xdr:nvCxnSpPr>
      <xdr:spPr>
        <a:xfrm flipV="1">
          <a:off x="14592300" y="100910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146776</xdr:rowOff>
    </xdr:from>
    <xdr:to>
      <xdr:col>72</xdr:col>
      <xdr:colOff>38100</xdr:colOff>
      <xdr:row>59</xdr:row>
      <xdr:rowOff>76926</xdr:rowOff>
    </xdr:to>
    <xdr:sp macro="" textlink="">
      <xdr:nvSpPr>
        <xdr:cNvPr id="496" name="楕円 495">
          <a:extLst>
            <a:ext uri="{FF2B5EF4-FFF2-40B4-BE49-F238E27FC236}">
              <a16:creationId xmlns:a16="http://schemas.microsoft.com/office/drawing/2014/main" id="{85C99717-C05D-4399-A2E1-B94334784EF1}"/>
            </a:ext>
          </a:extLst>
        </xdr:cNvPr>
        <xdr:cNvSpPr/>
      </xdr:nvSpPr>
      <xdr:spPr>
        <a:xfrm>
          <a:off x="13652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4899</xdr:rowOff>
    </xdr:from>
    <xdr:to>
      <xdr:col>76</xdr:col>
      <xdr:colOff>114300</xdr:colOff>
      <xdr:row>59</xdr:row>
      <xdr:rowOff>26126</xdr:rowOff>
    </xdr:to>
    <xdr:cxnSp macro="">
      <xdr:nvCxnSpPr>
        <xdr:cNvPr id="497" name="直線コネクタ 496">
          <a:extLst>
            <a:ext uri="{FF2B5EF4-FFF2-40B4-BE49-F238E27FC236}">
              <a16:creationId xmlns:a16="http://schemas.microsoft.com/office/drawing/2014/main" id="{AEBAB1DA-5977-41ED-ABB8-5E96BC1155E1}"/>
            </a:ext>
          </a:extLst>
        </xdr:cNvPr>
        <xdr:cNvCxnSpPr/>
      </xdr:nvCxnSpPr>
      <xdr:spPr>
        <a:xfrm flipV="1">
          <a:off x="13703300" y="101204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98" name="n_1aveValue【学校施設】&#10;有形固定資産減価償却率">
          <a:extLst>
            <a:ext uri="{FF2B5EF4-FFF2-40B4-BE49-F238E27FC236}">
              <a16:creationId xmlns:a16="http://schemas.microsoft.com/office/drawing/2014/main" id="{2B4B33C5-F3EF-4291-8318-53487A2A0BE6}"/>
            </a:ext>
          </a:extLst>
        </xdr:cNvPr>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499" name="n_2aveValue【学校施設】&#10;有形固定資産減価償却率">
          <a:extLst>
            <a:ext uri="{FF2B5EF4-FFF2-40B4-BE49-F238E27FC236}">
              <a16:creationId xmlns:a16="http://schemas.microsoft.com/office/drawing/2014/main" id="{3807C6D9-22B2-40FE-B0F5-E3B637CB06C7}"/>
            </a:ext>
          </a:extLst>
        </xdr:cNvPr>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123570</xdr:rowOff>
    </xdr:from>
    <xdr:ext cx="405111" cy="259045"/>
    <xdr:sp macro="" textlink="">
      <xdr:nvSpPr>
        <xdr:cNvPr id="500" name="n_3aveValue【学校施設】&#10;有形固定資産減価償却率">
          <a:extLst>
            <a:ext uri="{FF2B5EF4-FFF2-40B4-BE49-F238E27FC236}">
              <a16:creationId xmlns:a16="http://schemas.microsoft.com/office/drawing/2014/main" id="{29A03B85-2D4C-4ED4-A675-DE6F64A45A8D}"/>
            </a:ext>
          </a:extLst>
        </xdr:cNvPr>
        <xdr:cNvSpPr txBox="1"/>
      </xdr:nvSpPr>
      <xdr:spPr>
        <a:xfrm>
          <a:off x="13500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501" name="n_1mainValue【学校施設】&#10;有形固定資産減価償却率">
          <a:extLst>
            <a:ext uri="{FF2B5EF4-FFF2-40B4-BE49-F238E27FC236}">
              <a16:creationId xmlns:a16="http://schemas.microsoft.com/office/drawing/2014/main" id="{D77E3F3C-AD94-4001-A237-B88ECA1068BF}"/>
            </a:ext>
          </a:extLst>
        </xdr:cNvPr>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502" name="n_2mainValue【学校施設】&#10;有形固定資産減価償却率">
          <a:extLst>
            <a:ext uri="{FF2B5EF4-FFF2-40B4-BE49-F238E27FC236}">
              <a16:creationId xmlns:a16="http://schemas.microsoft.com/office/drawing/2014/main" id="{64390312-81D3-437D-B275-C0924487C567}"/>
            </a:ext>
          </a:extLst>
        </xdr:cNvPr>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93453</xdr:rowOff>
    </xdr:from>
    <xdr:ext cx="405111" cy="259045"/>
    <xdr:sp macro="" textlink="">
      <xdr:nvSpPr>
        <xdr:cNvPr id="503" name="n_3mainValue【学校施設】&#10;有形固定資産減価償却率">
          <a:extLst>
            <a:ext uri="{FF2B5EF4-FFF2-40B4-BE49-F238E27FC236}">
              <a16:creationId xmlns:a16="http://schemas.microsoft.com/office/drawing/2014/main" id="{1FED7899-D793-46C0-AC47-C46CD8E0228B}"/>
            </a:ext>
          </a:extLst>
        </xdr:cNvPr>
        <xdr:cNvSpPr txBox="1"/>
      </xdr:nvSpPr>
      <xdr:spPr>
        <a:xfrm>
          <a:off x="13500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4" name="正方形/長方形 503">
          <a:extLst>
            <a:ext uri="{FF2B5EF4-FFF2-40B4-BE49-F238E27FC236}">
              <a16:creationId xmlns:a16="http://schemas.microsoft.com/office/drawing/2014/main" id="{00816F1E-2952-410B-81FF-72DAA65CC17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5" name="正方形/長方形 504">
          <a:extLst>
            <a:ext uri="{FF2B5EF4-FFF2-40B4-BE49-F238E27FC236}">
              <a16:creationId xmlns:a16="http://schemas.microsoft.com/office/drawing/2014/main" id="{F0DD64C9-CB39-44A2-9957-DD5B3442494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6" name="正方形/長方形 505">
          <a:extLst>
            <a:ext uri="{FF2B5EF4-FFF2-40B4-BE49-F238E27FC236}">
              <a16:creationId xmlns:a16="http://schemas.microsoft.com/office/drawing/2014/main" id="{50ED6BE1-9734-4509-98E0-7C088C6A84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7" name="正方形/長方形 506">
          <a:extLst>
            <a:ext uri="{FF2B5EF4-FFF2-40B4-BE49-F238E27FC236}">
              <a16:creationId xmlns:a16="http://schemas.microsoft.com/office/drawing/2014/main" id="{F3CA5F50-9405-45F6-91FA-6F8E2B14BD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8" name="正方形/長方形 507">
          <a:extLst>
            <a:ext uri="{FF2B5EF4-FFF2-40B4-BE49-F238E27FC236}">
              <a16:creationId xmlns:a16="http://schemas.microsoft.com/office/drawing/2014/main" id="{E3ACCF71-144F-4C56-9B76-DC6FC63B21F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9" name="正方形/長方形 508">
          <a:extLst>
            <a:ext uri="{FF2B5EF4-FFF2-40B4-BE49-F238E27FC236}">
              <a16:creationId xmlns:a16="http://schemas.microsoft.com/office/drawing/2014/main" id="{328E1896-27F6-4A80-90CA-095B51CC2B1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0" name="正方形/長方形 509">
          <a:extLst>
            <a:ext uri="{FF2B5EF4-FFF2-40B4-BE49-F238E27FC236}">
              <a16:creationId xmlns:a16="http://schemas.microsoft.com/office/drawing/2014/main" id="{DE904AB9-514D-4440-B808-AAF7718C627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1" name="正方形/長方形 510">
          <a:extLst>
            <a:ext uri="{FF2B5EF4-FFF2-40B4-BE49-F238E27FC236}">
              <a16:creationId xmlns:a16="http://schemas.microsoft.com/office/drawing/2014/main" id="{0BC4073E-8359-4482-93EE-D1703A37655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2" name="テキスト ボックス 511">
          <a:extLst>
            <a:ext uri="{FF2B5EF4-FFF2-40B4-BE49-F238E27FC236}">
              <a16:creationId xmlns:a16="http://schemas.microsoft.com/office/drawing/2014/main" id="{78FDA68A-35A2-4E43-B95B-5F7DDBDD123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3" name="直線コネクタ 512">
          <a:extLst>
            <a:ext uri="{FF2B5EF4-FFF2-40B4-BE49-F238E27FC236}">
              <a16:creationId xmlns:a16="http://schemas.microsoft.com/office/drawing/2014/main" id="{80FF8F2F-67BE-4513-92FC-10DE3A9203A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27843F19-C5B5-4B58-A1D4-D927241ED6F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5" name="直線コネクタ 514">
          <a:extLst>
            <a:ext uri="{FF2B5EF4-FFF2-40B4-BE49-F238E27FC236}">
              <a16:creationId xmlns:a16="http://schemas.microsoft.com/office/drawing/2014/main" id="{4DF3C2D2-B68A-415C-B432-FBD35DE23D7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6" name="テキスト ボックス 515">
          <a:extLst>
            <a:ext uri="{FF2B5EF4-FFF2-40B4-BE49-F238E27FC236}">
              <a16:creationId xmlns:a16="http://schemas.microsoft.com/office/drawing/2014/main" id="{6697BA20-07D8-4A75-A9CC-74EC1B02ABC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7" name="直線コネクタ 516">
          <a:extLst>
            <a:ext uri="{FF2B5EF4-FFF2-40B4-BE49-F238E27FC236}">
              <a16:creationId xmlns:a16="http://schemas.microsoft.com/office/drawing/2014/main" id="{368C2CF2-684E-4B90-8153-5ABA26E2146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8" name="テキスト ボックス 517">
          <a:extLst>
            <a:ext uri="{FF2B5EF4-FFF2-40B4-BE49-F238E27FC236}">
              <a16:creationId xmlns:a16="http://schemas.microsoft.com/office/drawing/2014/main" id="{B3E65F3B-C9B3-480D-8773-19FF9A3253C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9" name="直線コネクタ 518">
          <a:extLst>
            <a:ext uri="{FF2B5EF4-FFF2-40B4-BE49-F238E27FC236}">
              <a16:creationId xmlns:a16="http://schemas.microsoft.com/office/drawing/2014/main" id="{75558CEE-4130-4B2D-9097-EBC75327B4C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0" name="テキスト ボックス 519">
          <a:extLst>
            <a:ext uri="{FF2B5EF4-FFF2-40B4-BE49-F238E27FC236}">
              <a16:creationId xmlns:a16="http://schemas.microsoft.com/office/drawing/2014/main" id="{E13610E0-5A60-4BC0-ADE0-0728A96CC4A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1" name="直線コネクタ 520">
          <a:extLst>
            <a:ext uri="{FF2B5EF4-FFF2-40B4-BE49-F238E27FC236}">
              <a16:creationId xmlns:a16="http://schemas.microsoft.com/office/drawing/2014/main" id="{C00F5462-813A-4FA8-A122-E95E1FE7AD2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2" name="テキスト ボックス 521">
          <a:extLst>
            <a:ext uri="{FF2B5EF4-FFF2-40B4-BE49-F238E27FC236}">
              <a16:creationId xmlns:a16="http://schemas.microsoft.com/office/drawing/2014/main" id="{5E70518D-0F07-421C-9D4A-AABB5AD2B23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3" name="直線コネクタ 522">
          <a:extLst>
            <a:ext uri="{FF2B5EF4-FFF2-40B4-BE49-F238E27FC236}">
              <a16:creationId xmlns:a16="http://schemas.microsoft.com/office/drawing/2014/main" id="{C5E7CDFA-D351-4AD1-9231-ADB35CAF3C0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4" name="テキスト ボックス 523">
          <a:extLst>
            <a:ext uri="{FF2B5EF4-FFF2-40B4-BE49-F238E27FC236}">
              <a16:creationId xmlns:a16="http://schemas.microsoft.com/office/drawing/2014/main" id="{992BDB06-A337-4E97-B974-8766AD9131C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a:extLst>
            <a:ext uri="{FF2B5EF4-FFF2-40B4-BE49-F238E27FC236}">
              <a16:creationId xmlns:a16="http://schemas.microsoft.com/office/drawing/2014/main" id="{71210AA3-B2F6-4348-AFD7-595F125E661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6" name="テキスト ボックス 525">
          <a:extLst>
            <a:ext uri="{FF2B5EF4-FFF2-40B4-BE49-F238E27FC236}">
              <a16:creationId xmlns:a16="http://schemas.microsoft.com/office/drawing/2014/main" id="{8B59DA46-25D1-4B3B-AD0B-A8A435F66F9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学校施設】&#10;一人当たり面積グラフ枠">
          <a:extLst>
            <a:ext uri="{FF2B5EF4-FFF2-40B4-BE49-F238E27FC236}">
              <a16:creationId xmlns:a16="http://schemas.microsoft.com/office/drawing/2014/main" id="{FFD7FA14-52B0-427F-99C3-5EAF29FF4A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28" name="直線コネクタ 527">
          <a:extLst>
            <a:ext uri="{FF2B5EF4-FFF2-40B4-BE49-F238E27FC236}">
              <a16:creationId xmlns:a16="http://schemas.microsoft.com/office/drawing/2014/main" id="{C2C92B7A-4CD2-4690-8563-D9E4DCD56028}"/>
            </a:ext>
          </a:extLst>
        </xdr:cNvPr>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29" name="【学校施設】&#10;一人当たり面積最小値テキスト">
          <a:extLst>
            <a:ext uri="{FF2B5EF4-FFF2-40B4-BE49-F238E27FC236}">
              <a16:creationId xmlns:a16="http://schemas.microsoft.com/office/drawing/2014/main" id="{F2388E02-1F47-409B-960A-E02A4050BEDE}"/>
            </a:ext>
          </a:extLst>
        </xdr:cNvPr>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30" name="直線コネクタ 529">
          <a:extLst>
            <a:ext uri="{FF2B5EF4-FFF2-40B4-BE49-F238E27FC236}">
              <a16:creationId xmlns:a16="http://schemas.microsoft.com/office/drawing/2014/main" id="{FD4136CA-7464-4C6E-8F36-56EB5027B4F4}"/>
            </a:ext>
          </a:extLst>
        </xdr:cNvPr>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31" name="【学校施設】&#10;一人当たり面積最大値テキスト">
          <a:extLst>
            <a:ext uri="{FF2B5EF4-FFF2-40B4-BE49-F238E27FC236}">
              <a16:creationId xmlns:a16="http://schemas.microsoft.com/office/drawing/2014/main" id="{D3C081CB-FC37-41A3-AB1B-2CE060B8D1BA}"/>
            </a:ext>
          </a:extLst>
        </xdr:cNvPr>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32" name="直線コネクタ 531">
          <a:extLst>
            <a:ext uri="{FF2B5EF4-FFF2-40B4-BE49-F238E27FC236}">
              <a16:creationId xmlns:a16="http://schemas.microsoft.com/office/drawing/2014/main" id="{BCFB0774-E967-4CA9-BB34-071A568709A8}"/>
            </a:ext>
          </a:extLst>
        </xdr:cNvPr>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533" name="【学校施設】&#10;一人当たり面積平均値テキスト">
          <a:extLst>
            <a:ext uri="{FF2B5EF4-FFF2-40B4-BE49-F238E27FC236}">
              <a16:creationId xmlns:a16="http://schemas.microsoft.com/office/drawing/2014/main" id="{BBBE35CA-DFB4-48BE-A35E-165603AF207F}"/>
            </a:ext>
          </a:extLst>
        </xdr:cNvPr>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34" name="フローチャート: 判断 533">
          <a:extLst>
            <a:ext uri="{FF2B5EF4-FFF2-40B4-BE49-F238E27FC236}">
              <a16:creationId xmlns:a16="http://schemas.microsoft.com/office/drawing/2014/main" id="{8ABCFEC7-DF8B-40D8-AC9E-2EB31EDB8967}"/>
            </a:ext>
          </a:extLst>
        </xdr:cNvPr>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35" name="フローチャート: 判断 534">
          <a:extLst>
            <a:ext uri="{FF2B5EF4-FFF2-40B4-BE49-F238E27FC236}">
              <a16:creationId xmlns:a16="http://schemas.microsoft.com/office/drawing/2014/main" id="{0B95209B-AE0A-4EC3-9DAD-71906159CB42}"/>
            </a:ext>
          </a:extLst>
        </xdr:cNvPr>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36" name="フローチャート: 判断 535">
          <a:extLst>
            <a:ext uri="{FF2B5EF4-FFF2-40B4-BE49-F238E27FC236}">
              <a16:creationId xmlns:a16="http://schemas.microsoft.com/office/drawing/2014/main" id="{81EE9025-F43D-4DF6-9595-AC0E909341D7}"/>
            </a:ext>
          </a:extLst>
        </xdr:cNvPr>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37" name="フローチャート: 判断 536">
          <a:extLst>
            <a:ext uri="{FF2B5EF4-FFF2-40B4-BE49-F238E27FC236}">
              <a16:creationId xmlns:a16="http://schemas.microsoft.com/office/drawing/2014/main" id="{70456937-4631-4341-8AEF-6D04C86B9BD0}"/>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E8DD1D5C-FA44-4F42-B63C-F79C6210F7E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5F88D5C2-93AB-4F82-94FC-416A433FD36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A059E574-0F91-4B65-8245-F72CC43D317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AA6CDBD9-837E-4FEE-BFA7-C39EBBC7DE8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5EF4E5ED-F1FD-4E4F-AE00-25A08C4E93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54356</xdr:rowOff>
    </xdr:from>
    <xdr:to>
      <xdr:col>116</xdr:col>
      <xdr:colOff>114300</xdr:colOff>
      <xdr:row>60</xdr:row>
      <xdr:rowOff>155956</xdr:rowOff>
    </xdr:to>
    <xdr:sp macro="" textlink="">
      <xdr:nvSpPr>
        <xdr:cNvPr id="543" name="楕円 542">
          <a:extLst>
            <a:ext uri="{FF2B5EF4-FFF2-40B4-BE49-F238E27FC236}">
              <a16:creationId xmlns:a16="http://schemas.microsoft.com/office/drawing/2014/main" id="{EA8C5615-6CB7-4859-89D8-674889A2CF2F}"/>
            </a:ext>
          </a:extLst>
        </xdr:cNvPr>
        <xdr:cNvSpPr/>
      </xdr:nvSpPr>
      <xdr:spPr>
        <a:xfrm>
          <a:off x="221107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77233</xdr:rowOff>
    </xdr:from>
    <xdr:ext cx="469744" cy="259045"/>
    <xdr:sp macro="" textlink="">
      <xdr:nvSpPr>
        <xdr:cNvPr id="544" name="【学校施設】&#10;一人当たり面積該当値テキスト">
          <a:extLst>
            <a:ext uri="{FF2B5EF4-FFF2-40B4-BE49-F238E27FC236}">
              <a16:creationId xmlns:a16="http://schemas.microsoft.com/office/drawing/2014/main" id="{73AD8D50-4C27-49DD-812A-80289303D52A}"/>
            </a:ext>
          </a:extLst>
        </xdr:cNvPr>
        <xdr:cNvSpPr txBox="1"/>
      </xdr:nvSpPr>
      <xdr:spPr>
        <a:xfrm>
          <a:off x="22199600" y="1019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89408</xdr:rowOff>
    </xdr:from>
    <xdr:to>
      <xdr:col>112</xdr:col>
      <xdr:colOff>38100</xdr:colOff>
      <xdr:row>61</xdr:row>
      <xdr:rowOff>19558</xdr:rowOff>
    </xdr:to>
    <xdr:sp macro="" textlink="">
      <xdr:nvSpPr>
        <xdr:cNvPr id="545" name="楕円 544">
          <a:extLst>
            <a:ext uri="{FF2B5EF4-FFF2-40B4-BE49-F238E27FC236}">
              <a16:creationId xmlns:a16="http://schemas.microsoft.com/office/drawing/2014/main" id="{BC63F45B-D643-48FB-9CB3-E4515AF04393}"/>
            </a:ext>
          </a:extLst>
        </xdr:cNvPr>
        <xdr:cNvSpPr/>
      </xdr:nvSpPr>
      <xdr:spPr>
        <a:xfrm>
          <a:off x="21272500" y="103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105156</xdr:rowOff>
    </xdr:from>
    <xdr:to>
      <xdr:col>116</xdr:col>
      <xdr:colOff>63500</xdr:colOff>
      <xdr:row>60</xdr:row>
      <xdr:rowOff>140208</xdr:rowOff>
    </xdr:to>
    <xdr:cxnSp macro="">
      <xdr:nvCxnSpPr>
        <xdr:cNvPr id="546" name="直線コネクタ 545">
          <a:extLst>
            <a:ext uri="{FF2B5EF4-FFF2-40B4-BE49-F238E27FC236}">
              <a16:creationId xmlns:a16="http://schemas.microsoft.com/office/drawing/2014/main" id="{1E4C0CFE-6D82-4804-865B-F5622E716495}"/>
            </a:ext>
          </a:extLst>
        </xdr:cNvPr>
        <xdr:cNvCxnSpPr/>
      </xdr:nvCxnSpPr>
      <xdr:spPr>
        <a:xfrm flipV="1">
          <a:off x="21323300" y="10392156"/>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107696</xdr:rowOff>
    </xdr:from>
    <xdr:to>
      <xdr:col>107</xdr:col>
      <xdr:colOff>101600</xdr:colOff>
      <xdr:row>61</xdr:row>
      <xdr:rowOff>37846</xdr:rowOff>
    </xdr:to>
    <xdr:sp macro="" textlink="">
      <xdr:nvSpPr>
        <xdr:cNvPr id="547" name="楕円 546">
          <a:extLst>
            <a:ext uri="{FF2B5EF4-FFF2-40B4-BE49-F238E27FC236}">
              <a16:creationId xmlns:a16="http://schemas.microsoft.com/office/drawing/2014/main" id="{50CB041D-2D69-468C-964D-D482689C2A79}"/>
            </a:ext>
          </a:extLst>
        </xdr:cNvPr>
        <xdr:cNvSpPr/>
      </xdr:nvSpPr>
      <xdr:spPr>
        <a:xfrm>
          <a:off x="20383500" y="103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140208</xdr:rowOff>
    </xdr:from>
    <xdr:to>
      <xdr:col>111</xdr:col>
      <xdr:colOff>177800</xdr:colOff>
      <xdr:row>60</xdr:row>
      <xdr:rowOff>158496</xdr:rowOff>
    </xdr:to>
    <xdr:cxnSp macro="">
      <xdr:nvCxnSpPr>
        <xdr:cNvPr id="548" name="直線コネクタ 547">
          <a:extLst>
            <a:ext uri="{FF2B5EF4-FFF2-40B4-BE49-F238E27FC236}">
              <a16:creationId xmlns:a16="http://schemas.microsoft.com/office/drawing/2014/main" id="{92C053D3-A354-4790-91B0-5790CB5008A7}"/>
            </a:ext>
          </a:extLst>
        </xdr:cNvPr>
        <xdr:cNvCxnSpPr/>
      </xdr:nvCxnSpPr>
      <xdr:spPr>
        <a:xfrm flipV="1">
          <a:off x="20434300" y="10427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549" name="楕円 548">
          <a:extLst>
            <a:ext uri="{FF2B5EF4-FFF2-40B4-BE49-F238E27FC236}">
              <a16:creationId xmlns:a16="http://schemas.microsoft.com/office/drawing/2014/main" id="{4EF52B69-ACB4-4BC7-A916-CD39D9212FE1}"/>
            </a:ext>
          </a:extLst>
        </xdr:cNvPr>
        <xdr:cNvSpPr/>
      </xdr:nvSpPr>
      <xdr:spPr>
        <a:xfrm>
          <a:off x="19494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158496</xdr:rowOff>
    </xdr:from>
    <xdr:to>
      <xdr:col>107</xdr:col>
      <xdr:colOff>50800</xdr:colOff>
      <xdr:row>60</xdr:row>
      <xdr:rowOff>160020</xdr:rowOff>
    </xdr:to>
    <xdr:cxnSp macro="">
      <xdr:nvCxnSpPr>
        <xdr:cNvPr id="550" name="直線コネクタ 549">
          <a:extLst>
            <a:ext uri="{FF2B5EF4-FFF2-40B4-BE49-F238E27FC236}">
              <a16:creationId xmlns:a16="http://schemas.microsoft.com/office/drawing/2014/main" id="{66C359A1-A8D0-432B-BF11-D32F555BB744}"/>
            </a:ext>
          </a:extLst>
        </xdr:cNvPr>
        <xdr:cNvCxnSpPr/>
      </xdr:nvCxnSpPr>
      <xdr:spPr>
        <a:xfrm flipV="1">
          <a:off x="19545300" y="104454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551" name="n_1aveValue【学校施設】&#10;一人当たり面積">
          <a:extLst>
            <a:ext uri="{FF2B5EF4-FFF2-40B4-BE49-F238E27FC236}">
              <a16:creationId xmlns:a16="http://schemas.microsoft.com/office/drawing/2014/main" id="{B0AD563A-6DDB-4F83-8D2E-F720B22CDC75}"/>
            </a:ext>
          </a:extLst>
        </xdr:cNvPr>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8780</xdr:rowOff>
    </xdr:from>
    <xdr:ext cx="469744" cy="259045"/>
    <xdr:sp macro="" textlink="">
      <xdr:nvSpPr>
        <xdr:cNvPr id="552" name="n_2aveValue【学校施設】&#10;一人当たり面積">
          <a:extLst>
            <a:ext uri="{FF2B5EF4-FFF2-40B4-BE49-F238E27FC236}">
              <a16:creationId xmlns:a16="http://schemas.microsoft.com/office/drawing/2014/main" id="{9F446CA1-6A28-4E5C-87E4-AB5811221302}"/>
            </a:ext>
          </a:extLst>
        </xdr:cNvPr>
        <xdr:cNvSpPr txBox="1"/>
      </xdr:nvSpPr>
      <xdr:spPr>
        <a:xfrm>
          <a:off x="20199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70883</xdr:rowOff>
    </xdr:from>
    <xdr:ext cx="469744" cy="259045"/>
    <xdr:sp macro="" textlink="">
      <xdr:nvSpPr>
        <xdr:cNvPr id="553" name="n_3aveValue【学校施設】&#10;一人当たり面積">
          <a:extLst>
            <a:ext uri="{FF2B5EF4-FFF2-40B4-BE49-F238E27FC236}">
              <a16:creationId xmlns:a16="http://schemas.microsoft.com/office/drawing/2014/main" id="{9BF36753-AA90-4E4F-85D2-4DBC812AF498}"/>
            </a:ext>
          </a:extLst>
        </xdr:cNvPr>
        <xdr:cNvSpPr txBox="1"/>
      </xdr:nvSpPr>
      <xdr:spPr>
        <a:xfrm>
          <a:off x="193104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36085</xdr:rowOff>
    </xdr:from>
    <xdr:ext cx="469744" cy="259045"/>
    <xdr:sp macro="" textlink="">
      <xdr:nvSpPr>
        <xdr:cNvPr id="554" name="n_1mainValue【学校施設】&#10;一人当たり面積">
          <a:extLst>
            <a:ext uri="{FF2B5EF4-FFF2-40B4-BE49-F238E27FC236}">
              <a16:creationId xmlns:a16="http://schemas.microsoft.com/office/drawing/2014/main" id="{22CAF356-8C4B-4835-89BF-6135A2AC7CA2}"/>
            </a:ext>
          </a:extLst>
        </xdr:cNvPr>
        <xdr:cNvSpPr txBox="1"/>
      </xdr:nvSpPr>
      <xdr:spPr>
        <a:xfrm>
          <a:off x="210757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54373</xdr:rowOff>
    </xdr:from>
    <xdr:ext cx="469744" cy="259045"/>
    <xdr:sp macro="" textlink="">
      <xdr:nvSpPr>
        <xdr:cNvPr id="555" name="n_2mainValue【学校施設】&#10;一人当たり面積">
          <a:extLst>
            <a:ext uri="{FF2B5EF4-FFF2-40B4-BE49-F238E27FC236}">
              <a16:creationId xmlns:a16="http://schemas.microsoft.com/office/drawing/2014/main" id="{AFC4AFC3-274E-425A-A051-74DF92ECFD82}"/>
            </a:ext>
          </a:extLst>
        </xdr:cNvPr>
        <xdr:cNvSpPr txBox="1"/>
      </xdr:nvSpPr>
      <xdr:spPr>
        <a:xfrm>
          <a:off x="20199427" y="1016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556" name="n_3mainValue【学校施設】&#10;一人当たり面積">
          <a:extLst>
            <a:ext uri="{FF2B5EF4-FFF2-40B4-BE49-F238E27FC236}">
              <a16:creationId xmlns:a16="http://schemas.microsoft.com/office/drawing/2014/main" id="{D5FBD3CC-1203-435C-951E-DC8F598251F0}"/>
            </a:ext>
          </a:extLst>
        </xdr:cNvPr>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7" name="正方形/長方形 556">
          <a:extLst>
            <a:ext uri="{FF2B5EF4-FFF2-40B4-BE49-F238E27FC236}">
              <a16:creationId xmlns:a16="http://schemas.microsoft.com/office/drawing/2014/main" id="{C0D9A7BE-D358-4B0E-9C19-B2E36C4C91C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8" name="正方形/長方形 557">
          <a:extLst>
            <a:ext uri="{FF2B5EF4-FFF2-40B4-BE49-F238E27FC236}">
              <a16:creationId xmlns:a16="http://schemas.microsoft.com/office/drawing/2014/main" id="{7902B56F-A9EC-4C61-856C-B4B142A3161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9" name="正方形/長方形 558">
          <a:extLst>
            <a:ext uri="{FF2B5EF4-FFF2-40B4-BE49-F238E27FC236}">
              <a16:creationId xmlns:a16="http://schemas.microsoft.com/office/drawing/2014/main" id="{941199CB-57A3-4F7E-809A-C4CA4A9B218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0" name="正方形/長方形 559">
          <a:extLst>
            <a:ext uri="{FF2B5EF4-FFF2-40B4-BE49-F238E27FC236}">
              <a16:creationId xmlns:a16="http://schemas.microsoft.com/office/drawing/2014/main" id="{F5289901-F197-46FF-BFE2-57734092CB6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1" name="正方形/長方形 560">
          <a:extLst>
            <a:ext uri="{FF2B5EF4-FFF2-40B4-BE49-F238E27FC236}">
              <a16:creationId xmlns:a16="http://schemas.microsoft.com/office/drawing/2014/main" id="{7D3D45FA-3C09-4C22-A8FE-61D526140AD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2" name="正方形/長方形 561">
          <a:extLst>
            <a:ext uri="{FF2B5EF4-FFF2-40B4-BE49-F238E27FC236}">
              <a16:creationId xmlns:a16="http://schemas.microsoft.com/office/drawing/2014/main" id="{E95AC462-A92D-473D-9063-40106EDB0B3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3" name="正方形/長方形 562">
          <a:extLst>
            <a:ext uri="{FF2B5EF4-FFF2-40B4-BE49-F238E27FC236}">
              <a16:creationId xmlns:a16="http://schemas.microsoft.com/office/drawing/2014/main" id="{6A0401F6-001F-46C2-87A2-138AD5E83D1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4" name="正方形/長方形 563">
          <a:extLst>
            <a:ext uri="{FF2B5EF4-FFF2-40B4-BE49-F238E27FC236}">
              <a16:creationId xmlns:a16="http://schemas.microsoft.com/office/drawing/2014/main" id="{480A7362-A876-445A-B5A7-5C4ECC5ED1E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a:extLst>
            <a:ext uri="{FF2B5EF4-FFF2-40B4-BE49-F238E27FC236}">
              <a16:creationId xmlns:a16="http://schemas.microsoft.com/office/drawing/2014/main" id="{B196C7E4-D701-4483-9526-3F6580C7438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a:extLst>
            <a:ext uri="{FF2B5EF4-FFF2-40B4-BE49-F238E27FC236}">
              <a16:creationId xmlns:a16="http://schemas.microsoft.com/office/drawing/2014/main" id="{420770E6-BB2F-43A7-BE45-85CA45A8B9C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a:extLst>
            <a:ext uri="{FF2B5EF4-FFF2-40B4-BE49-F238E27FC236}">
              <a16:creationId xmlns:a16="http://schemas.microsoft.com/office/drawing/2014/main" id="{1AF1B4DF-5A15-4806-A4D9-DC9D68386EF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a:extLst>
            <a:ext uri="{FF2B5EF4-FFF2-40B4-BE49-F238E27FC236}">
              <a16:creationId xmlns:a16="http://schemas.microsoft.com/office/drawing/2014/main" id="{99E26407-4F7B-45AE-8693-3CDD5E8B31D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a:extLst>
            <a:ext uri="{FF2B5EF4-FFF2-40B4-BE49-F238E27FC236}">
              <a16:creationId xmlns:a16="http://schemas.microsoft.com/office/drawing/2014/main" id="{F8C38F58-83B9-4EBB-B0CE-EB6DD06FEEB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a:extLst>
            <a:ext uri="{FF2B5EF4-FFF2-40B4-BE49-F238E27FC236}">
              <a16:creationId xmlns:a16="http://schemas.microsoft.com/office/drawing/2014/main" id="{2B4EFBF7-5197-4764-B967-7841FAD0DA7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a:extLst>
            <a:ext uri="{FF2B5EF4-FFF2-40B4-BE49-F238E27FC236}">
              <a16:creationId xmlns:a16="http://schemas.microsoft.com/office/drawing/2014/main" id="{FDA3EA49-471C-4C33-AD0E-38C38C9DE10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a:extLst>
            <a:ext uri="{FF2B5EF4-FFF2-40B4-BE49-F238E27FC236}">
              <a16:creationId xmlns:a16="http://schemas.microsoft.com/office/drawing/2014/main" id="{57869E82-BE17-41C7-A7A4-C10182D4B0F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3" name="正方形/長方形 572">
          <a:extLst>
            <a:ext uri="{FF2B5EF4-FFF2-40B4-BE49-F238E27FC236}">
              <a16:creationId xmlns:a16="http://schemas.microsoft.com/office/drawing/2014/main" id="{9A3ECE05-81D1-49A4-859B-4DD13991AC5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4" name="正方形/長方形 573">
          <a:extLst>
            <a:ext uri="{FF2B5EF4-FFF2-40B4-BE49-F238E27FC236}">
              <a16:creationId xmlns:a16="http://schemas.microsoft.com/office/drawing/2014/main" id="{D3E790A5-9512-4B47-8F91-FD274E0637C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5" name="正方形/長方形 574">
          <a:extLst>
            <a:ext uri="{FF2B5EF4-FFF2-40B4-BE49-F238E27FC236}">
              <a16:creationId xmlns:a16="http://schemas.microsoft.com/office/drawing/2014/main" id="{764DA75F-70A2-43BF-A6C5-A600B1EAF15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6" name="正方形/長方形 575">
          <a:extLst>
            <a:ext uri="{FF2B5EF4-FFF2-40B4-BE49-F238E27FC236}">
              <a16:creationId xmlns:a16="http://schemas.microsoft.com/office/drawing/2014/main" id="{94BFAE43-B482-4AF2-A2B5-55554218D7F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7" name="正方形/長方形 576">
          <a:extLst>
            <a:ext uri="{FF2B5EF4-FFF2-40B4-BE49-F238E27FC236}">
              <a16:creationId xmlns:a16="http://schemas.microsoft.com/office/drawing/2014/main" id="{2EB89644-5703-4518-BB7D-AEAD79DEF5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8" name="正方形/長方形 577">
          <a:extLst>
            <a:ext uri="{FF2B5EF4-FFF2-40B4-BE49-F238E27FC236}">
              <a16:creationId xmlns:a16="http://schemas.microsoft.com/office/drawing/2014/main" id="{0E5B41C2-B2CB-4B8B-A2AF-ED8783DCD8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9" name="正方形/長方形 578">
          <a:extLst>
            <a:ext uri="{FF2B5EF4-FFF2-40B4-BE49-F238E27FC236}">
              <a16:creationId xmlns:a16="http://schemas.microsoft.com/office/drawing/2014/main" id="{F268FAC7-4A6D-46DF-99DC-CA0C9F4413E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正方形/長方形 579">
          <a:extLst>
            <a:ext uri="{FF2B5EF4-FFF2-40B4-BE49-F238E27FC236}">
              <a16:creationId xmlns:a16="http://schemas.microsoft.com/office/drawing/2014/main" id="{D3A9DCF4-CBD1-4CC0-96E5-5601DA6A345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1" name="テキスト ボックス 580">
          <a:extLst>
            <a:ext uri="{FF2B5EF4-FFF2-40B4-BE49-F238E27FC236}">
              <a16:creationId xmlns:a16="http://schemas.microsoft.com/office/drawing/2014/main" id="{71A52439-33D5-49EB-AAC8-21497FAC16D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2" name="直線コネクタ 581">
          <a:extLst>
            <a:ext uri="{FF2B5EF4-FFF2-40B4-BE49-F238E27FC236}">
              <a16:creationId xmlns:a16="http://schemas.microsoft.com/office/drawing/2014/main" id="{BE2143F8-97E4-4E77-91FE-311D669966E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3" name="直線コネクタ 582">
          <a:extLst>
            <a:ext uri="{FF2B5EF4-FFF2-40B4-BE49-F238E27FC236}">
              <a16:creationId xmlns:a16="http://schemas.microsoft.com/office/drawing/2014/main" id="{A91E5A17-AAD8-4A5E-BC52-4BB613F30F5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4" name="テキスト ボックス 583">
          <a:extLst>
            <a:ext uri="{FF2B5EF4-FFF2-40B4-BE49-F238E27FC236}">
              <a16:creationId xmlns:a16="http://schemas.microsoft.com/office/drawing/2014/main" id="{E101C407-164D-455D-8F14-32B634C90E5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5" name="直線コネクタ 584">
          <a:extLst>
            <a:ext uri="{FF2B5EF4-FFF2-40B4-BE49-F238E27FC236}">
              <a16:creationId xmlns:a16="http://schemas.microsoft.com/office/drawing/2014/main" id="{F446C9B7-EEFB-4505-83DE-F21BCB4B484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6" name="テキスト ボックス 585">
          <a:extLst>
            <a:ext uri="{FF2B5EF4-FFF2-40B4-BE49-F238E27FC236}">
              <a16:creationId xmlns:a16="http://schemas.microsoft.com/office/drawing/2014/main" id="{A13D9259-4E7A-476C-953C-79A9CA7F589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7" name="直線コネクタ 586">
          <a:extLst>
            <a:ext uri="{FF2B5EF4-FFF2-40B4-BE49-F238E27FC236}">
              <a16:creationId xmlns:a16="http://schemas.microsoft.com/office/drawing/2014/main" id="{34D4B17F-EE36-4A1B-BF78-689A1E261F8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8" name="テキスト ボックス 587">
          <a:extLst>
            <a:ext uri="{FF2B5EF4-FFF2-40B4-BE49-F238E27FC236}">
              <a16:creationId xmlns:a16="http://schemas.microsoft.com/office/drawing/2014/main" id="{FD46B843-577C-442C-80AC-37BC21CEB53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9" name="直線コネクタ 588">
          <a:extLst>
            <a:ext uri="{FF2B5EF4-FFF2-40B4-BE49-F238E27FC236}">
              <a16:creationId xmlns:a16="http://schemas.microsoft.com/office/drawing/2014/main" id="{86D70412-C46A-45B9-87DC-51E7FBBCBF3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0" name="テキスト ボックス 589">
          <a:extLst>
            <a:ext uri="{FF2B5EF4-FFF2-40B4-BE49-F238E27FC236}">
              <a16:creationId xmlns:a16="http://schemas.microsoft.com/office/drawing/2014/main" id="{4504D99E-6C66-4A81-807B-5E007D4ED57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1" name="直線コネクタ 590">
          <a:extLst>
            <a:ext uri="{FF2B5EF4-FFF2-40B4-BE49-F238E27FC236}">
              <a16:creationId xmlns:a16="http://schemas.microsoft.com/office/drawing/2014/main" id="{29816E5F-3401-452D-BD63-1F3BCD14036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2" name="テキスト ボックス 591">
          <a:extLst>
            <a:ext uri="{FF2B5EF4-FFF2-40B4-BE49-F238E27FC236}">
              <a16:creationId xmlns:a16="http://schemas.microsoft.com/office/drawing/2014/main" id="{C62D59CD-52F1-45B6-8174-E7BCB79284A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3" name="直線コネクタ 592">
          <a:extLst>
            <a:ext uri="{FF2B5EF4-FFF2-40B4-BE49-F238E27FC236}">
              <a16:creationId xmlns:a16="http://schemas.microsoft.com/office/drawing/2014/main" id="{0421F8D8-57E1-4437-867A-F8EA0EFBEA2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4" name="テキスト ボックス 593">
          <a:extLst>
            <a:ext uri="{FF2B5EF4-FFF2-40B4-BE49-F238E27FC236}">
              <a16:creationId xmlns:a16="http://schemas.microsoft.com/office/drawing/2014/main" id="{76DE2F50-EACE-4417-A066-73E1D523AC1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a:extLst>
            <a:ext uri="{FF2B5EF4-FFF2-40B4-BE49-F238E27FC236}">
              <a16:creationId xmlns:a16="http://schemas.microsoft.com/office/drawing/2014/main" id="{738E1C69-DB75-4BF6-A69A-432DD6F241C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6" name="テキスト ボックス 595">
          <a:extLst>
            <a:ext uri="{FF2B5EF4-FFF2-40B4-BE49-F238E27FC236}">
              <a16:creationId xmlns:a16="http://schemas.microsoft.com/office/drawing/2014/main" id="{2A8441F9-F6A3-4EB8-A948-F604C13B535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7" name="【公民館】&#10;有形固定資産減価償却率グラフ枠">
          <a:extLst>
            <a:ext uri="{FF2B5EF4-FFF2-40B4-BE49-F238E27FC236}">
              <a16:creationId xmlns:a16="http://schemas.microsoft.com/office/drawing/2014/main" id="{1F51B440-EB8D-4740-B458-3DD82A707CC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598" name="直線コネクタ 597">
          <a:extLst>
            <a:ext uri="{FF2B5EF4-FFF2-40B4-BE49-F238E27FC236}">
              <a16:creationId xmlns:a16="http://schemas.microsoft.com/office/drawing/2014/main" id="{5236C15E-176A-4579-AA37-1B1B2CB5DCD6}"/>
            </a:ext>
          </a:extLst>
        </xdr:cNvPr>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599" name="【公民館】&#10;有形固定資産減価償却率最小値テキスト">
          <a:extLst>
            <a:ext uri="{FF2B5EF4-FFF2-40B4-BE49-F238E27FC236}">
              <a16:creationId xmlns:a16="http://schemas.microsoft.com/office/drawing/2014/main" id="{E181B1A6-5A7F-4583-B53E-678CA03C8991}"/>
            </a:ext>
          </a:extLst>
        </xdr:cNvPr>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600" name="直線コネクタ 599">
          <a:extLst>
            <a:ext uri="{FF2B5EF4-FFF2-40B4-BE49-F238E27FC236}">
              <a16:creationId xmlns:a16="http://schemas.microsoft.com/office/drawing/2014/main" id="{DAD017E3-8D09-4A68-ADF4-69B8D2B2E79D}"/>
            </a:ext>
          </a:extLst>
        </xdr:cNvPr>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1" name="【公民館】&#10;有形固定資産減価償却率最大値テキスト">
          <a:extLst>
            <a:ext uri="{FF2B5EF4-FFF2-40B4-BE49-F238E27FC236}">
              <a16:creationId xmlns:a16="http://schemas.microsoft.com/office/drawing/2014/main" id="{E40E949C-25F3-4E23-94FC-4DC2E1E8871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2" name="直線コネクタ 601">
          <a:extLst>
            <a:ext uri="{FF2B5EF4-FFF2-40B4-BE49-F238E27FC236}">
              <a16:creationId xmlns:a16="http://schemas.microsoft.com/office/drawing/2014/main" id="{50378486-7BD7-4119-ABD6-7B013732283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71138</xdr:rowOff>
    </xdr:from>
    <xdr:ext cx="405111" cy="259045"/>
    <xdr:sp macro="" textlink="">
      <xdr:nvSpPr>
        <xdr:cNvPr id="603" name="【公民館】&#10;有形固定資産減価償却率平均値テキスト">
          <a:extLst>
            <a:ext uri="{FF2B5EF4-FFF2-40B4-BE49-F238E27FC236}">
              <a16:creationId xmlns:a16="http://schemas.microsoft.com/office/drawing/2014/main" id="{39F7C55D-2B01-414C-BA40-A348B5973303}"/>
            </a:ext>
          </a:extLst>
        </xdr:cNvPr>
        <xdr:cNvSpPr txBox="1"/>
      </xdr:nvSpPr>
      <xdr:spPr>
        <a:xfrm>
          <a:off x="16357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04" name="フローチャート: 判断 603">
          <a:extLst>
            <a:ext uri="{FF2B5EF4-FFF2-40B4-BE49-F238E27FC236}">
              <a16:creationId xmlns:a16="http://schemas.microsoft.com/office/drawing/2014/main" id="{14C9CE13-D1B4-4ED2-96C6-11F331809DB4}"/>
            </a:ext>
          </a:extLst>
        </xdr:cNvPr>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605" name="フローチャート: 判断 604">
          <a:extLst>
            <a:ext uri="{FF2B5EF4-FFF2-40B4-BE49-F238E27FC236}">
              <a16:creationId xmlns:a16="http://schemas.microsoft.com/office/drawing/2014/main" id="{B9002538-0500-4A8B-93B1-AEB622CF82A1}"/>
            </a:ext>
          </a:extLst>
        </xdr:cNvPr>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606" name="フローチャート: 判断 605">
          <a:extLst>
            <a:ext uri="{FF2B5EF4-FFF2-40B4-BE49-F238E27FC236}">
              <a16:creationId xmlns:a16="http://schemas.microsoft.com/office/drawing/2014/main" id="{93FABEA2-4F5D-49D1-A288-5E69B3B50762}"/>
            </a:ext>
          </a:extLst>
        </xdr:cNvPr>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07" name="フローチャート: 判断 606">
          <a:extLst>
            <a:ext uri="{FF2B5EF4-FFF2-40B4-BE49-F238E27FC236}">
              <a16:creationId xmlns:a16="http://schemas.microsoft.com/office/drawing/2014/main" id="{73A4127F-2E04-48A4-A20D-806EBC5B5ED4}"/>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800F4FFC-89AD-47AC-872E-65E21033004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8B442F07-F6C0-49E7-B089-1E7C3112A10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3BD08486-D36C-4332-A8E8-C66226E94B3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651376F7-7D88-4B98-9227-821B4A7549D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C07B8DD1-1E8C-4187-9C13-3789BAD3875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13" name="楕円 612">
          <a:extLst>
            <a:ext uri="{FF2B5EF4-FFF2-40B4-BE49-F238E27FC236}">
              <a16:creationId xmlns:a16="http://schemas.microsoft.com/office/drawing/2014/main" id="{058A47C0-7385-41FD-90DA-2AA7700BA7F2}"/>
            </a:ext>
          </a:extLst>
        </xdr:cNvPr>
        <xdr:cNvSpPr/>
      </xdr:nvSpPr>
      <xdr:spPr>
        <a:xfrm>
          <a:off x="162687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136089</xdr:rowOff>
    </xdr:from>
    <xdr:ext cx="405111" cy="259045"/>
    <xdr:sp macro="" textlink="">
      <xdr:nvSpPr>
        <xdr:cNvPr id="614" name="【公民館】&#10;有形固定資産減価償却率該当値テキスト">
          <a:extLst>
            <a:ext uri="{FF2B5EF4-FFF2-40B4-BE49-F238E27FC236}">
              <a16:creationId xmlns:a16="http://schemas.microsoft.com/office/drawing/2014/main" id="{91B88036-7E4C-44AC-8DA5-BB6492F8A706}"/>
            </a:ext>
          </a:extLst>
        </xdr:cNvPr>
        <xdr:cNvSpPr txBox="1"/>
      </xdr:nvSpPr>
      <xdr:spPr>
        <a:xfrm>
          <a:off x="16357600"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22134</xdr:rowOff>
    </xdr:from>
    <xdr:to>
      <xdr:col>81</xdr:col>
      <xdr:colOff>101600</xdr:colOff>
      <xdr:row>104</xdr:row>
      <xdr:rowOff>123734</xdr:rowOff>
    </xdr:to>
    <xdr:sp macro="" textlink="">
      <xdr:nvSpPr>
        <xdr:cNvPr id="615" name="楕円 614">
          <a:extLst>
            <a:ext uri="{FF2B5EF4-FFF2-40B4-BE49-F238E27FC236}">
              <a16:creationId xmlns:a16="http://schemas.microsoft.com/office/drawing/2014/main" id="{4049140F-33C3-40C1-824E-59A1BC006275}"/>
            </a:ext>
          </a:extLst>
        </xdr:cNvPr>
        <xdr:cNvSpPr/>
      </xdr:nvSpPr>
      <xdr:spPr>
        <a:xfrm>
          <a:off x="15430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37012</xdr:rowOff>
    </xdr:from>
    <xdr:to>
      <xdr:col>85</xdr:col>
      <xdr:colOff>127000</xdr:colOff>
      <xdr:row>104</xdr:row>
      <xdr:rowOff>72934</xdr:rowOff>
    </xdr:to>
    <xdr:cxnSp macro="">
      <xdr:nvCxnSpPr>
        <xdr:cNvPr id="616" name="直線コネクタ 615">
          <a:extLst>
            <a:ext uri="{FF2B5EF4-FFF2-40B4-BE49-F238E27FC236}">
              <a16:creationId xmlns:a16="http://schemas.microsoft.com/office/drawing/2014/main" id="{8D59A276-432B-4FB8-913A-D85E34F9E276}"/>
            </a:ext>
          </a:extLst>
        </xdr:cNvPr>
        <xdr:cNvCxnSpPr/>
      </xdr:nvCxnSpPr>
      <xdr:spPr>
        <a:xfrm flipV="1">
          <a:off x="15481300" y="178678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125005</xdr:rowOff>
    </xdr:from>
    <xdr:to>
      <xdr:col>76</xdr:col>
      <xdr:colOff>165100</xdr:colOff>
      <xdr:row>101</xdr:row>
      <xdr:rowOff>55155</xdr:rowOff>
    </xdr:to>
    <xdr:sp macro="" textlink="">
      <xdr:nvSpPr>
        <xdr:cNvPr id="617" name="楕円 616">
          <a:extLst>
            <a:ext uri="{FF2B5EF4-FFF2-40B4-BE49-F238E27FC236}">
              <a16:creationId xmlns:a16="http://schemas.microsoft.com/office/drawing/2014/main" id="{4604E40C-1E71-4ED3-BA3C-B8CC9FC2BCC6}"/>
            </a:ext>
          </a:extLst>
        </xdr:cNvPr>
        <xdr:cNvSpPr/>
      </xdr:nvSpPr>
      <xdr:spPr>
        <a:xfrm>
          <a:off x="14541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4355</xdr:rowOff>
    </xdr:from>
    <xdr:to>
      <xdr:col>81</xdr:col>
      <xdr:colOff>50800</xdr:colOff>
      <xdr:row>104</xdr:row>
      <xdr:rowOff>72934</xdr:rowOff>
    </xdr:to>
    <xdr:cxnSp macro="">
      <xdr:nvCxnSpPr>
        <xdr:cNvPr id="618" name="直線コネクタ 617">
          <a:extLst>
            <a:ext uri="{FF2B5EF4-FFF2-40B4-BE49-F238E27FC236}">
              <a16:creationId xmlns:a16="http://schemas.microsoft.com/office/drawing/2014/main" id="{F4294F2E-2C63-4551-8C6D-A4D79533FD73}"/>
            </a:ext>
          </a:extLst>
        </xdr:cNvPr>
        <xdr:cNvCxnSpPr/>
      </xdr:nvCxnSpPr>
      <xdr:spPr>
        <a:xfrm>
          <a:off x="14592300" y="17320805"/>
          <a:ext cx="889000" cy="58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159294</xdr:rowOff>
    </xdr:from>
    <xdr:to>
      <xdr:col>72</xdr:col>
      <xdr:colOff>38100</xdr:colOff>
      <xdr:row>101</xdr:row>
      <xdr:rowOff>89444</xdr:rowOff>
    </xdr:to>
    <xdr:sp macro="" textlink="">
      <xdr:nvSpPr>
        <xdr:cNvPr id="619" name="楕円 618">
          <a:extLst>
            <a:ext uri="{FF2B5EF4-FFF2-40B4-BE49-F238E27FC236}">
              <a16:creationId xmlns:a16="http://schemas.microsoft.com/office/drawing/2014/main" id="{412E05D5-9B1D-4F9F-8403-E148843A39CB}"/>
            </a:ext>
          </a:extLst>
        </xdr:cNvPr>
        <xdr:cNvSpPr/>
      </xdr:nvSpPr>
      <xdr:spPr>
        <a:xfrm>
          <a:off x="13652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4355</xdr:rowOff>
    </xdr:from>
    <xdr:to>
      <xdr:col>76</xdr:col>
      <xdr:colOff>114300</xdr:colOff>
      <xdr:row>101</xdr:row>
      <xdr:rowOff>38644</xdr:rowOff>
    </xdr:to>
    <xdr:cxnSp macro="">
      <xdr:nvCxnSpPr>
        <xdr:cNvPr id="620" name="直線コネクタ 619">
          <a:extLst>
            <a:ext uri="{FF2B5EF4-FFF2-40B4-BE49-F238E27FC236}">
              <a16:creationId xmlns:a16="http://schemas.microsoft.com/office/drawing/2014/main" id="{8C7969DB-03AB-491F-A30B-84F44EF4214A}"/>
            </a:ext>
          </a:extLst>
        </xdr:cNvPr>
        <xdr:cNvCxnSpPr/>
      </xdr:nvCxnSpPr>
      <xdr:spPr>
        <a:xfrm flipV="1">
          <a:off x="13703300" y="173208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621" name="n_1aveValue【公民館】&#10;有形固定資産減価償却率">
          <a:extLst>
            <a:ext uri="{FF2B5EF4-FFF2-40B4-BE49-F238E27FC236}">
              <a16:creationId xmlns:a16="http://schemas.microsoft.com/office/drawing/2014/main" id="{42F3660F-7905-46B6-8E34-6683ED5D1DEF}"/>
            </a:ext>
          </a:extLst>
        </xdr:cNvPr>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622" name="n_2aveValue【公民館】&#10;有形固定資産減価償却率">
          <a:extLst>
            <a:ext uri="{FF2B5EF4-FFF2-40B4-BE49-F238E27FC236}">
              <a16:creationId xmlns:a16="http://schemas.microsoft.com/office/drawing/2014/main" id="{3414ECA1-6FB4-4886-807F-E8188C51D029}"/>
            </a:ext>
          </a:extLst>
        </xdr:cNvPr>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82204</xdr:rowOff>
    </xdr:from>
    <xdr:ext cx="405111" cy="259045"/>
    <xdr:sp macro="" textlink="">
      <xdr:nvSpPr>
        <xdr:cNvPr id="623" name="n_3aveValue【公民館】&#10;有形固定資産減価償却率">
          <a:extLst>
            <a:ext uri="{FF2B5EF4-FFF2-40B4-BE49-F238E27FC236}">
              <a16:creationId xmlns:a16="http://schemas.microsoft.com/office/drawing/2014/main" id="{F06B4F16-7318-41F3-94B7-F9DBC3EF62F2}"/>
            </a:ext>
          </a:extLst>
        </xdr:cNvPr>
        <xdr:cNvSpPr txBox="1"/>
      </xdr:nvSpPr>
      <xdr:spPr>
        <a:xfrm>
          <a:off x="13500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114861</xdr:rowOff>
    </xdr:from>
    <xdr:ext cx="405111" cy="259045"/>
    <xdr:sp macro="" textlink="">
      <xdr:nvSpPr>
        <xdr:cNvPr id="624" name="n_1mainValue【公民館】&#10;有形固定資産減価償却率">
          <a:extLst>
            <a:ext uri="{FF2B5EF4-FFF2-40B4-BE49-F238E27FC236}">
              <a16:creationId xmlns:a16="http://schemas.microsoft.com/office/drawing/2014/main" id="{62AB90F0-E983-4DED-9902-8EC372869C70}"/>
            </a:ext>
          </a:extLst>
        </xdr:cNvPr>
        <xdr:cNvSpPr txBox="1"/>
      </xdr:nvSpPr>
      <xdr:spPr>
        <a:xfrm>
          <a:off x="15266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71682</xdr:rowOff>
    </xdr:from>
    <xdr:ext cx="405111" cy="259045"/>
    <xdr:sp macro="" textlink="">
      <xdr:nvSpPr>
        <xdr:cNvPr id="625" name="n_2mainValue【公民館】&#10;有形固定資産減価償却率">
          <a:extLst>
            <a:ext uri="{FF2B5EF4-FFF2-40B4-BE49-F238E27FC236}">
              <a16:creationId xmlns:a16="http://schemas.microsoft.com/office/drawing/2014/main" id="{335F90AB-8EAB-43D3-9E12-30579C2F5F7D}"/>
            </a:ext>
          </a:extLst>
        </xdr:cNvPr>
        <xdr:cNvSpPr txBox="1"/>
      </xdr:nvSpPr>
      <xdr:spPr>
        <a:xfrm>
          <a:off x="14389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105971</xdr:rowOff>
    </xdr:from>
    <xdr:ext cx="405111" cy="259045"/>
    <xdr:sp macro="" textlink="">
      <xdr:nvSpPr>
        <xdr:cNvPr id="626" name="n_3mainValue【公民館】&#10;有形固定資産減価償却率">
          <a:extLst>
            <a:ext uri="{FF2B5EF4-FFF2-40B4-BE49-F238E27FC236}">
              <a16:creationId xmlns:a16="http://schemas.microsoft.com/office/drawing/2014/main" id="{0B460429-D217-4C1F-B8CC-1705D001156E}"/>
            </a:ext>
          </a:extLst>
        </xdr:cNvPr>
        <xdr:cNvSpPr txBox="1"/>
      </xdr:nvSpPr>
      <xdr:spPr>
        <a:xfrm>
          <a:off x="135007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a:extLst>
            <a:ext uri="{FF2B5EF4-FFF2-40B4-BE49-F238E27FC236}">
              <a16:creationId xmlns:a16="http://schemas.microsoft.com/office/drawing/2014/main" id="{A2562A1F-2846-4753-B06D-DF1140BD072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a:extLst>
            <a:ext uri="{FF2B5EF4-FFF2-40B4-BE49-F238E27FC236}">
              <a16:creationId xmlns:a16="http://schemas.microsoft.com/office/drawing/2014/main" id="{D197C6FB-B030-47AE-B974-F0D7D9E177B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a:extLst>
            <a:ext uri="{FF2B5EF4-FFF2-40B4-BE49-F238E27FC236}">
              <a16:creationId xmlns:a16="http://schemas.microsoft.com/office/drawing/2014/main" id="{7F12A4BF-CFA9-4C52-98F5-82F37EDE223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a:extLst>
            <a:ext uri="{FF2B5EF4-FFF2-40B4-BE49-F238E27FC236}">
              <a16:creationId xmlns:a16="http://schemas.microsoft.com/office/drawing/2014/main" id="{021229A6-6D2F-4A1C-8DE9-5907AE9264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a:extLst>
            <a:ext uri="{FF2B5EF4-FFF2-40B4-BE49-F238E27FC236}">
              <a16:creationId xmlns:a16="http://schemas.microsoft.com/office/drawing/2014/main" id="{7C0E551E-6BB1-4BBC-9800-7D1CBC15BAD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a:extLst>
            <a:ext uri="{FF2B5EF4-FFF2-40B4-BE49-F238E27FC236}">
              <a16:creationId xmlns:a16="http://schemas.microsoft.com/office/drawing/2014/main" id="{9B34DE5C-310A-45C3-A259-CDCBEDCFD52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a:extLst>
            <a:ext uri="{FF2B5EF4-FFF2-40B4-BE49-F238E27FC236}">
              <a16:creationId xmlns:a16="http://schemas.microsoft.com/office/drawing/2014/main" id="{66B5A04A-BB56-4CCF-A2FF-2EB6E989238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a:extLst>
            <a:ext uri="{FF2B5EF4-FFF2-40B4-BE49-F238E27FC236}">
              <a16:creationId xmlns:a16="http://schemas.microsoft.com/office/drawing/2014/main" id="{CDD4078D-52C4-45A8-86D9-3077CC568B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a:extLst>
            <a:ext uri="{FF2B5EF4-FFF2-40B4-BE49-F238E27FC236}">
              <a16:creationId xmlns:a16="http://schemas.microsoft.com/office/drawing/2014/main" id="{A270016E-9F93-45FD-9B02-A06815CB468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a:extLst>
            <a:ext uri="{FF2B5EF4-FFF2-40B4-BE49-F238E27FC236}">
              <a16:creationId xmlns:a16="http://schemas.microsoft.com/office/drawing/2014/main" id="{956F8AC4-6D78-458D-8702-C26BADF305D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7" name="直線コネクタ 636">
          <a:extLst>
            <a:ext uri="{FF2B5EF4-FFF2-40B4-BE49-F238E27FC236}">
              <a16:creationId xmlns:a16="http://schemas.microsoft.com/office/drawing/2014/main" id="{FC02C066-5A73-4E29-A0D2-B15E60E5A0B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8" name="テキスト ボックス 637">
          <a:extLst>
            <a:ext uri="{FF2B5EF4-FFF2-40B4-BE49-F238E27FC236}">
              <a16:creationId xmlns:a16="http://schemas.microsoft.com/office/drawing/2014/main" id="{D019B3AD-0FE6-42FF-BC57-3349E0F9D1B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9" name="直線コネクタ 638">
          <a:extLst>
            <a:ext uri="{FF2B5EF4-FFF2-40B4-BE49-F238E27FC236}">
              <a16:creationId xmlns:a16="http://schemas.microsoft.com/office/drawing/2014/main" id="{CB004C23-9DD8-49CE-81DB-BF15838B6C8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0" name="テキスト ボックス 639">
          <a:extLst>
            <a:ext uri="{FF2B5EF4-FFF2-40B4-BE49-F238E27FC236}">
              <a16:creationId xmlns:a16="http://schemas.microsoft.com/office/drawing/2014/main" id="{B343DABF-B4CD-441B-80F6-702ED80E452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1" name="直線コネクタ 640">
          <a:extLst>
            <a:ext uri="{FF2B5EF4-FFF2-40B4-BE49-F238E27FC236}">
              <a16:creationId xmlns:a16="http://schemas.microsoft.com/office/drawing/2014/main" id="{B6E9C1F6-9F20-4A1F-BC24-9812A2953F4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2" name="テキスト ボックス 641">
          <a:extLst>
            <a:ext uri="{FF2B5EF4-FFF2-40B4-BE49-F238E27FC236}">
              <a16:creationId xmlns:a16="http://schemas.microsoft.com/office/drawing/2014/main" id="{9D69F445-294F-4A60-A592-5C92BE46EBF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3" name="直線コネクタ 642">
          <a:extLst>
            <a:ext uri="{FF2B5EF4-FFF2-40B4-BE49-F238E27FC236}">
              <a16:creationId xmlns:a16="http://schemas.microsoft.com/office/drawing/2014/main" id="{FC40D83A-E59C-4402-B944-EDDFB14F3B4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4" name="テキスト ボックス 643">
          <a:extLst>
            <a:ext uri="{FF2B5EF4-FFF2-40B4-BE49-F238E27FC236}">
              <a16:creationId xmlns:a16="http://schemas.microsoft.com/office/drawing/2014/main" id="{0219F7E2-D0D9-429D-A185-B966B71D6FD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5" name="直線コネクタ 644">
          <a:extLst>
            <a:ext uri="{FF2B5EF4-FFF2-40B4-BE49-F238E27FC236}">
              <a16:creationId xmlns:a16="http://schemas.microsoft.com/office/drawing/2014/main" id="{3FF0C59E-EE2A-4EB2-92C6-306A5C1CC46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6" name="テキスト ボックス 645">
          <a:extLst>
            <a:ext uri="{FF2B5EF4-FFF2-40B4-BE49-F238E27FC236}">
              <a16:creationId xmlns:a16="http://schemas.microsoft.com/office/drawing/2014/main" id="{0366FF10-9BBB-406D-8605-4C9D4E1FDC6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7" name="直線コネクタ 646">
          <a:extLst>
            <a:ext uri="{FF2B5EF4-FFF2-40B4-BE49-F238E27FC236}">
              <a16:creationId xmlns:a16="http://schemas.microsoft.com/office/drawing/2014/main" id="{7D28778A-A5B6-4E54-85FC-B716D3B6A3C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8" name="テキスト ボックス 647">
          <a:extLst>
            <a:ext uri="{FF2B5EF4-FFF2-40B4-BE49-F238E27FC236}">
              <a16:creationId xmlns:a16="http://schemas.microsoft.com/office/drawing/2014/main" id="{2F966D7C-DE9A-4C14-95C6-307616AAD9A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a:extLst>
            <a:ext uri="{FF2B5EF4-FFF2-40B4-BE49-F238E27FC236}">
              <a16:creationId xmlns:a16="http://schemas.microsoft.com/office/drawing/2014/main" id="{21D14B12-DC86-41F4-9DB8-D43804E7868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a:extLst>
            <a:ext uri="{FF2B5EF4-FFF2-40B4-BE49-F238E27FC236}">
              <a16:creationId xmlns:a16="http://schemas.microsoft.com/office/drawing/2014/main" id="{184CBB34-85E3-4E31-AC0E-969ECCBF101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a:extLst>
            <a:ext uri="{FF2B5EF4-FFF2-40B4-BE49-F238E27FC236}">
              <a16:creationId xmlns:a16="http://schemas.microsoft.com/office/drawing/2014/main" id="{18152D8A-0F0B-4D9D-953F-35AEB2589D2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652" name="直線コネクタ 651">
          <a:extLst>
            <a:ext uri="{FF2B5EF4-FFF2-40B4-BE49-F238E27FC236}">
              <a16:creationId xmlns:a16="http://schemas.microsoft.com/office/drawing/2014/main" id="{ED46A0F6-A6F1-44B2-BD9C-9B9BF42D9BF4}"/>
            </a:ext>
          </a:extLst>
        </xdr:cNvPr>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53" name="【公民館】&#10;一人当たり面積最小値テキスト">
          <a:extLst>
            <a:ext uri="{FF2B5EF4-FFF2-40B4-BE49-F238E27FC236}">
              <a16:creationId xmlns:a16="http://schemas.microsoft.com/office/drawing/2014/main" id="{43E3F3BD-6157-4974-A527-FA59A836D24C}"/>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54" name="直線コネクタ 653">
          <a:extLst>
            <a:ext uri="{FF2B5EF4-FFF2-40B4-BE49-F238E27FC236}">
              <a16:creationId xmlns:a16="http://schemas.microsoft.com/office/drawing/2014/main" id="{988ED27C-51BB-407C-AAF3-1B90F1782E1E}"/>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55" name="【公民館】&#10;一人当たり面積最大値テキスト">
          <a:extLst>
            <a:ext uri="{FF2B5EF4-FFF2-40B4-BE49-F238E27FC236}">
              <a16:creationId xmlns:a16="http://schemas.microsoft.com/office/drawing/2014/main" id="{DA38AB75-D115-4E1A-AEB7-B86180DAF755}"/>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56" name="直線コネクタ 655">
          <a:extLst>
            <a:ext uri="{FF2B5EF4-FFF2-40B4-BE49-F238E27FC236}">
              <a16:creationId xmlns:a16="http://schemas.microsoft.com/office/drawing/2014/main" id="{A9A13E4A-A802-4930-A340-11DBA1703A27}"/>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57" name="【公民館】&#10;一人当たり面積平均値テキスト">
          <a:extLst>
            <a:ext uri="{FF2B5EF4-FFF2-40B4-BE49-F238E27FC236}">
              <a16:creationId xmlns:a16="http://schemas.microsoft.com/office/drawing/2014/main" id="{02D79313-E2B8-408B-B023-DB1AAEB8A9CC}"/>
            </a:ext>
          </a:extLst>
        </xdr:cNvPr>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58" name="フローチャート: 判断 657">
          <a:extLst>
            <a:ext uri="{FF2B5EF4-FFF2-40B4-BE49-F238E27FC236}">
              <a16:creationId xmlns:a16="http://schemas.microsoft.com/office/drawing/2014/main" id="{5E1AB40E-0298-44E8-864A-9317E2FEF0D9}"/>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59" name="フローチャート: 判断 658">
          <a:extLst>
            <a:ext uri="{FF2B5EF4-FFF2-40B4-BE49-F238E27FC236}">
              <a16:creationId xmlns:a16="http://schemas.microsoft.com/office/drawing/2014/main" id="{1A45DB2C-62D2-4880-AD9F-04FC75198363}"/>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60" name="フローチャート: 判断 659">
          <a:extLst>
            <a:ext uri="{FF2B5EF4-FFF2-40B4-BE49-F238E27FC236}">
              <a16:creationId xmlns:a16="http://schemas.microsoft.com/office/drawing/2014/main" id="{5A13366A-B286-404A-962F-FC778D00CF4E}"/>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61" name="フローチャート: 判断 660">
          <a:extLst>
            <a:ext uri="{FF2B5EF4-FFF2-40B4-BE49-F238E27FC236}">
              <a16:creationId xmlns:a16="http://schemas.microsoft.com/office/drawing/2014/main" id="{37B8EF41-75A8-4BCF-AB7C-ABBD18A7F93E}"/>
            </a:ext>
          </a:extLst>
        </xdr:cNvPr>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BB5F62-A6BD-4357-9A43-3E6A356F7AD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E488A20F-753C-44F8-815F-D2FE825E6F4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73624DED-13D7-44F5-BE33-99C36A522AD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76695967-FF40-4CF6-A1E0-9C3F12185F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3DB3C5B5-14A1-4568-8E25-5802F9AE656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38463</xdr:rowOff>
    </xdr:from>
    <xdr:to>
      <xdr:col>116</xdr:col>
      <xdr:colOff>114300</xdr:colOff>
      <xdr:row>107</xdr:row>
      <xdr:rowOff>140063</xdr:rowOff>
    </xdr:to>
    <xdr:sp macro="" textlink="">
      <xdr:nvSpPr>
        <xdr:cNvPr id="667" name="楕円 666">
          <a:extLst>
            <a:ext uri="{FF2B5EF4-FFF2-40B4-BE49-F238E27FC236}">
              <a16:creationId xmlns:a16="http://schemas.microsoft.com/office/drawing/2014/main" id="{9F1213E1-0B13-4296-9242-EDB0CD9C3EEF}"/>
            </a:ext>
          </a:extLst>
        </xdr:cNvPr>
        <xdr:cNvSpPr/>
      </xdr:nvSpPr>
      <xdr:spPr>
        <a:xfrm>
          <a:off x="221107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16890</xdr:rowOff>
    </xdr:from>
    <xdr:ext cx="469744" cy="259045"/>
    <xdr:sp macro="" textlink="">
      <xdr:nvSpPr>
        <xdr:cNvPr id="668" name="【公民館】&#10;一人当たり面積該当値テキスト">
          <a:extLst>
            <a:ext uri="{FF2B5EF4-FFF2-40B4-BE49-F238E27FC236}">
              <a16:creationId xmlns:a16="http://schemas.microsoft.com/office/drawing/2014/main" id="{4BF9E421-F0E8-4BFD-AFC6-21E75CCE4F19}"/>
            </a:ext>
          </a:extLst>
        </xdr:cNvPr>
        <xdr:cNvSpPr txBox="1"/>
      </xdr:nvSpPr>
      <xdr:spPr>
        <a:xfrm>
          <a:off x="22199600"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44994</xdr:rowOff>
    </xdr:from>
    <xdr:to>
      <xdr:col>112</xdr:col>
      <xdr:colOff>38100</xdr:colOff>
      <xdr:row>107</xdr:row>
      <xdr:rowOff>146594</xdr:rowOff>
    </xdr:to>
    <xdr:sp macro="" textlink="">
      <xdr:nvSpPr>
        <xdr:cNvPr id="669" name="楕円 668">
          <a:extLst>
            <a:ext uri="{FF2B5EF4-FFF2-40B4-BE49-F238E27FC236}">
              <a16:creationId xmlns:a16="http://schemas.microsoft.com/office/drawing/2014/main" id="{F8D4F8AA-673C-4C8D-8A1E-D4C8A5BB711E}"/>
            </a:ext>
          </a:extLst>
        </xdr:cNvPr>
        <xdr:cNvSpPr/>
      </xdr:nvSpPr>
      <xdr:spPr>
        <a:xfrm>
          <a:off x="21272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89263</xdr:rowOff>
    </xdr:from>
    <xdr:to>
      <xdr:col>116</xdr:col>
      <xdr:colOff>63500</xdr:colOff>
      <xdr:row>107</xdr:row>
      <xdr:rowOff>95794</xdr:rowOff>
    </xdr:to>
    <xdr:cxnSp macro="">
      <xdr:nvCxnSpPr>
        <xdr:cNvPr id="670" name="直線コネクタ 669">
          <a:extLst>
            <a:ext uri="{FF2B5EF4-FFF2-40B4-BE49-F238E27FC236}">
              <a16:creationId xmlns:a16="http://schemas.microsoft.com/office/drawing/2014/main" id="{CDEFA600-AAD3-415B-AE21-320BACA71EE5}"/>
            </a:ext>
          </a:extLst>
        </xdr:cNvPr>
        <xdr:cNvCxnSpPr/>
      </xdr:nvCxnSpPr>
      <xdr:spPr>
        <a:xfrm flipV="1">
          <a:off x="21323300" y="1843441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64588</xdr:rowOff>
    </xdr:from>
    <xdr:to>
      <xdr:col>107</xdr:col>
      <xdr:colOff>101600</xdr:colOff>
      <xdr:row>107</xdr:row>
      <xdr:rowOff>166188</xdr:rowOff>
    </xdr:to>
    <xdr:sp macro="" textlink="">
      <xdr:nvSpPr>
        <xdr:cNvPr id="671" name="楕円 670">
          <a:extLst>
            <a:ext uri="{FF2B5EF4-FFF2-40B4-BE49-F238E27FC236}">
              <a16:creationId xmlns:a16="http://schemas.microsoft.com/office/drawing/2014/main" id="{59D11F92-0551-40DE-8D39-CFBF5E66A566}"/>
            </a:ext>
          </a:extLst>
        </xdr:cNvPr>
        <xdr:cNvSpPr/>
      </xdr:nvSpPr>
      <xdr:spPr>
        <a:xfrm>
          <a:off x="20383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95794</xdr:rowOff>
    </xdr:from>
    <xdr:to>
      <xdr:col>111</xdr:col>
      <xdr:colOff>177800</xdr:colOff>
      <xdr:row>107</xdr:row>
      <xdr:rowOff>115388</xdr:rowOff>
    </xdr:to>
    <xdr:cxnSp macro="">
      <xdr:nvCxnSpPr>
        <xdr:cNvPr id="672" name="直線コネクタ 671">
          <a:extLst>
            <a:ext uri="{FF2B5EF4-FFF2-40B4-BE49-F238E27FC236}">
              <a16:creationId xmlns:a16="http://schemas.microsoft.com/office/drawing/2014/main" id="{E6AD3771-01DD-4BF8-B0DF-3C1B6B0D3790}"/>
            </a:ext>
          </a:extLst>
        </xdr:cNvPr>
        <xdr:cNvCxnSpPr/>
      </xdr:nvCxnSpPr>
      <xdr:spPr>
        <a:xfrm flipV="1">
          <a:off x="20434300" y="184409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71120</xdr:rowOff>
    </xdr:from>
    <xdr:to>
      <xdr:col>102</xdr:col>
      <xdr:colOff>165100</xdr:colOff>
      <xdr:row>108</xdr:row>
      <xdr:rowOff>1270</xdr:rowOff>
    </xdr:to>
    <xdr:sp macro="" textlink="">
      <xdr:nvSpPr>
        <xdr:cNvPr id="673" name="楕円 672">
          <a:extLst>
            <a:ext uri="{FF2B5EF4-FFF2-40B4-BE49-F238E27FC236}">
              <a16:creationId xmlns:a16="http://schemas.microsoft.com/office/drawing/2014/main" id="{2D592895-108D-4FBB-BD23-30D156A35A96}"/>
            </a:ext>
          </a:extLst>
        </xdr:cNvPr>
        <xdr:cNvSpPr/>
      </xdr:nvSpPr>
      <xdr:spPr>
        <a:xfrm>
          <a:off x="19494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115388</xdr:rowOff>
    </xdr:from>
    <xdr:to>
      <xdr:col>107</xdr:col>
      <xdr:colOff>50800</xdr:colOff>
      <xdr:row>107</xdr:row>
      <xdr:rowOff>121920</xdr:rowOff>
    </xdr:to>
    <xdr:cxnSp macro="">
      <xdr:nvCxnSpPr>
        <xdr:cNvPr id="674" name="直線コネクタ 673">
          <a:extLst>
            <a:ext uri="{FF2B5EF4-FFF2-40B4-BE49-F238E27FC236}">
              <a16:creationId xmlns:a16="http://schemas.microsoft.com/office/drawing/2014/main" id="{AD6A967A-4E7E-47E7-A329-1184A89F652D}"/>
            </a:ext>
          </a:extLst>
        </xdr:cNvPr>
        <xdr:cNvCxnSpPr/>
      </xdr:nvCxnSpPr>
      <xdr:spPr>
        <a:xfrm flipV="1">
          <a:off x="19545300" y="184605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75" name="n_1aveValue【公民館】&#10;一人当たり面積">
          <a:extLst>
            <a:ext uri="{FF2B5EF4-FFF2-40B4-BE49-F238E27FC236}">
              <a16:creationId xmlns:a16="http://schemas.microsoft.com/office/drawing/2014/main" id="{A669A9AB-A557-4D6B-B1B9-77F4DE494381}"/>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76" name="n_2aveValue【公民館】&#10;一人当たり面積">
          <a:extLst>
            <a:ext uri="{FF2B5EF4-FFF2-40B4-BE49-F238E27FC236}">
              <a16:creationId xmlns:a16="http://schemas.microsoft.com/office/drawing/2014/main" id="{66BEB2C4-7BD7-43D4-B656-3D3530E9775C}"/>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677" name="n_3aveValue【公民館】&#10;一人当たり面積">
          <a:extLst>
            <a:ext uri="{FF2B5EF4-FFF2-40B4-BE49-F238E27FC236}">
              <a16:creationId xmlns:a16="http://schemas.microsoft.com/office/drawing/2014/main" id="{A0FD770F-1F2C-4A57-82A2-DEFC3AE0BEED}"/>
            </a:ext>
          </a:extLst>
        </xdr:cNvPr>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137721</xdr:rowOff>
    </xdr:from>
    <xdr:ext cx="469744" cy="259045"/>
    <xdr:sp macro="" textlink="">
      <xdr:nvSpPr>
        <xdr:cNvPr id="678" name="n_1mainValue【公民館】&#10;一人当たり面積">
          <a:extLst>
            <a:ext uri="{FF2B5EF4-FFF2-40B4-BE49-F238E27FC236}">
              <a16:creationId xmlns:a16="http://schemas.microsoft.com/office/drawing/2014/main" id="{0C333771-EE4E-4D6B-B46A-5CE316F005D5}"/>
            </a:ext>
          </a:extLst>
        </xdr:cNvPr>
        <xdr:cNvSpPr txBox="1"/>
      </xdr:nvSpPr>
      <xdr:spPr>
        <a:xfrm>
          <a:off x="21075727" y="18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157315</xdr:rowOff>
    </xdr:from>
    <xdr:ext cx="469744" cy="259045"/>
    <xdr:sp macro="" textlink="">
      <xdr:nvSpPr>
        <xdr:cNvPr id="679" name="n_2mainValue【公民館】&#10;一人当たり面積">
          <a:extLst>
            <a:ext uri="{FF2B5EF4-FFF2-40B4-BE49-F238E27FC236}">
              <a16:creationId xmlns:a16="http://schemas.microsoft.com/office/drawing/2014/main" id="{34EBFA05-FBC6-43B8-A2C4-7B87B97FD449}"/>
            </a:ext>
          </a:extLst>
        </xdr:cNvPr>
        <xdr:cNvSpPr txBox="1"/>
      </xdr:nvSpPr>
      <xdr:spPr>
        <a:xfrm>
          <a:off x="201994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163847</xdr:rowOff>
    </xdr:from>
    <xdr:ext cx="469744" cy="259045"/>
    <xdr:sp macro="" textlink="">
      <xdr:nvSpPr>
        <xdr:cNvPr id="680" name="n_3mainValue【公民館】&#10;一人当たり面積">
          <a:extLst>
            <a:ext uri="{FF2B5EF4-FFF2-40B4-BE49-F238E27FC236}">
              <a16:creationId xmlns:a16="http://schemas.microsoft.com/office/drawing/2014/main" id="{DEF56ADF-03E8-4E8D-8EDA-438C04304925}"/>
            </a:ext>
          </a:extLst>
        </xdr:cNvPr>
        <xdr:cNvSpPr txBox="1"/>
      </xdr:nvSpPr>
      <xdr:spPr>
        <a:xfrm>
          <a:off x="19310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a:extLst>
            <a:ext uri="{FF2B5EF4-FFF2-40B4-BE49-F238E27FC236}">
              <a16:creationId xmlns:a16="http://schemas.microsoft.com/office/drawing/2014/main" id="{F5BDF1EA-7B12-4CA7-BAA0-0E99060843C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a:extLst>
            <a:ext uri="{FF2B5EF4-FFF2-40B4-BE49-F238E27FC236}">
              <a16:creationId xmlns:a16="http://schemas.microsoft.com/office/drawing/2014/main" id="{DCB09079-92B5-4BED-B50C-3F49BA1084D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a:extLst>
            <a:ext uri="{FF2B5EF4-FFF2-40B4-BE49-F238E27FC236}">
              <a16:creationId xmlns:a16="http://schemas.microsoft.com/office/drawing/2014/main" id="{41DFB339-1730-49FA-9D21-B6DC511D5B1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おいて、類似団体と比較して特に有形固定資産減価償却率が特に高くなっている施設は道路である。施設改修を行ったため公民館は減価償却率が下がっており、また、公営住宅は対応年数が過ぎたものを取り壊しているため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関しては年度別計画に基づき、今後も平準化に向けて優先順位を決めて修繕を行っていく。また、橋梁に関しても橋梁長寿命化修繕計画により優先度を付け、橋梁点検の結果を考慮して計画的に修繕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4E5B7F-3400-4F01-833F-0667518B939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635C07-EFC7-4AF1-84D6-670D1836190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8DBDBDF-0E31-4946-AE02-D8BB3ADEEEB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350F5F5-E628-4127-9BD1-876F7C42B44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3A3EEA-3765-4B15-8CBB-7A295BB4A3F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277BEC-FC22-4F16-8F4A-9D4A191D3C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0D98C01-255D-4EEA-ADB7-4F30CA50297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F0C659-9699-4143-AF43-15047C6AF12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5B869B1-D2F7-4FE0-B4E8-4563F566939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5296A3-067C-4225-91E9-47EF13BD80E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13,060
12,960
172.69
7,497,275
6,947,780
519,476
4,312,090
7,656,062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3D8ACA-103F-4789-968E-143B02CD004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BC0BDB8-DE81-4892-8660-DC02C9A319A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9F4BC15-FD6C-44E8-B2A5-EA814FBB8DD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7C15EAE-6BD9-495D-802B-DADA5A68C4F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B36047B-50D0-4F7F-8B2C-DD75B3CB49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7674DC2-BBA9-4FB0-9874-83D4E51F307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69A9E6-8BD1-4D83-9747-56C11260D9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F1CBB8F-6622-48D1-A1E9-28E04C67B7F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5E70D3C-0D25-46A9-A5BC-0CE1E381A46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2B5A9C-6BE8-490B-837A-2A9AD7EDE68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33DB30D-90B5-4883-8DCE-EABB6EC5277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6AACD3-0252-470C-82A5-B358E4036C1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D23983-3C6E-4429-AAED-72E34A4133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21D7B6F-2AC7-4ED1-B72A-D140CA7E8A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AD52115-407A-4D76-A00E-9A6C32C250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9097272-7EBA-4FBF-AACA-FBA5D235665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4A2B47D-5028-4679-B7FC-350A24DF90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A3D5EE3-66E6-4F02-8301-6D00CEF889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1B9DAF-8B76-4829-B1D0-19D1F3A704D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DE2531D-7F21-419B-A12F-91055101E49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CA0A75C-0B45-4B43-87A3-B7857E67EA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B75B163-0600-4052-A9F4-CC928FA6CCC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607D7D7-6428-4AEF-AA38-176C1EEA26C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BAAD491-0984-4EAB-BE43-DB277609D62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E721C41-A251-411B-84DD-4564A0E457D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FA0B4C1-8009-448B-A6D6-DD7DC7FFAFE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BACDE46-9A40-40B3-8181-8E83B599D3E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C512C28-1886-4FAC-8537-2C73967A5C6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363AFF2-D9FF-42FD-AE59-E21C118F6CB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E980EAD-626E-4750-AE1F-6D6597E1B3F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61ABE322-0EFB-4D8B-87AD-456E480FEDB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41420286-D6A4-459B-A548-DCA649A5D47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D6172C5A-4A15-4C05-92C9-FFC68D491B7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91A2BCF4-D363-40F3-919A-8480BB0431F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B00C5A14-CD2A-4D88-B338-4EB4D5A1F7C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4D350700-FC4C-4674-BECA-C17F9D42EBD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9A7E96F-495D-4D8B-BD87-A80737CBE9E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2BB2F97-13BE-44D4-AFAE-33D628E270A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B218B086-92FD-48E9-8876-45FF2B1ABCC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8F0309D-3E8C-4315-8809-D2ADB639E06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84F0E2CC-84D1-498E-9B1B-762657AFA0F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753357D6-9A27-4338-948E-F17DD564118F}"/>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DCA462B-7719-496B-A966-3DE91727A42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2619B9F5-9EAB-46B7-BAA3-C97749D6B7C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CD31649-74E9-4E5E-97F6-D408A9CBF49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a:extLst>
            <a:ext uri="{FF2B5EF4-FFF2-40B4-BE49-F238E27FC236}">
              <a16:creationId xmlns:a16="http://schemas.microsoft.com/office/drawing/2014/main" id="{F039801B-A058-4025-8422-66EA0CE2A6A4}"/>
            </a:ext>
          </a:extLst>
        </xdr:cNvPr>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a:extLst>
            <a:ext uri="{FF2B5EF4-FFF2-40B4-BE49-F238E27FC236}">
              <a16:creationId xmlns:a16="http://schemas.microsoft.com/office/drawing/2014/main" id="{8F0BBF5A-AC63-44FB-8534-2452B43A19A8}"/>
            </a:ext>
          </a:extLst>
        </xdr:cNvPr>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a:extLst>
            <a:ext uri="{FF2B5EF4-FFF2-40B4-BE49-F238E27FC236}">
              <a16:creationId xmlns:a16="http://schemas.microsoft.com/office/drawing/2014/main" id="{E4B6915E-CDED-479D-B1C4-B9EE48423F5D}"/>
            </a:ext>
          </a:extLst>
        </xdr:cNvPr>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a:extLst>
            <a:ext uri="{FF2B5EF4-FFF2-40B4-BE49-F238E27FC236}">
              <a16:creationId xmlns:a16="http://schemas.microsoft.com/office/drawing/2014/main" id="{78042B3B-E884-4991-9A27-ABB79E34E74E}"/>
            </a:ext>
          </a:extLst>
        </xdr:cNvPr>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a:extLst>
            <a:ext uri="{FF2B5EF4-FFF2-40B4-BE49-F238E27FC236}">
              <a16:creationId xmlns:a16="http://schemas.microsoft.com/office/drawing/2014/main" id="{F2920E2A-37E3-403A-B9D6-DB292BFBDB6C}"/>
            </a:ext>
          </a:extLst>
        </xdr:cNvPr>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2" name="【図書館】&#10;有形固定資産減価償却率平均値テキスト">
          <a:extLst>
            <a:ext uri="{FF2B5EF4-FFF2-40B4-BE49-F238E27FC236}">
              <a16:creationId xmlns:a16="http://schemas.microsoft.com/office/drawing/2014/main" id="{3F3A4E39-572B-43AC-8FD5-B22FE5CA9E00}"/>
            </a:ext>
          </a:extLst>
        </xdr:cNvPr>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a:extLst>
            <a:ext uri="{FF2B5EF4-FFF2-40B4-BE49-F238E27FC236}">
              <a16:creationId xmlns:a16="http://schemas.microsoft.com/office/drawing/2014/main" id="{504A423E-A5E6-459A-99A8-0EE9769735B6}"/>
            </a:ext>
          </a:extLst>
        </xdr:cNvPr>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a:extLst>
            <a:ext uri="{FF2B5EF4-FFF2-40B4-BE49-F238E27FC236}">
              <a16:creationId xmlns:a16="http://schemas.microsoft.com/office/drawing/2014/main" id="{8A8E21AF-59B3-483D-B641-B7A251877DCA}"/>
            </a:ext>
          </a:extLst>
        </xdr:cNvPr>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a:extLst>
            <a:ext uri="{FF2B5EF4-FFF2-40B4-BE49-F238E27FC236}">
              <a16:creationId xmlns:a16="http://schemas.microsoft.com/office/drawing/2014/main" id="{5AECC797-2871-4F57-868A-6EDEEBD11848}"/>
            </a:ext>
          </a:extLst>
        </xdr:cNvPr>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a:extLst>
            <a:ext uri="{FF2B5EF4-FFF2-40B4-BE49-F238E27FC236}">
              <a16:creationId xmlns:a16="http://schemas.microsoft.com/office/drawing/2014/main" id="{A1BBA3A5-C159-4700-BF2C-2606B5D71B54}"/>
            </a:ext>
          </a:extLst>
        </xdr:cNvPr>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82557E1-88F6-46BD-9CD7-1975CDEDF9F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1F46A0A-CE50-41A0-BD76-2B0BD5FD291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4EAA2F5-ED41-4164-A8F9-DD93A1A8EF5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5592D23-12CB-4FF4-B3A9-BBC1764AC3A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461B8D7-9B3F-4ABA-B645-FA21CC9A863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111941</xdr:rowOff>
    </xdr:from>
    <xdr:to>
      <xdr:col>24</xdr:col>
      <xdr:colOff>114300</xdr:colOff>
      <xdr:row>42</xdr:row>
      <xdr:rowOff>42091</xdr:rowOff>
    </xdr:to>
    <xdr:sp macro="" textlink="">
      <xdr:nvSpPr>
        <xdr:cNvPr id="72" name="楕円 71">
          <a:extLst>
            <a:ext uri="{FF2B5EF4-FFF2-40B4-BE49-F238E27FC236}">
              <a16:creationId xmlns:a16="http://schemas.microsoft.com/office/drawing/2014/main" id="{D3A0DA59-FE39-4637-A166-DE18FED85D4C}"/>
            </a:ext>
          </a:extLst>
        </xdr:cNvPr>
        <xdr:cNvSpPr/>
      </xdr:nvSpPr>
      <xdr:spPr>
        <a:xfrm>
          <a:off x="45847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26868</xdr:rowOff>
    </xdr:from>
    <xdr:ext cx="340478" cy="259045"/>
    <xdr:sp macro="" textlink="">
      <xdr:nvSpPr>
        <xdr:cNvPr id="73" name="【図書館】&#10;有形固定資産減価償却率該当値テキスト">
          <a:extLst>
            <a:ext uri="{FF2B5EF4-FFF2-40B4-BE49-F238E27FC236}">
              <a16:creationId xmlns:a16="http://schemas.microsoft.com/office/drawing/2014/main" id="{BBC98B6C-C153-47A2-8140-DE22B547BB2E}"/>
            </a:ext>
          </a:extLst>
        </xdr:cNvPr>
        <xdr:cNvSpPr txBox="1"/>
      </xdr:nvSpPr>
      <xdr:spPr>
        <a:xfrm>
          <a:off x="4673600" y="7056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146231</xdr:rowOff>
    </xdr:from>
    <xdr:to>
      <xdr:col>20</xdr:col>
      <xdr:colOff>38100</xdr:colOff>
      <xdr:row>42</xdr:row>
      <xdr:rowOff>76381</xdr:rowOff>
    </xdr:to>
    <xdr:sp macro="" textlink="">
      <xdr:nvSpPr>
        <xdr:cNvPr id="74" name="楕円 73">
          <a:extLst>
            <a:ext uri="{FF2B5EF4-FFF2-40B4-BE49-F238E27FC236}">
              <a16:creationId xmlns:a16="http://schemas.microsoft.com/office/drawing/2014/main" id="{DFC46B3B-9025-47D4-A72F-AFF8BB25E92B}"/>
            </a:ext>
          </a:extLst>
        </xdr:cNvPr>
        <xdr:cNvSpPr/>
      </xdr:nvSpPr>
      <xdr:spPr>
        <a:xfrm>
          <a:off x="3746500" y="71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162741</xdr:rowOff>
    </xdr:from>
    <xdr:to>
      <xdr:col>24</xdr:col>
      <xdr:colOff>63500</xdr:colOff>
      <xdr:row>42</xdr:row>
      <xdr:rowOff>25581</xdr:rowOff>
    </xdr:to>
    <xdr:cxnSp macro="">
      <xdr:nvCxnSpPr>
        <xdr:cNvPr id="75" name="直線コネクタ 74">
          <a:extLst>
            <a:ext uri="{FF2B5EF4-FFF2-40B4-BE49-F238E27FC236}">
              <a16:creationId xmlns:a16="http://schemas.microsoft.com/office/drawing/2014/main" id="{7541422A-17F4-40A4-97AC-2AE93AB94711}"/>
            </a:ext>
          </a:extLst>
        </xdr:cNvPr>
        <xdr:cNvCxnSpPr/>
      </xdr:nvCxnSpPr>
      <xdr:spPr>
        <a:xfrm flipV="1">
          <a:off x="3797300" y="719219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9072</xdr:rowOff>
    </xdr:from>
    <xdr:to>
      <xdr:col>15</xdr:col>
      <xdr:colOff>101600</xdr:colOff>
      <xdr:row>42</xdr:row>
      <xdr:rowOff>110672</xdr:rowOff>
    </xdr:to>
    <xdr:sp macro="" textlink="">
      <xdr:nvSpPr>
        <xdr:cNvPr id="76" name="楕円 75">
          <a:extLst>
            <a:ext uri="{FF2B5EF4-FFF2-40B4-BE49-F238E27FC236}">
              <a16:creationId xmlns:a16="http://schemas.microsoft.com/office/drawing/2014/main" id="{0B3C6ADC-3C4E-46DD-825C-1CCE921AE203}"/>
            </a:ext>
          </a:extLst>
        </xdr:cNvPr>
        <xdr:cNvSpPr/>
      </xdr:nvSpPr>
      <xdr:spPr>
        <a:xfrm>
          <a:off x="2857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25581</xdr:rowOff>
    </xdr:from>
    <xdr:to>
      <xdr:col>19</xdr:col>
      <xdr:colOff>177800</xdr:colOff>
      <xdr:row>42</xdr:row>
      <xdr:rowOff>59872</xdr:rowOff>
    </xdr:to>
    <xdr:cxnSp macro="">
      <xdr:nvCxnSpPr>
        <xdr:cNvPr id="77" name="直線コネクタ 76">
          <a:extLst>
            <a:ext uri="{FF2B5EF4-FFF2-40B4-BE49-F238E27FC236}">
              <a16:creationId xmlns:a16="http://schemas.microsoft.com/office/drawing/2014/main" id="{66E44E2F-7625-4966-ABD7-F7CFF2843679}"/>
            </a:ext>
          </a:extLst>
        </xdr:cNvPr>
        <xdr:cNvCxnSpPr/>
      </xdr:nvCxnSpPr>
      <xdr:spPr>
        <a:xfrm flipV="1">
          <a:off x="2908300" y="722648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125004</xdr:rowOff>
    </xdr:from>
    <xdr:to>
      <xdr:col>10</xdr:col>
      <xdr:colOff>165100</xdr:colOff>
      <xdr:row>38</xdr:row>
      <xdr:rowOff>55155</xdr:rowOff>
    </xdr:to>
    <xdr:sp macro="" textlink="">
      <xdr:nvSpPr>
        <xdr:cNvPr id="78" name="楕円 77">
          <a:extLst>
            <a:ext uri="{FF2B5EF4-FFF2-40B4-BE49-F238E27FC236}">
              <a16:creationId xmlns:a16="http://schemas.microsoft.com/office/drawing/2014/main" id="{0BDE2065-38A1-4FE3-8008-FB71BB47AA3E}"/>
            </a:ext>
          </a:extLst>
        </xdr:cNvPr>
        <xdr:cNvSpPr/>
      </xdr:nvSpPr>
      <xdr:spPr>
        <a:xfrm>
          <a:off x="1968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xdr:rowOff>
    </xdr:from>
    <xdr:to>
      <xdr:col>15</xdr:col>
      <xdr:colOff>50800</xdr:colOff>
      <xdr:row>42</xdr:row>
      <xdr:rowOff>59872</xdr:rowOff>
    </xdr:to>
    <xdr:cxnSp macro="">
      <xdr:nvCxnSpPr>
        <xdr:cNvPr id="79" name="直線コネクタ 78">
          <a:extLst>
            <a:ext uri="{FF2B5EF4-FFF2-40B4-BE49-F238E27FC236}">
              <a16:creationId xmlns:a16="http://schemas.microsoft.com/office/drawing/2014/main" id="{83F8F96F-E72C-449F-9035-8C78C6CD6073}"/>
            </a:ext>
          </a:extLst>
        </xdr:cNvPr>
        <xdr:cNvCxnSpPr/>
      </xdr:nvCxnSpPr>
      <xdr:spPr>
        <a:xfrm>
          <a:off x="2019300" y="6519454"/>
          <a:ext cx="889000" cy="74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32493</xdr:rowOff>
    </xdr:from>
    <xdr:ext cx="405111" cy="259045"/>
    <xdr:sp macro="" textlink="">
      <xdr:nvSpPr>
        <xdr:cNvPr id="80" name="n_1aveValue【図書館】&#10;有形固定資産減価償却率">
          <a:extLst>
            <a:ext uri="{FF2B5EF4-FFF2-40B4-BE49-F238E27FC236}">
              <a16:creationId xmlns:a16="http://schemas.microsoft.com/office/drawing/2014/main" id="{146871AD-5402-49DF-BD2B-752A59533200}"/>
            </a:ext>
          </a:extLst>
        </xdr:cNvPr>
        <xdr:cNvSpPr txBox="1"/>
      </xdr:nvSpPr>
      <xdr:spPr>
        <a:xfrm>
          <a:off x="35820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101073</xdr:rowOff>
    </xdr:from>
    <xdr:ext cx="405111" cy="259045"/>
    <xdr:sp macro="" textlink="">
      <xdr:nvSpPr>
        <xdr:cNvPr id="81" name="n_2aveValue【図書館】&#10;有形固定資産減価償却率">
          <a:extLst>
            <a:ext uri="{FF2B5EF4-FFF2-40B4-BE49-F238E27FC236}">
              <a16:creationId xmlns:a16="http://schemas.microsoft.com/office/drawing/2014/main" id="{5A4306A6-52DA-43DA-BBC3-FC7E841D4C0F}"/>
            </a:ext>
          </a:extLst>
        </xdr:cNvPr>
        <xdr:cNvSpPr txBox="1"/>
      </xdr:nvSpPr>
      <xdr:spPr>
        <a:xfrm>
          <a:off x="27057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82" name="n_3aveValue【図書館】&#10;有形固定資産減価償却率">
          <a:extLst>
            <a:ext uri="{FF2B5EF4-FFF2-40B4-BE49-F238E27FC236}">
              <a16:creationId xmlns:a16="http://schemas.microsoft.com/office/drawing/2014/main" id="{DE7BB929-7DD7-4D62-A421-0E90BDED69AD}"/>
            </a:ext>
          </a:extLst>
        </xdr:cNvPr>
        <xdr:cNvSpPr txBox="1"/>
      </xdr:nvSpPr>
      <xdr:spPr>
        <a:xfrm>
          <a:off x="1816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67508</xdr:rowOff>
    </xdr:from>
    <xdr:ext cx="340478" cy="259045"/>
    <xdr:sp macro="" textlink="">
      <xdr:nvSpPr>
        <xdr:cNvPr id="83" name="n_1mainValue【図書館】&#10;有形固定資産減価償却率">
          <a:extLst>
            <a:ext uri="{FF2B5EF4-FFF2-40B4-BE49-F238E27FC236}">
              <a16:creationId xmlns:a16="http://schemas.microsoft.com/office/drawing/2014/main" id="{7C13B42D-E489-4A73-BBA6-86A100E3A163}"/>
            </a:ext>
          </a:extLst>
        </xdr:cNvPr>
        <xdr:cNvSpPr txBox="1"/>
      </xdr:nvSpPr>
      <xdr:spPr>
        <a:xfrm>
          <a:off x="3614361" y="72684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101799</xdr:rowOff>
    </xdr:from>
    <xdr:ext cx="340478" cy="259045"/>
    <xdr:sp macro="" textlink="">
      <xdr:nvSpPr>
        <xdr:cNvPr id="84" name="n_2mainValue【図書館】&#10;有形固定資産減価償却率">
          <a:extLst>
            <a:ext uri="{FF2B5EF4-FFF2-40B4-BE49-F238E27FC236}">
              <a16:creationId xmlns:a16="http://schemas.microsoft.com/office/drawing/2014/main" id="{6F0DA2DD-6CDE-4371-A04F-13DA396B12E6}"/>
            </a:ext>
          </a:extLst>
        </xdr:cNvPr>
        <xdr:cNvSpPr txBox="1"/>
      </xdr:nvSpPr>
      <xdr:spPr>
        <a:xfrm>
          <a:off x="2738061" y="730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71681</xdr:rowOff>
    </xdr:from>
    <xdr:ext cx="405111" cy="259045"/>
    <xdr:sp macro="" textlink="">
      <xdr:nvSpPr>
        <xdr:cNvPr id="85" name="n_3mainValue【図書館】&#10;有形固定資産減価償却率">
          <a:extLst>
            <a:ext uri="{FF2B5EF4-FFF2-40B4-BE49-F238E27FC236}">
              <a16:creationId xmlns:a16="http://schemas.microsoft.com/office/drawing/2014/main" id="{35349D01-4734-4AFA-B008-0980BB96C924}"/>
            </a:ext>
          </a:extLst>
        </xdr:cNvPr>
        <xdr:cNvSpPr txBox="1"/>
      </xdr:nvSpPr>
      <xdr:spPr>
        <a:xfrm>
          <a:off x="1816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444CB112-D1A4-4A24-9A86-69470248BA3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B48965E5-E0FC-4996-88FB-0D51136668A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7BB92930-E416-4EF4-8682-70798E3CE2B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53526C15-E4EA-4E5F-8A09-C16FBAB841A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B611569D-FDDE-4025-9A5B-82073452083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B0EE6A24-F7F4-48B1-8ADA-69A92974E21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5CFBABB-FA1B-4670-9EB4-86A3618543A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1047A41-DAB2-4D1B-B5A1-BF80981DED4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E0078F24-6262-4C17-865A-D0222E342D8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46435DA-8B7C-4851-836B-597EA64C02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0124A0E4-4E46-48BA-81D8-AE2E07968DE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28A5A8D3-03F1-4B62-941B-32E28871C8A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497F6D3E-1044-4E15-BEF0-981A82FAF59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0E90D55D-3BC9-4BA1-AF9F-E05718ED8584}"/>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EF0D6358-CDD3-4302-BFA5-6F0020180A5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E325D619-A2B8-47BB-90E5-E50E238F1969}"/>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3965CB0C-E9A5-406F-B7F9-39DCFD19190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EC2B8CEF-C8FA-4F50-96B5-5F8E8D89A102}"/>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4C6FBCCB-D075-4687-B491-B77A224534E1}"/>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4180171B-72FC-482F-AC5A-FCE7E303D809}"/>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F49B7BCA-E35B-400E-B343-688BC4200CF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5C0652B6-AEC6-4372-9679-EFB891448631}"/>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C171BD6C-E461-408B-A241-403E94905D0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76F83858-0A4E-49C9-A1B4-549F6DFE5FE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D959CE08-1592-4BD1-A8EB-187AC77176C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11" name="直線コネクタ 110">
          <a:extLst>
            <a:ext uri="{FF2B5EF4-FFF2-40B4-BE49-F238E27FC236}">
              <a16:creationId xmlns:a16="http://schemas.microsoft.com/office/drawing/2014/main" id="{8BFAA29B-A5C1-44E5-B315-078B83BAFA7E}"/>
            </a:ext>
          </a:extLst>
        </xdr:cNvPr>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2" name="【図書館】&#10;一人当たり面積最小値テキスト">
          <a:extLst>
            <a:ext uri="{FF2B5EF4-FFF2-40B4-BE49-F238E27FC236}">
              <a16:creationId xmlns:a16="http://schemas.microsoft.com/office/drawing/2014/main" id="{B7457A12-60E9-4BF7-8817-B9A9AD6510AC}"/>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3" name="直線コネクタ 112">
          <a:extLst>
            <a:ext uri="{FF2B5EF4-FFF2-40B4-BE49-F238E27FC236}">
              <a16:creationId xmlns:a16="http://schemas.microsoft.com/office/drawing/2014/main" id="{B4A81162-FFD2-4C54-9DD3-6BC40721CBE5}"/>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4" name="【図書館】&#10;一人当たり面積最大値テキスト">
          <a:extLst>
            <a:ext uri="{FF2B5EF4-FFF2-40B4-BE49-F238E27FC236}">
              <a16:creationId xmlns:a16="http://schemas.microsoft.com/office/drawing/2014/main" id="{EB36DCB8-A7D7-4A76-B535-99F3F1AD4BAB}"/>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5" name="直線コネクタ 114">
          <a:extLst>
            <a:ext uri="{FF2B5EF4-FFF2-40B4-BE49-F238E27FC236}">
              <a16:creationId xmlns:a16="http://schemas.microsoft.com/office/drawing/2014/main" id="{FC67E793-E17E-44D4-BD81-3765D215F005}"/>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3827</xdr:rowOff>
    </xdr:from>
    <xdr:ext cx="469744" cy="259045"/>
    <xdr:sp macro="" textlink="">
      <xdr:nvSpPr>
        <xdr:cNvPr id="116" name="【図書館】&#10;一人当たり面積平均値テキスト">
          <a:extLst>
            <a:ext uri="{FF2B5EF4-FFF2-40B4-BE49-F238E27FC236}">
              <a16:creationId xmlns:a16="http://schemas.microsoft.com/office/drawing/2014/main" id="{F1AAEBE7-E69A-4074-87AD-FFC7AF77BE84}"/>
            </a:ext>
          </a:extLst>
        </xdr:cNvPr>
        <xdr:cNvSpPr txBox="1"/>
      </xdr:nvSpPr>
      <xdr:spPr>
        <a:xfrm>
          <a:off x="10515600" y="686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7" name="フローチャート: 判断 116">
          <a:extLst>
            <a:ext uri="{FF2B5EF4-FFF2-40B4-BE49-F238E27FC236}">
              <a16:creationId xmlns:a16="http://schemas.microsoft.com/office/drawing/2014/main" id="{4DFC1B6C-D862-4F43-8520-9A1091A8C1DE}"/>
            </a:ext>
          </a:extLst>
        </xdr:cNvPr>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8" name="フローチャート: 判断 117">
          <a:extLst>
            <a:ext uri="{FF2B5EF4-FFF2-40B4-BE49-F238E27FC236}">
              <a16:creationId xmlns:a16="http://schemas.microsoft.com/office/drawing/2014/main" id="{B49323B7-428E-440B-A2E2-BF98543C651C}"/>
            </a:ext>
          </a:extLst>
        </xdr:cNvPr>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9" name="フローチャート: 判断 118">
          <a:extLst>
            <a:ext uri="{FF2B5EF4-FFF2-40B4-BE49-F238E27FC236}">
              <a16:creationId xmlns:a16="http://schemas.microsoft.com/office/drawing/2014/main" id="{F0F7F183-DACF-48BD-B395-25FF0A07A264}"/>
            </a:ext>
          </a:extLst>
        </xdr:cNvPr>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20" name="フローチャート: 判断 119">
          <a:extLst>
            <a:ext uri="{FF2B5EF4-FFF2-40B4-BE49-F238E27FC236}">
              <a16:creationId xmlns:a16="http://schemas.microsoft.com/office/drawing/2014/main" id="{F07E82BC-E07C-4647-8B54-93014A72689D}"/>
            </a:ext>
          </a:extLst>
        </xdr:cNvPr>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5D8B3FD-ABE2-474D-B3F5-42C5047F809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BFF4386-2D3D-4144-A2CE-ECDD97EB29A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2D4A9DA-906C-49E0-B25B-A3CD1AC1521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557C85D-5608-4CC3-AC60-EC0408C002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0775097-5370-476A-B6A9-C5CE0B4AB67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154396</xdr:rowOff>
    </xdr:from>
    <xdr:to>
      <xdr:col>55</xdr:col>
      <xdr:colOff>50800</xdr:colOff>
      <xdr:row>38</xdr:row>
      <xdr:rowOff>84545</xdr:rowOff>
    </xdr:to>
    <xdr:sp macro="" textlink="">
      <xdr:nvSpPr>
        <xdr:cNvPr id="126" name="楕円 125">
          <a:extLst>
            <a:ext uri="{FF2B5EF4-FFF2-40B4-BE49-F238E27FC236}">
              <a16:creationId xmlns:a16="http://schemas.microsoft.com/office/drawing/2014/main" id="{F8399F19-5182-4400-A0FC-F8B6F55B02F0}"/>
            </a:ext>
          </a:extLst>
        </xdr:cNvPr>
        <xdr:cNvSpPr/>
      </xdr:nvSpPr>
      <xdr:spPr>
        <a:xfrm>
          <a:off x="104267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5823</xdr:rowOff>
    </xdr:from>
    <xdr:ext cx="469744" cy="259045"/>
    <xdr:sp macro="" textlink="">
      <xdr:nvSpPr>
        <xdr:cNvPr id="127" name="【図書館】&#10;一人当たり面積該当値テキスト">
          <a:extLst>
            <a:ext uri="{FF2B5EF4-FFF2-40B4-BE49-F238E27FC236}">
              <a16:creationId xmlns:a16="http://schemas.microsoft.com/office/drawing/2014/main" id="{F2FA2A2C-A124-4DE6-A4E9-33E2024E97FC}"/>
            </a:ext>
          </a:extLst>
        </xdr:cNvPr>
        <xdr:cNvSpPr txBox="1"/>
      </xdr:nvSpPr>
      <xdr:spPr>
        <a:xfrm>
          <a:off x="10515600" y="634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170724</xdr:rowOff>
    </xdr:from>
    <xdr:to>
      <xdr:col>50</xdr:col>
      <xdr:colOff>165100</xdr:colOff>
      <xdr:row>38</xdr:row>
      <xdr:rowOff>100874</xdr:rowOff>
    </xdr:to>
    <xdr:sp macro="" textlink="">
      <xdr:nvSpPr>
        <xdr:cNvPr id="128" name="楕円 127">
          <a:extLst>
            <a:ext uri="{FF2B5EF4-FFF2-40B4-BE49-F238E27FC236}">
              <a16:creationId xmlns:a16="http://schemas.microsoft.com/office/drawing/2014/main" id="{D5CE8F60-CC70-420C-B833-03821E28F87C}"/>
            </a:ext>
          </a:extLst>
        </xdr:cNvPr>
        <xdr:cNvSpPr/>
      </xdr:nvSpPr>
      <xdr:spPr>
        <a:xfrm>
          <a:off x="9588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33746</xdr:rowOff>
    </xdr:from>
    <xdr:to>
      <xdr:col>55</xdr:col>
      <xdr:colOff>0</xdr:colOff>
      <xdr:row>38</xdr:row>
      <xdr:rowOff>50074</xdr:rowOff>
    </xdr:to>
    <xdr:cxnSp macro="">
      <xdr:nvCxnSpPr>
        <xdr:cNvPr id="129" name="直線コネクタ 128">
          <a:extLst>
            <a:ext uri="{FF2B5EF4-FFF2-40B4-BE49-F238E27FC236}">
              <a16:creationId xmlns:a16="http://schemas.microsoft.com/office/drawing/2014/main" id="{94C8D118-4895-4855-A804-EE4DC10C94C7}"/>
            </a:ext>
          </a:extLst>
        </xdr:cNvPr>
        <xdr:cNvCxnSpPr/>
      </xdr:nvCxnSpPr>
      <xdr:spPr>
        <a:xfrm flipV="1">
          <a:off x="9639300" y="654884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12337</xdr:rowOff>
    </xdr:from>
    <xdr:to>
      <xdr:col>46</xdr:col>
      <xdr:colOff>38100</xdr:colOff>
      <xdr:row>38</xdr:row>
      <xdr:rowOff>113937</xdr:rowOff>
    </xdr:to>
    <xdr:sp macro="" textlink="">
      <xdr:nvSpPr>
        <xdr:cNvPr id="130" name="楕円 129">
          <a:extLst>
            <a:ext uri="{FF2B5EF4-FFF2-40B4-BE49-F238E27FC236}">
              <a16:creationId xmlns:a16="http://schemas.microsoft.com/office/drawing/2014/main" id="{D7102B29-69B9-4A3A-B754-B61D16091F22}"/>
            </a:ext>
          </a:extLst>
        </xdr:cNvPr>
        <xdr:cNvSpPr/>
      </xdr:nvSpPr>
      <xdr:spPr>
        <a:xfrm>
          <a:off x="8699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50074</xdr:rowOff>
    </xdr:from>
    <xdr:to>
      <xdr:col>50</xdr:col>
      <xdr:colOff>114300</xdr:colOff>
      <xdr:row>38</xdr:row>
      <xdr:rowOff>63137</xdr:rowOff>
    </xdr:to>
    <xdr:cxnSp macro="">
      <xdr:nvCxnSpPr>
        <xdr:cNvPr id="131" name="直線コネクタ 130">
          <a:extLst>
            <a:ext uri="{FF2B5EF4-FFF2-40B4-BE49-F238E27FC236}">
              <a16:creationId xmlns:a16="http://schemas.microsoft.com/office/drawing/2014/main" id="{92EA33E7-751C-4C8C-A1B0-75C80A7F9605}"/>
            </a:ext>
          </a:extLst>
        </xdr:cNvPr>
        <xdr:cNvCxnSpPr/>
      </xdr:nvCxnSpPr>
      <xdr:spPr>
        <a:xfrm flipV="1">
          <a:off x="8750300" y="65651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151130</xdr:rowOff>
    </xdr:from>
    <xdr:to>
      <xdr:col>41</xdr:col>
      <xdr:colOff>101600</xdr:colOff>
      <xdr:row>42</xdr:row>
      <xdr:rowOff>81280</xdr:rowOff>
    </xdr:to>
    <xdr:sp macro="" textlink="">
      <xdr:nvSpPr>
        <xdr:cNvPr id="132" name="楕円 131">
          <a:extLst>
            <a:ext uri="{FF2B5EF4-FFF2-40B4-BE49-F238E27FC236}">
              <a16:creationId xmlns:a16="http://schemas.microsoft.com/office/drawing/2014/main" id="{4AC2718E-6BCF-48F8-BFCC-B6E97CF8F6A3}"/>
            </a:ext>
          </a:extLst>
        </xdr:cNvPr>
        <xdr:cNvSpPr/>
      </xdr:nvSpPr>
      <xdr:spPr>
        <a:xfrm>
          <a:off x="7810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63137</xdr:rowOff>
    </xdr:from>
    <xdr:to>
      <xdr:col>45</xdr:col>
      <xdr:colOff>177800</xdr:colOff>
      <xdr:row>42</xdr:row>
      <xdr:rowOff>30480</xdr:rowOff>
    </xdr:to>
    <xdr:cxnSp macro="">
      <xdr:nvCxnSpPr>
        <xdr:cNvPr id="133" name="直線コネクタ 132">
          <a:extLst>
            <a:ext uri="{FF2B5EF4-FFF2-40B4-BE49-F238E27FC236}">
              <a16:creationId xmlns:a16="http://schemas.microsoft.com/office/drawing/2014/main" id="{433A2AD0-2DB2-4DE8-ACF3-C3BB6ABADDF0}"/>
            </a:ext>
          </a:extLst>
        </xdr:cNvPr>
        <xdr:cNvCxnSpPr/>
      </xdr:nvCxnSpPr>
      <xdr:spPr>
        <a:xfrm flipV="1">
          <a:off x="7861300" y="6578237"/>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111596</xdr:rowOff>
    </xdr:from>
    <xdr:ext cx="469744" cy="259045"/>
    <xdr:sp macro="" textlink="">
      <xdr:nvSpPr>
        <xdr:cNvPr id="134" name="n_1aveValue【図書館】&#10;一人当たり面積">
          <a:extLst>
            <a:ext uri="{FF2B5EF4-FFF2-40B4-BE49-F238E27FC236}">
              <a16:creationId xmlns:a16="http://schemas.microsoft.com/office/drawing/2014/main" id="{C40E810F-9E27-4B13-9F1F-C8D072C06B72}"/>
            </a:ext>
          </a:extLst>
        </xdr:cNvPr>
        <xdr:cNvSpPr txBox="1"/>
      </xdr:nvSpPr>
      <xdr:spPr>
        <a:xfrm>
          <a:off x="93917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5" name="n_2aveValue【図書館】&#10;一人当たり面積">
          <a:extLst>
            <a:ext uri="{FF2B5EF4-FFF2-40B4-BE49-F238E27FC236}">
              <a16:creationId xmlns:a16="http://schemas.microsoft.com/office/drawing/2014/main" id="{92EF6214-7FE2-4B3D-9D3B-A5A42D7B83A9}"/>
            </a:ext>
          </a:extLst>
        </xdr:cNvPr>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30860</xdr:rowOff>
    </xdr:from>
    <xdr:ext cx="469744" cy="259045"/>
    <xdr:sp macro="" textlink="">
      <xdr:nvSpPr>
        <xdr:cNvPr id="136" name="n_3aveValue【図書館】&#10;一人当たり面積">
          <a:extLst>
            <a:ext uri="{FF2B5EF4-FFF2-40B4-BE49-F238E27FC236}">
              <a16:creationId xmlns:a16="http://schemas.microsoft.com/office/drawing/2014/main" id="{26BAC4AC-99F9-4934-A65F-6B600E24A630}"/>
            </a:ext>
          </a:extLst>
        </xdr:cNvPr>
        <xdr:cNvSpPr txBox="1"/>
      </xdr:nvSpPr>
      <xdr:spPr>
        <a:xfrm>
          <a:off x="7626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117401</xdr:rowOff>
    </xdr:from>
    <xdr:ext cx="469744" cy="259045"/>
    <xdr:sp macro="" textlink="">
      <xdr:nvSpPr>
        <xdr:cNvPr id="137" name="n_1mainValue【図書館】&#10;一人当たり面積">
          <a:extLst>
            <a:ext uri="{FF2B5EF4-FFF2-40B4-BE49-F238E27FC236}">
              <a16:creationId xmlns:a16="http://schemas.microsoft.com/office/drawing/2014/main" id="{97256B36-F5AF-4119-A492-44E7987FB2D9}"/>
            </a:ext>
          </a:extLst>
        </xdr:cNvPr>
        <xdr:cNvSpPr txBox="1"/>
      </xdr:nvSpPr>
      <xdr:spPr>
        <a:xfrm>
          <a:off x="9391727" y="62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130464</xdr:rowOff>
    </xdr:from>
    <xdr:ext cx="469744" cy="259045"/>
    <xdr:sp macro="" textlink="">
      <xdr:nvSpPr>
        <xdr:cNvPr id="138" name="n_2mainValue【図書館】&#10;一人当たり面積">
          <a:extLst>
            <a:ext uri="{FF2B5EF4-FFF2-40B4-BE49-F238E27FC236}">
              <a16:creationId xmlns:a16="http://schemas.microsoft.com/office/drawing/2014/main" id="{C87E8694-1D4E-400D-A9DE-DF464DB11789}"/>
            </a:ext>
          </a:extLst>
        </xdr:cNvPr>
        <xdr:cNvSpPr txBox="1"/>
      </xdr:nvSpPr>
      <xdr:spPr>
        <a:xfrm>
          <a:off x="8515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72407</xdr:rowOff>
    </xdr:from>
    <xdr:ext cx="469744" cy="259045"/>
    <xdr:sp macro="" textlink="">
      <xdr:nvSpPr>
        <xdr:cNvPr id="139" name="n_3mainValue【図書館】&#10;一人当たり面積">
          <a:extLst>
            <a:ext uri="{FF2B5EF4-FFF2-40B4-BE49-F238E27FC236}">
              <a16:creationId xmlns:a16="http://schemas.microsoft.com/office/drawing/2014/main" id="{76AD69A4-A162-43E2-ACFF-9F7EB286BADA}"/>
            </a:ext>
          </a:extLst>
        </xdr:cNvPr>
        <xdr:cNvSpPr txBox="1"/>
      </xdr:nvSpPr>
      <xdr:spPr>
        <a:xfrm>
          <a:off x="7626427" y="727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D5D045F0-BE0F-4B1E-A557-3F84C2B8529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E0160351-FE90-46D7-9B79-AE05878F455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1502FC56-D631-432C-83A1-6135720532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FD70BB0A-0C86-4FF6-8085-884C81085E6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1EAB3E05-F9E2-4AA6-A9A5-41A35F1CF0A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3CB313DD-0DA2-4186-91A9-5DCF49EA86E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8E4871A-423A-4D57-BC12-03E246B8860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1459A36C-6C75-4B0C-94BF-80ADB626B28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BCCBB54D-B24C-4BEC-9F59-FD7966320A3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B5C988E0-24BC-4AD3-8AFF-DB0BBAFBBC3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a:extLst>
            <a:ext uri="{FF2B5EF4-FFF2-40B4-BE49-F238E27FC236}">
              <a16:creationId xmlns:a16="http://schemas.microsoft.com/office/drawing/2014/main" id="{3FD120B8-671E-4CBA-9F82-474B77FD85E8}"/>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D2658779-4904-4C17-8373-5CB3BF404FD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B53BA884-C49C-4E42-8A81-9300E8B2441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A1D678AF-8DF1-46D3-AD97-0B3D2419425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50E0452E-E78D-40B8-9AAE-2B9334A8121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633D7A0F-61E2-47EA-B1CA-BB0A9D1B576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C7719ED8-862A-4D2F-862A-7E68BD218B2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AB07583B-6520-4342-B9D9-A91FDC4DEB7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A2B992EC-04EE-4786-B277-7057F4269DA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84787EB0-2C94-464D-A98F-7A26B3E8967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a:extLst>
            <a:ext uri="{FF2B5EF4-FFF2-40B4-BE49-F238E27FC236}">
              <a16:creationId xmlns:a16="http://schemas.microsoft.com/office/drawing/2014/main" id="{A401956B-E4BF-4953-AFFB-23ADD1A3B455}"/>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AF5B1225-3E3A-481E-A009-E2D2E7A44C7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9C7EDB5B-8B28-45CF-BDC1-9C996B3636C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038D7920-079B-42B7-87AC-DB2FB5D1495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64" name="直線コネクタ 163">
          <a:extLst>
            <a:ext uri="{FF2B5EF4-FFF2-40B4-BE49-F238E27FC236}">
              <a16:creationId xmlns:a16="http://schemas.microsoft.com/office/drawing/2014/main" id="{099A8709-B17D-4160-9C96-98CB008FB3FB}"/>
            </a:ext>
          </a:extLst>
        </xdr:cNvPr>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CACCD45B-B641-43EE-B1BC-029C633733CD}"/>
            </a:ext>
          </a:extLst>
        </xdr:cNvPr>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6" name="直線コネクタ 165">
          <a:extLst>
            <a:ext uri="{FF2B5EF4-FFF2-40B4-BE49-F238E27FC236}">
              <a16:creationId xmlns:a16="http://schemas.microsoft.com/office/drawing/2014/main" id="{770870E0-6113-4570-9648-CCE7FCE058E7}"/>
            </a:ext>
          </a:extLst>
        </xdr:cNvPr>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a:extLst>
            <a:ext uri="{FF2B5EF4-FFF2-40B4-BE49-F238E27FC236}">
              <a16:creationId xmlns:a16="http://schemas.microsoft.com/office/drawing/2014/main" id="{C18812D5-2CE2-4F9A-A2F3-74AEEDF4D2BC}"/>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a:extLst>
            <a:ext uri="{FF2B5EF4-FFF2-40B4-BE49-F238E27FC236}">
              <a16:creationId xmlns:a16="http://schemas.microsoft.com/office/drawing/2014/main" id="{3F33F80F-F790-4DB9-A7C5-87B748657DCB}"/>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B44B7091-0C14-499B-AF48-34487307624A}"/>
            </a:ext>
          </a:extLst>
        </xdr:cNvPr>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70" name="フローチャート: 判断 169">
          <a:extLst>
            <a:ext uri="{FF2B5EF4-FFF2-40B4-BE49-F238E27FC236}">
              <a16:creationId xmlns:a16="http://schemas.microsoft.com/office/drawing/2014/main" id="{51F0E42F-B040-4D7F-B147-1B0CF9A21D8F}"/>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1" name="フローチャート: 判断 170">
          <a:extLst>
            <a:ext uri="{FF2B5EF4-FFF2-40B4-BE49-F238E27FC236}">
              <a16:creationId xmlns:a16="http://schemas.microsoft.com/office/drawing/2014/main" id="{8E155708-AF64-4DFC-9793-C978CC7C4EBC}"/>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72" name="フローチャート: 判断 171">
          <a:extLst>
            <a:ext uri="{FF2B5EF4-FFF2-40B4-BE49-F238E27FC236}">
              <a16:creationId xmlns:a16="http://schemas.microsoft.com/office/drawing/2014/main" id="{2673B571-16FC-493F-A5CE-9B59528D0C04}"/>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a:extLst>
            <a:ext uri="{FF2B5EF4-FFF2-40B4-BE49-F238E27FC236}">
              <a16:creationId xmlns:a16="http://schemas.microsoft.com/office/drawing/2014/main" id="{58E31921-48A1-45C5-B184-B60FBF836EC1}"/>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ABE125CD-EF06-40CD-82B8-4117AD00EAA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53E6F4C-77B8-455F-BA6B-8E7CE451714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CEEBE77-927D-45F7-9EEF-5A0C781E60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F4F50E1-2BAF-420F-9A1C-7484E929704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C122736A-722E-4E32-9AAA-862E0253F7D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楕円 178">
          <a:extLst>
            <a:ext uri="{FF2B5EF4-FFF2-40B4-BE49-F238E27FC236}">
              <a16:creationId xmlns:a16="http://schemas.microsoft.com/office/drawing/2014/main" id="{FE8C861D-3620-476F-A92F-B40894D9622F}"/>
            </a:ext>
          </a:extLst>
        </xdr:cNvPr>
        <xdr:cNvSpPr/>
      </xdr:nvSpPr>
      <xdr:spPr>
        <a:xfrm>
          <a:off x="4584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161942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D983C337-1A8F-4CC9-AEC9-E7E7C6A47D93}"/>
            </a:ext>
          </a:extLst>
        </xdr:cNvPr>
        <xdr:cNvSpPr txBox="1"/>
      </xdr:nvSpPr>
      <xdr:spPr>
        <a:xfrm>
          <a:off x="4673600"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55880</xdr:rowOff>
    </xdr:from>
    <xdr:to>
      <xdr:col>20</xdr:col>
      <xdr:colOff>38100</xdr:colOff>
      <xdr:row>60</xdr:row>
      <xdr:rowOff>157480</xdr:rowOff>
    </xdr:to>
    <xdr:sp macro="" textlink="">
      <xdr:nvSpPr>
        <xdr:cNvPr id="181" name="楕円 180">
          <a:extLst>
            <a:ext uri="{FF2B5EF4-FFF2-40B4-BE49-F238E27FC236}">
              <a16:creationId xmlns:a16="http://schemas.microsoft.com/office/drawing/2014/main" id="{801DF86A-B21C-412B-9635-8DE07954C6EC}"/>
            </a:ext>
          </a:extLst>
        </xdr:cNvPr>
        <xdr:cNvSpPr/>
      </xdr:nvSpPr>
      <xdr:spPr>
        <a:xfrm>
          <a:off x="3746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62865</xdr:rowOff>
    </xdr:from>
    <xdr:to>
      <xdr:col>24</xdr:col>
      <xdr:colOff>63500</xdr:colOff>
      <xdr:row>60</xdr:row>
      <xdr:rowOff>106680</xdr:rowOff>
    </xdr:to>
    <xdr:cxnSp macro="">
      <xdr:nvCxnSpPr>
        <xdr:cNvPr id="182" name="直線コネクタ 181">
          <a:extLst>
            <a:ext uri="{FF2B5EF4-FFF2-40B4-BE49-F238E27FC236}">
              <a16:creationId xmlns:a16="http://schemas.microsoft.com/office/drawing/2014/main" id="{8E1AB7F0-C90E-44AF-8CF1-0B64A1E10DCB}"/>
            </a:ext>
          </a:extLst>
        </xdr:cNvPr>
        <xdr:cNvCxnSpPr/>
      </xdr:nvCxnSpPr>
      <xdr:spPr>
        <a:xfrm flipV="1">
          <a:off x="3797300" y="103498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99695</xdr:rowOff>
    </xdr:from>
    <xdr:to>
      <xdr:col>15</xdr:col>
      <xdr:colOff>101600</xdr:colOff>
      <xdr:row>61</xdr:row>
      <xdr:rowOff>29845</xdr:rowOff>
    </xdr:to>
    <xdr:sp macro="" textlink="">
      <xdr:nvSpPr>
        <xdr:cNvPr id="183" name="楕円 182">
          <a:extLst>
            <a:ext uri="{FF2B5EF4-FFF2-40B4-BE49-F238E27FC236}">
              <a16:creationId xmlns:a16="http://schemas.microsoft.com/office/drawing/2014/main" id="{5751AFEA-789B-48D3-BAAC-84716B743FD1}"/>
            </a:ext>
          </a:extLst>
        </xdr:cNvPr>
        <xdr:cNvSpPr/>
      </xdr:nvSpPr>
      <xdr:spPr>
        <a:xfrm>
          <a:off x="2857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106680</xdr:rowOff>
    </xdr:from>
    <xdr:to>
      <xdr:col>19</xdr:col>
      <xdr:colOff>177800</xdr:colOff>
      <xdr:row>60</xdr:row>
      <xdr:rowOff>150495</xdr:rowOff>
    </xdr:to>
    <xdr:cxnSp macro="">
      <xdr:nvCxnSpPr>
        <xdr:cNvPr id="184" name="直線コネクタ 183">
          <a:extLst>
            <a:ext uri="{FF2B5EF4-FFF2-40B4-BE49-F238E27FC236}">
              <a16:creationId xmlns:a16="http://schemas.microsoft.com/office/drawing/2014/main" id="{D2B65E5F-CE16-43E8-B04F-9651A1AC373F}"/>
            </a:ext>
          </a:extLst>
        </xdr:cNvPr>
        <xdr:cNvCxnSpPr/>
      </xdr:nvCxnSpPr>
      <xdr:spPr>
        <a:xfrm flipV="1">
          <a:off x="2908300" y="103936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101600</xdr:rowOff>
    </xdr:from>
    <xdr:to>
      <xdr:col>10</xdr:col>
      <xdr:colOff>165100</xdr:colOff>
      <xdr:row>61</xdr:row>
      <xdr:rowOff>31750</xdr:rowOff>
    </xdr:to>
    <xdr:sp macro="" textlink="">
      <xdr:nvSpPr>
        <xdr:cNvPr id="185" name="楕円 184">
          <a:extLst>
            <a:ext uri="{FF2B5EF4-FFF2-40B4-BE49-F238E27FC236}">
              <a16:creationId xmlns:a16="http://schemas.microsoft.com/office/drawing/2014/main" id="{29E3B21D-53C4-412A-9325-8CB469279E32}"/>
            </a:ext>
          </a:extLst>
        </xdr:cNvPr>
        <xdr:cNvSpPr/>
      </xdr:nvSpPr>
      <xdr:spPr>
        <a:xfrm>
          <a:off x="1968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150495</xdr:rowOff>
    </xdr:from>
    <xdr:to>
      <xdr:col>15</xdr:col>
      <xdr:colOff>50800</xdr:colOff>
      <xdr:row>60</xdr:row>
      <xdr:rowOff>152400</xdr:rowOff>
    </xdr:to>
    <xdr:cxnSp macro="">
      <xdr:nvCxnSpPr>
        <xdr:cNvPr id="186" name="直線コネクタ 185">
          <a:extLst>
            <a:ext uri="{FF2B5EF4-FFF2-40B4-BE49-F238E27FC236}">
              <a16:creationId xmlns:a16="http://schemas.microsoft.com/office/drawing/2014/main" id="{7834E476-6CC6-4804-884D-D0509D43DF45}"/>
            </a:ext>
          </a:extLst>
        </xdr:cNvPr>
        <xdr:cNvCxnSpPr/>
      </xdr:nvCxnSpPr>
      <xdr:spPr>
        <a:xfrm flipV="1">
          <a:off x="2019300" y="104374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87" name="n_1aveValue【体育館・プール】&#10;有形固定資産減価償却率">
          <a:extLst>
            <a:ext uri="{FF2B5EF4-FFF2-40B4-BE49-F238E27FC236}">
              <a16:creationId xmlns:a16="http://schemas.microsoft.com/office/drawing/2014/main" id="{86B774CC-F042-4DEB-8E8C-645F89352E77}"/>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88" name="n_2aveValue【体育館・プール】&#10;有形固定資産減価償却率">
          <a:extLst>
            <a:ext uri="{FF2B5EF4-FFF2-40B4-BE49-F238E27FC236}">
              <a16:creationId xmlns:a16="http://schemas.microsoft.com/office/drawing/2014/main" id="{702F8A6B-0EFC-4773-B206-C0124455CD8F}"/>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9" name="n_3aveValue【体育館・プール】&#10;有形固定資産減価償却率">
          <a:extLst>
            <a:ext uri="{FF2B5EF4-FFF2-40B4-BE49-F238E27FC236}">
              <a16:creationId xmlns:a16="http://schemas.microsoft.com/office/drawing/2014/main" id="{E9140EC8-16CC-4028-A988-3AAB25A5473E}"/>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148607</xdr:rowOff>
    </xdr:from>
    <xdr:ext cx="405111" cy="259045"/>
    <xdr:sp macro="" textlink="">
      <xdr:nvSpPr>
        <xdr:cNvPr id="190" name="n_1mainValue【体育館・プール】&#10;有形固定資産減価償却率">
          <a:extLst>
            <a:ext uri="{FF2B5EF4-FFF2-40B4-BE49-F238E27FC236}">
              <a16:creationId xmlns:a16="http://schemas.microsoft.com/office/drawing/2014/main" id="{1534E15A-19F6-4D13-BA88-35D37A455D83}"/>
            </a:ext>
          </a:extLst>
        </xdr:cNvPr>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20972</xdr:rowOff>
    </xdr:from>
    <xdr:ext cx="405111" cy="259045"/>
    <xdr:sp macro="" textlink="">
      <xdr:nvSpPr>
        <xdr:cNvPr id="191" name="n_2mainValue【体育館・プール】&#10;有形固定資産減価償却率">
          <a:extLst>
            <a:ext uri="{FF2B5EF4-FFF2-40B4-BE49-F238E27FC236}">
              <a16:creationId xmlns:a16="http://schemas.microsoft.com/office/drawing/2014/main" id="{3A6760F9-D571-4935-B472-E238CDE06466}"/>
            </a:ext>
          </a:extLst>
        </xdr:cNvPr>
        <xdr:cNvSpPr txBox="1"/>
      </xdr:nvSpPr>
      <xdr:spPr>
        <a:xfrm>
          <a:off x="2705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22877</xdr:rowOff>
    </xdr:from>
    <xdr:ext cx="405111" cy="259045"/>
    <xdr:sp macro="" textlink="">
      <xdr:nvSpPr>
        <xdr:cNvPr id="192" name="n_3mainValue【体育館・プール】&#10;有形固定資産減価償却率">
          <a:extLst>
            <a:ext uri="{FF2B5EF4-FFF2-40B4-BE49-F238E27FC236}">
              <a16:creationId xmlns:a16="http://schemas.microsoft.com/office/drawing/2014/main" id="{E6667B2A-D7BA-4077-838F-1A3B550A812E}"/>
            </a:ext>
          </a:extLst>
        </xdr:cNvPr>
        <xdr:cNvSpPr txBox="1"/>
      </xdr:nvSpPr>
      <xdr:spPr>
        <a:xfrm>
          <a:off x="1816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D27C51D9-A6F0-4F63-AF7A-F072C4DD4E5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F9F38295-9317-46E1-A909-9461CEBF23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215B1D42-35F1-40B3-8BF4-2D23643E030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F41DAE0D-3E40-4029-A7E3-14308705659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28481AA3-C0AA-4B69-9AAD-DAFCF898F77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DC9EAAB3-B229-4AB6-92EA-F324A0E6770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42139A11-F902-46C6-B474-334D2FD4F39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A4C41884-165B-4360-B10E-25B25C06C9B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76450EAF-AF09-4BAA-8249-9BFDE9BFB4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A685F15F-8B88-4D44-88AA-DA49BF41E43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a16="http://schemas.microsoft.com/office/drawing/2014/main" id="{37ACA7A9-34A8-4C4E-9823-66D114BBB81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4" name="テキスト ボックス 203">
          <a:extLst>
            <a:ext uri="{FF2B5EF4-FFF2-40B4-BE49-F238E27FC236}">
              <a16:creationId xmlns:a16="http://schemas.microsoft.com/office/drawing/2014/main" id="{F4216B74-7AD1-47CE-92CE-617BE388848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a16="http://schemas.microsoft.com/office/drawing/2014/main" id="{2B0FAF42-FC21-4548-980F-1B2B444C505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6" name="テキスト ボックス 205">
          <a:extLst>
            <a:ext uri="{FF2B5EF4-FFF2-40B4-BE49-F238E27FC236}">
              <a16:creationId xmlns:a16="http://schemas.microsoft.com/office/drawing/2014/main" id="{9493C5B2-4522-4E39-BD03-2FA08FB5D08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a16="http://schemas.microsoft.com/office/drawing/2014/main" id="{70F6F450-6C14-4482-91F0-274EA5CE5AB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8" name="テキスト ボックス 207">
          <a:extLst>
            <a:ext uri="{FF2B5EF4-FFF2-40B4-BE49-F238E27FC236}">
              <a16:creationId xmlns:a16="http://schemas.microsoft.com/office/drawing/2014/main" id="{ED2B3C9D-955D-4774-A51C-09E842A4E4D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a16="http://schemas.microsoft.com/office/drawing/2014/main" id="{17C4B7EB-460A-4D7D-BBF1-58F0678C5AA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0" name="テキスト ボックス 209">
          <a:extLst>
            <a:ext uri="{FF2B5EF4-FFF2-40B4-BE49-F238E27FC236}">
              <a16:creationId xmlns:a16="http://schemas.microsoft.com/office/drawing/2014/main" id="{AB552967-F35F-40A2-A787-D7C41BEBB83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a16="http://schemas.microsoft.com/office/drawing/2014/main" id="{4EEFAC72-78C0-416C-AD70-61AC35718F5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2" name="テキスト ボックス 211">
          <a:extLst>
            <a:ext uri="{FF2B5EF4-FFF2-40B4-BE49-F238E27FC236}">
              <a16:creationId xmlns:a16="http://schemas.microsoft.com/office/drawing/2014/main" id="{4C8BA628-BBB1-4092-A897-EBE2A443807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a16="http://schemas.microsoft.com/office/drawing/2014/main" id="{A1087156-994F-4CD2-8BD1-8FA851BB8FF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4" name="テキスト ボックス 213">
          <a:extLst>
            <a:ext uri="{FF2B5EF4-FFF2-40B4-BE49-F238E27FC236}">
              <a16:creationId xmlns:a16="http://schemas.microsoft.com/office/drawing/2014/main" id="{E32856A2-AA96-4F4C-A27B-8C398BE2A81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870A10A2-D598-4FD6-9BC3-52CD0FBC5E1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a:extLst>
            <a:ext uri="{FF2B5EF4-FFF2-40B4-BE49-F238E27FC236}">
              <a16:creationId xmlns:a16="http://schemas.microsoft.com/office/drawing/2014/main" id="{4A047786-572C-4592-9DE4-9E4712C1D84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a:extLst>
            <a:ext uri="{FF2B5EF4-FFF2-40B4-BE49-F238E27FC236}">
              <a16:creationId xmlns:a16="http://schemas.microsoft.com/office/drawing/2014/main" id="{580022F1-A256-46CB-A9EC-F58758992F4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18" name="直線コネクタ 217">
          <a:extLst>
            <a:ext uri="{FF2B5EF4-FFF2-40B4-BE49-F238E27FC236}">
              <a16:creationId xmlns:a16="http://schemas.microsoft.com/office/drawing/2014/main" id="{22458787-1C3B-462A-A589-5FB027FAFBAE}"/>
            </a:ext>
          </a:extLst>
        </xdr:cNvPr>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9" name="【体育館・プール】&#10;一人当たり面積最小値テキスト">
          <a:extLst>
            <a:ext uri="{FF2B5EF4-FFF2-40B4-BE49-F238E27FC236}">
              <a16:creationId xmlns:a16="http://schemas.microsoft.com/office/drawing/2014/main" id="{89844F32-23F6-4284-8FA9-8B133E0A329D}"/>
            </a:ext>
          </a:extLst>
        </xdr:cNvPr>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20" name="直線コネクタ 219">
          <a:extLst>
            <a:ext uri="{FF2B5EF4-FFF2-40B4-BE49-F238E27FC236}">
              <a16:creationId xmlns:a16="http://schemas.microsoft.com/office/drawing/2014/main" id="{9947348F-2F12-4D62-83D8-4A5CB724C237}"/>
            </a:ext>
          </a:extLst>
        </xdr:cNvPr>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21" name="【体育館・プール】&#10;一人当たり面積最大値テキスト">
          <a:extLst>
            <a:ext uri="{FF2B5EF4-FFF2-40B4-BE49-F238E27FC236}">
              <a16:creationId xmlns:a16="http://schemas.microsoft.com/office/drawing/2014/main" id="{B4624432-D716-46B1-94F5-D639AACB6039}"/>
            </a:ext>
          </a:extLst>
        </xdr:cNvPr>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22" name="直線コネクタ 221">
          <a:extLst>
            <a:ext uri="{FF2B5EF4-FFF2-40B4-BE49-F238E27FC236}">
              <a16:creationId xmlns:a16="http://schemas.microsoft.com/office/drawing/2014/main" id="{3BAD82F2-99BD-4CE8-9B67-4BD398DDEE80}"/>
            </a:ext>
          </a:extLst>
        </xdr:cNvPr>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223" name="【体育館・プール】&#10;一人当たり面積平均値テキスト">
          <a:extLst>
            <a:ext uri="{FF2B5EF4-FFF2-40B4-BE49-F238E27FC236}">
              <a16:creationId xmlns:a16="http://schemas.microsoft.com/office/drawing/2014/main" id="{0FFD23AF-08F9-4B4D-A970-D0D95B83DF67}"/>
            </a:ext>
          </a:extLst>
        </xdr:cNvPr>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24" name="フローチャート: 判断 223">
          <a:extLst>
            <a:ext uri="{FF2B5EF4-FFF2-40B4-BE49-F238E27FC236}">
              <a16:creationId xmlns:a16="http://schemas.microsoft.com/office/drawing/2014/main" id="{5730E92D-30C8-4136-B246-B6F91EC5D3C6}"/>
            </a:ext>
          </a:extLst>
        </xdr:cNvPr>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25" name="フローチャート: 判断 224">
          <a:extLst>
            <a:ext uri="{FF2B5EF4-FFF2-40B4-BE49-F238E27FC236}">
              <a16:creationId xmlns:a16="http://schemas.microsoft.com/office/drawing/2014/main" id="{F9E40828-C0FF-4E72-9984-1824B1BE9C3B}"/>
            </a:ext>
          </a:extLst>
        </xdr:cNvPr>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26" name="フローチャート: 判断 225">
          <a:extLst>
            <a:ext uri="{FF2B5EF4-FFF2-40B4-BE49-F238E27FC236}">
              <a16:creationId xmlns:a16="http://schemas.microsoft.com/office/drawing/2014/main" id="{400FABCE-7670-494E-91E3-4351186F9BC5}"/>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27" name="フローチャート: 判断 226">
          <a:extLst>
            <a:ext uri="{FF2B5EF4-FFF2-40B4-BE49-F238E27FC236}">
              <a16:creationId xmlns:a16="http://schemas.microsoft.com/office/drawing/2014/main" id="{6C75FC86-15AC-44B3-94BA-B3A6873BCEE7}"/>
            </a:ext>
          </a:extLst>
        </xdr:cNvPr>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892542B1-AE0D-4667-8388-ABD14005AF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D2E7E2A7-6698-4A40-BC38-E63AE95A9D5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730C6736-A1B3-45E7-9963-D05FDE0B0A9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5A688144-CF1D-47A4-8598-AB7A1F66508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3CA6BAF3-F1C8-45F7-891A-D0A1C1C793C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233" name="楕円 232">
          <a:extLst>
            <a:ext uri="{FF2B5EF4-FFF2-40B4-BE49-F238E27FC236}">
              <a16:creationId xmlns:a16="http://schemas.microsoft.com/office/drawing/2014/main" id="{76EA59B0-7336-421C-B291-A7FB1EA09FCA}"/>
            </a:ext>
          </a:extLst>
        </xdr:cNvPr>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64787</xdr:rowOff>
    </xdr:from>
    <xdr:ext cx="469744" cy="259045"/>
    <xdr:sp macro="" textlink="">
      <xdr:nvSpPr>
        <xdr:cNvPr id="234" name="【体育館・プール】&#10;一人当たり面積該当値テキスト">
          <a:extLst>
            <a:ext uri="{FF2B5EF4-FFF2-40B4-BE49-F238E27FC236}">
              <a16:creationId xmlns:a16="http://schemas.microsoft.com/office/drawing/2014/main" id="{BF1545C7-1746-4168-B89E-BB861E91F8EE}"/>
            </a:ext>
          </a:extLst>
        </xdr:cNvPr>
        <xdr:cNvSpPr txBox="1"/>
      </xdr:nvSpPr>
      <xdr:spPr>
        <a:xfrm>
          <a:off x="10515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93980</xdr:rowOff>
    </xdr:from>
    <xdr:to>
      <xdr:col>50</xdr:col>
      <xdr:colOff>165100</xdr:colOff>
      <xdr:row>63</xdr:row>
      <xdr:rowOff>24130</xdr:rowOff>
    </xdr:to>
    <xdr:sp macro="" textlink="">
      <xdr:nvSpPr>
        <xdr:cNvPr id="235" name="楕円 234">
          <a:extLst>
            <a:ext uri="{FF2B5EF4-FFF2-40B4-BE49-F238E27FC236}">
              <a16:creationId xmlns:a16="http://schemas.microsoft.com/office/drawing/2014/main" id="{6598C46F-F937-43BD-9BF8-28371AF831E6}"/>
            </a:ext>
          </a:extLst>
        </xdr:cNvPr>
        <xdr:cNvSpPr/>
      </xdr:nvSpPr>
      <xdr:spPr>
        <a:xfrm>
          <a:off x="958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144780</xdr:rowOff>
    </xdr:to>
    <xdr:cxnSp macro="">
      <xdr:nvCxnSpPr>
        <xdr:cNvPr id="236" name="直線コネクタ 235">
          <a:extLst>
            <a:ext uri="{FF2B5EF4-FFF2-40B4-BE49-F238E27FC236}">
              <a16:creationId xmlns:a16="http://schemas.microsoft.com/office/drawing/2014/main" id="{F358243C-F1BB-4058-8DE3-1E81990C60DC}"/>
            </a:ext>
          </a:extLst>
        </xdr:cNvPr>
        <xdr:cNvCxnSpPr/>
      </xdr:nvCxnSpPr>
      <xdr:spPr>
        <a:xfrm flipV="1">
          <a:off x="9639300" y="10767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99423</xdr:rowOff>
    </xdr:from>
    <xdr:to>
      <xdr:col>46</xdr:col>
      <xdr:colOff>38100</xdr:colOff>
      <xdr:row>63</xdr:row>
      <xdr:rowOff>29573</xdr:rowOff>
    </xdr:to>
    <xdr:sp macro="" textlink="">
      <xdr:nvSpPr>
        <xdr:cNvPr id="237" name="楕円 236">
          <a:extLst>
            <a:ext uri="{FF2B5EF4-FFF2-40B4-BE49-F238E27FC236}">
              <a16:creationId xmlns:a16="http://schemas.microsoft.com/office/drawing/2014/main" id="{350CB32A-B7B1-4AE7-9735-73EC507CB952}"/>
            </a:ext>
          </a:extLst>
        </xdr:cNvPr>
        <xdr:cNvSpPr/>
      </xdr:nvSpPr>
      <xdr:spPr>
        <a:xfrm>
          <a:off x="8699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144780</xdr:rowOff>
    </xdr:from>
    <xdr:to>
      <xdr:col>50</xdr:col>
      <xdr:colOff>114300</xdr:colOff>
      <xdr:row>62</xdr:row>
      <xdr:rowOff>150223</xdr:rowOff>
    </xdr:to>
    <xdr:cxnSp macro="">
      <xdr:nvCxnSpPr>
        <xdr:cNvPr id="238" name="直線コネクタ 237">
          <a:extLst>
            <a:ext uri="{FF2B5EF4-FFF2-40B4-BE49-F238E27FC236}">
              <a16:creationId xmlns:a16="http://schemas.microsoft.com/office/drawing/2014/main" id="{BE1A243C-F4E3-4803-A412-A4E9DF6E6318}"/>
            </a:ext>
          </a:extLst>
        </xdr:cNvPr>
        <xdr:cNvCxnSpPr/>
      </xdr:nvCxnSpPr>
      <xdr:spPr>
        <a:xfrm flipV="1">
          <a:off x="8750300" y="1077468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107043</xdr:rowOff>
    </xdr:from>
    <xdr:to>
      <xdr:col>41</xdr:col>
      <xdr:colOff>101600</xdr:colOff>
      <xdr:row>63</xdr:row>
      <xdr:rowOff>37193</xdr:rowOff>
    </xdr:to>
    <xdr:sp macro="" textlink="">
      <xdr:nvSpPr>
        <xdr:cNvPr id="239" name="楕円 238">
          <a:extLst>
            <a:ext uri="{FF2B5EF4-FFF2-40B4-BE49-F238E27FC236}">
              <a16:creationId xmlns:a16="http://schemas.microsoft.com/office/drawing/2014/main" id="{653B45F5-9CAB-4CE8-92F8-FC3AC3F767E3}"/>
            </a:ext>
          </a:extLst>
        </xdr:cNvPr>
        <xdr:cNvSpPr/>
      </xdr:nvSpPr>
      <xdr:spPr>
        <a:xfrm>
          <a:off x="7810500" y="107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150223</xdr:rowOff>
    </xdr:from>
    <xdr:to>
      <xdr:col>45</xdr:col>
      <xdr:colOff>177800</xdr:colOff>
      <xdr:row>62</xdr:row>
      <xdr:rowOff>157843</xdr:rowOff>
    </xdr:to>
    <xdr:cxnSp macro="">
      <xdr:nvCxnSpPr>
        <xdr:cNvPr id="240" name="直線コネクタ 239">
          <a:extLst>
            <a:ext uri="{FF2B5EF4-FFF2-40B4-BE49-F238E27FC236}">
              <a16:creationId xmlns:a16="http://schemas.microsoft.com/office/drawing/2014/main" id="{000C2A70-9FD1-4AAA-92B6-30EDB0A5C005}"/>
            </a:ext>
          </a:extLst>
        </xdr:cNvPr>
        <xdr:cNvCxnSpPr/>
      </xdr:nvCxnSpPr>
      <xdr:spPr>
        <a:xfrm flipV="1">
          <a:off x="7861300" y="1078012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106515</xdr:rowOff>
    </xdr:from>
    <xdr:ext cx="469744" cy="259045"/>
    <xdr:sp macro="" textlink="">
      <xdr:nvSpPr>
        <xdr:cNvPr id="241" name="n_1aveValue【体育館・プール】&#10;一人当たり面積">
          <a:extLst>
            <a:ext uri="{FF2B5EF4-FFF2-40B4-BE49-F238E27FC236}">
              <a16:creationId xmlns:a16="http://schemas.microsoft.com/office/drawing/2014/main" id="{A7C7C2DC-6714-4BF6-A756-53B860B16013}"/>
            </a:ext>
          </a:extLst>
        </xdr:cNvPr>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42" name="n_2aveValue【体育館・プール】&#10;一人当たり面積">
          <a:extLst>
            <a:ext uri="{FF2B5EF4-FFF2-40B4-BE49-F238E27FC236}">
              <a16:creationId xmlns:a16="http://schemas.microsoft.com/office/drawing/2014/main" id="{32A2EF4F-FA8F-4BCA-AEEF-345F9439A828}"/>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152236</xdr:rowOff>
    </xdr:from>
    <xdr:ext cx="469744" cy="259045"/>
    <xdr:sp macro="" textlink="">
      <xdr:nvSpPr>
        <xdr:cNvPr id="243" name="n_3aveValue【体育館・プール】&#10;一人当たり面積">
          <a:extLst>
            <a:ext uri="{FF2B5EF4-FFF2-40B4-BE49-F238E27FC236}">
              <a16:creationId xmlns:a16="http://schemas.microsoft.com/office/drawing/2014/main" id="{D61EE60B-FA27-4CA2-A1EF-CAD7BEF3443B}"/>
            </a:ext>
          </a:extLst>
        </xdr:cNvPr>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15257</xdr:rowOff>
    </xdr:from>
    <xdr:ext cx="469744" cy="259045"/>
    <xdr:sp macro="" textlink="">
      <xdr:nvSpPr>
        <xdr:cNvPr id="244" name="n_1mainValue【体育館・プール】&#10;一人当たり面積">
          <a:extLst>
            <a:ext uri="{FF2B5EF4-FFF2-40B4-BE49-F238E27FC236}">
              <a16:creationId xmlns:a16="http://schemas.microsoft.com/office/drawing/2014/main" id="{54566DFE-3C6C-49E3-97D3-0900575184F9}"/>
            </a:ext>
          </a:extLst>
        </xdr:cNvPr>
        <xdr:cNvSpPr txBox="1"/>
      </xdr:nvSpPr>
      <xdr:spPr>
        <a:xfrm>
          <a:off x="9391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20700</xdr:rowOff>
    </xdr:from>
    <xdr:ext cx="469744" cy="259045"/>
    <xdr:sp macro="" textlink="">
      <xdr:nvSpPr>
        <xdr:cNvPr id="245" name="n_2mainValue【体育館・プール】&#10;一人当たり面積">
          <a:extLst>
            <a:ext uri="{FF2B5EF4-FFF2-40B4-BE49-F238E27FC236}">
              <a16:creationId xmlns:a16="http://schemas.microsoft.com/office/drawing/2014/main" id="{F9EA5468-69E4-4880-8376-F96D33F0DE91}"/>
            </a:ext>
          </a:extLst>
        </xdr:cNvPr>
        <xdr:cNvSpPr txBox="1"/>
      </xdr:nvSpPr>
      <xdr:spPr>
        <a:xfrm>
          <a:off x="8515427"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28320</xdr:rowOff>
    </xdr:from>
    <xdr:ext cx="469744" cy="259045"/>
    <xdr:sp macro="" textlink="">
      <xdr:nvSpPr>
        <xdr:cNvPr id="246" name="n_3mainValue【体育館・プール】&#10;一人当たり面積">
          <a:extLst>
            <a:ext uri="{FF2B5EF4-FFF2-40B4-BE49-F238E27FC236}">
              <a16:creationId xmlns:a16="http://schemas.microsoft.com/office/drawing/2014/main" id="{0680A559-CDBC-4909-82F8-2E6CF97353E6}"/>
            </a:ext>
          </a:extLst>
        </xdr:cNvPr>
        <xdr:cNvSpPr txBox="1"/>
      </xdr:nvSpPr>
      <xdr:spPr>
        <a:xfrm>
          <a:off x="7626427" y="1082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9979FCB1-447D-4FDD-A616-E13B0DDB1D6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55EE07EC-F359-4498-9483-A4BCADE4085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E1733BF1-5AFE-4775-A2A6-36ACD9016B0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6DA89793-DE80-4E40-8AF3-F92CBB251F5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852C531-71A1-4EA5-B734-14597197A95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77DD4AB7-E686-430F-A982-3A779921F8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56F1A63A-71DB-4276-8574-9CCB394DA71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6582ECB3-7542-4EF0-A639-9AECD4E1140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EE3E9BFD-A848-434C-809F-4F252C1400D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4277BA3E-A0A0-4ED6-ACB2-B4557FB5330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a:extLst>
            <a:ext uri="{FF2B5EF4-FFF2-40B4-BE49-F238E27FC236}">
              <a16:creationId xmlns:a16="http://schemas.microsoft.com/office/drawing/2014/main" id="{2199060B-85F2-405C-8F40-FFE84C09DE8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8" name="テキスト ボックス 257">
          <a:extLst>
            <a:ext uri="{FF2B5EF4-FFF2-40B4-BE49-F238E27FC236}">
              <a16:creationId xmlns:a16="http://schemas.microsoft.com/office/drawing/2014/main" id="{F1190ED8-57AC-402C-97CF-9DFD448DA9E5}"/>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a:extLst>
            <a:ext uri="{FF2B5EF4-FFF2-40B4-BE49-F238E27FC236}">
              <a16:creationId xmlns:a16="http://schemas.microsoft.com/office/drawing/2014/main" id="{5FC31492-E9FA-4EAA-A495-113615FB376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a:extLst>
            <a:ext uri="{FF2B5EF4-FFF2-40B4-BE49-F238E27FC236}">
              <a16:creationId xmlns:a16="http://schemas.microsoft.com/office/drawing/2014/main" id="{CC2CECDC-2D5A-47C5-9D7F-7A5A1511D33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a:extLst>
            <a:ext uri="{FF2B5EF4-FFF2-40B4-BE49-F238E27FC236}">
              <a16:creationId xmlns:a16="http://schemas.microsoft.com/office/drawing/2014/main" id="{152927C1-5B2C-4784-9A14-070F5855F97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a:extLst>
            <a:ext uri="{FF2B5EF4-FFF2-40B4-BE49-F238E27FC236}">
              <a16:creationId xmlns:a16="http://schemas.microsoft.com/office/drawing/2014/main" id="{19501AD1-AF43-45E9-B41D-F6EFA085793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a:extLst>
            <a:ext uri="{FF2B5EF4-FFF2-40B4-BE49-F238E27FC236}">
              <a16:creationId xmlns:a16="http://schemas.microsoft.com/office/drawing/2014/main" id="{C62BD52A-3104-418B-A83B-8F31E1320C1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a:extLst>
            <a:ext uri="{FF2B5EF4-FFF2-40B4-BE49-F238E27FC236}">
              <a16:creationId xmlns:a16="http://schemas.microsoft.com/office/drawing/2014/main" id="{D641316B-7A0B-4880-A428-4776DAD8067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a:extLst>
            <a:ext uri="{FF2B5EF4-FFF2-40B4-BE49-F238E27FC236}">
              <a16:creationId xmlns:a16="http://schemas.microsoft.com/office/drawing/2014/main" id="{DA8E6A0D-B7DF-4423-96C2-8ADA33BBD6D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a:extLst>
            <a:ext uri="{FF2B5EF4-FFF2-40B4-BE49-F238E27FC236}">
              <a16:creationId xmlns:a16="http://schemas.microsoft.com/office/drawing/2014/main" id="{B6293BE3-0AA8-4B15-B681-B063C8B3CCA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a:extLst>
            <a:ext uri="{FF2B5EF4-FFF2-40B4-BE49-F238E27FC236}">
              <a16:creationId xmlns:a16="http://schemas.microsoft.com/office/drawing/2014/main" id="{C173D8D8-623A-435C-A0BF-172C39E76EA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8" name="テキスト ボックス 267">
          <a:extLst>
            <a:ext uri="{FF2B5EF4-FFF2-40B4-BE49-F238E27FC236}">
              <a16:creationId xmlns:a16="http://schemas.microsoft.com/office/drawing/2014/main" id="{80A91D36-15FB-409A-BE9E-D22360F59BCE}"/>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3A899F52-E823-4F0D-8B62-6DF38303536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70" name="テキスト ボックス 269">
          <a:extLst>
            <a:ext uri="{FF2B5EF4-FFF2-40B4-BE49-F238E27FC236}">
              <a16:creationId xmlns:a16="http://schemas.microsoft.com/office/drawing/2014/main" id="{6A06571E-EF8F-4BE0-BE5B-CCF3FC3FC59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154AC6B7-08A5-4672-A8C9-DC9834B73D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272" name="直線コネクタ 271">
          <a:extLst>
            <a:ext uri="{FF2B5EF4-FFF2-40B4-BE49-F238E27FC236}">
              <a16:creationId xmlns:a16="http://schemas.microsoft.com/office/drawing/2014/main" id="{93410175-B31C-4EB9-8A4E-3D92D61C08ED}"/>
            </a:ext>
          </a:extLst>
        </xdr:cNvPr>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273" name="【福祉施設】&#10;有形固定資産減価償却率最小値テキスト">
          <a:extLst>
            <a:ext uri="{FF2B5EF4-FFF2-40B4-BE49-F238E27FC236}">
              <a16:creationId xmlns:a16="http://schemas.microsoft.com/office/drawing/2014/main" id="{653BD6D2-CD3F-4A1D-9F75-3CA1EFFD8F43}"/>
            </a:ext>
          </a:extLst>
        </xdr:cNvPr>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274" name="直線コネクタ 273">
          <a:extLst>
            <a:ext uri="{FF2B5EF4-FFF2-40B4-BE49-F238E27FC236}">
              <a16:creationId xmlns:a16="http://schemas.microsoft.com/office/drawing/2014/main" id="{401CC1CB-FA52-4042-9604-C9847FFCE121}"/>
            </a:ext>
          </a:extLst>
        </xdr:cNvPr>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5" name="【福祉施設】&#10;有形固定資産減価償却率最大値テキスト">
          <a:extLst>
            <a:ext uri="{FF2B5EF4-FFF2-40B4-BE49-F238E27FC236}">
              <a16:creationId xmlns:a16="http://schemas.microsoft.com/office/drawing/2014/main" id="{1AA62443-703B-4E24-A16F-1C5DEBEA68F2}"/>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6" name="直線コネクタ 275">
          <a:extLst>
            <a:ext uri="{FF2B5EF4-FFF2-40B4-BE49-F238E27FC236}">
              <a16:creationId xmlns:a16="http://schemas.microsoft.com/office/drawing/2014/main" id="{533D1F2B-5ADB-4FD8-A74C-72EF9B080236}"/>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106515</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C2ED78D4-C36D-4838-8E85-D9AA1B7FAAB6}"/>
            </a:ext>
          </a:extLst>
        </xdr:cNvPr>
        <xdr:cNvSpPr txBox="1"/>
      </xdr:nvSpPr>
      <xdr:spPr>
        <a:xfrm>
          <a:off x="4673600" y="1382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278" name="フローチャート: 判断 277">
          <a:extLst>
            <a:ext uri="{FF2B5EF4-FFF2-40B4-BE49-F238E27FC236}">
              <a16:creationId xmlns:a16="http://schemas.microsoft.com/office/drawing/2014/main" id="{6EF22115-9546-414E-9AAE-4C4BE3A525FA}"/>
            </a:ext>
          </a:extLst>
        </xdr:cNvPr>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279" name="フローチャート: 判断 278">
          <a:extLst>
            <a:ext uri="{FF2B5EF4-FFF2-40B4-BE49-F238E27FC236}">
              <a16:creationId xmlns:a16="http://schemas.microsoft.com/office/drawing/2014/main" id="{22E994B4-5393-4F10-AB55-F88465F86249}"/>
            </a:ext>
          </a:extLst>
        </xdr:cNvPr>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280" name="フローチャート: 判断 279">
          <a:extLst>
            <a:ext uri="{FF2B5EF4-FFF2-40B4-BE49-F238E27FC236}">
              <a16:creationId xmlns:a16="http://schemas.microsoft.com/office/drawing/2014/main" id="{1DBB2BFC-462D-4F48-808A-7806EBC9707B}"/>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81" name="フローチャート: 判断 280">
          <a:extLst>
            <a:ext uri="{FF2B5EF4-FFF2-40B4-BE49-F238E27FC236}">
              <a16:creationId xmlns:a16="http://schemas.microsoft.com/office/drawing/2014/main" id="{F64EBA36-2669-4F04-A926-630B36BAD6C0}"/>
            </a:ext>
          </a:extLst>
        </xdr:cNvPr>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95DCBB-40E1-4E52-BA11-0DAE629BD26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A3FB05E2-3210-46F6-BF78-64EAC9CEB7B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C5E2A3C6-C6FF-4E46-AED5-9A85F62599A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FC98CF8E-4AB9-4146-A3DB-42EA0C0B6FE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8F8FC036-114D-45E2-AD9C-1F213EE526C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95069</xdr:rowOff>
    </xdr:from>
    <xdr:to>
      <xdr:col>24</xdr:col>
      <xdr:colOff>114300</xdr:colOff>
      <xdr:row>86</xdr:row>
      <xdr:rowOff>25219</xdr:rowOff>
    </xdr:to>
    <xdr:sp macro="" textlink="">
      <xdr:nvSpPr>
        <xdr:cNvPr id="287" name="楕円 286">
          <a:extLst>
            <a:ext uri="{FF2B5EF4-FFF2-40B4-BE49-F238E27FC236}">
              <a16:creationId xmlns:a16="http://schemas.microsoft.com/office/drawing/2014/main" id="{1E88880C-41F7-4669-AE9E-CB288E9093BF}"/>
            </a:ext>
          </a:extLst>
        </xdr:cNvPr>
        <xdr:cNvSpPr/>
      </xdr:nvSpPr>
      <xdr:spPr>
        <a:xfrm>
          <a:off x="45847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9996</xdr:rowOff>
    </xdr:from>
    <xdr:ext cx="405111" cy="259045"/>
    <xdr:sp macro="" textlink="">
      <xdr:nvSpPr>
        <xdr:cNvPr id="288" name="【福祉施設】&#10;有形固定資産減価償却率該当値テキスト">
          <a:extLst>
            <a:ext uri="{FF2B5EF4-FFF2-40B4-BE49-F238E27FC236}">
              <a16:creationId xmlns:a16="http://schemas.microsoft.com/office/drawing/2014/main" id="{5BA4CAAC-D1A9-46CC-B86C-1969348CA8F1}"/>
            </a:ext>
          </a:extLst>
        </xdr:cNvPr>
        <xdr:cNvSpPr txBox="1"/>
      </xdr:nvSpPr>
      <xdr:spPr>
        <a:xfrm>
          <a:off x="4673600" y="14583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170180</xdr:rowOff>
    </xdr:from>
    <xdr:to>
      <xdr:col>20</xdr:col>
      <xdr:colOff>38100</xdr:colOff>
      <xdr:row>86</xdr:row>
      <xdr:rowOff>100330</xdr:rowOff>
    </xdr:to>
    <xdr:sp macro="" textlink="">
      <xdr:nvSpPr>
        <xdr:cNvPr id="289" name="楕円 288">
          <a:extLst>
            <a:ext uri="{FF2B5EF4-FFF2-40B4-BE49-F238E27FC236}">
              <a16:creationId xmlns:a16="http://schemas.microsoft.com/office/drawing/2014/main" id="{64EFCF04-B8E9-4896-8DDC-47B5FDFC388C}"/>
            </a:ext>
          </a:extLst>
        </xdr:cNvPr>
        <xdr:cNvSpPr/>
      </xdr:nvSpPr>
      <xdr:spPr>
        <a:xfrm>
          <a:off x="3746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145869</xdr:rowOff>
    </xdr:from>
    <xdr:to>
      <xdr:col>24</xdr:col>
      <xdr:colOff>63500</xdr:colOff>
      <xdr:row>86</xdr:row>
      <xdr:rowOff>49530</xdr:rowOff>
    </xdr:to>
    <xdr:cxnSp macro="">
      <xdr:nvCxnSpPr>
        <xdr:cNvPr id="290" name="直線コネクタ 289">
          <a:extLst>
            <a:ext uri="{FF2B5EF4-FFF2-40B4-BE49-F238E27FC236}">
              <a16:creationId xmlns:a16="http://schemas.microsoft.com/office/drawing/2014/main" id="{B7278A8E-8067-46F5-893E-69A0745E45F6}"/>
            </a:ext>
          </a:extLst>
        </xdr:cNvPr>
        <xdr:cNvCxnSpPr/>
      </xdr:nvCxnSpPr>
      <xdr:spPr>
        <a:xfrm flipV="1">
          <a:off x="3797300" y="1471911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73842</xdr:rowOff>
    </xdr:from>
    <xdr:to>
      <xdr:col>15</xdr:col>
      <xdr:colOff>101600</xdr:colOff>
      <xdr:row>87</xdr:row>
      <xdr:rowOff>3992</xdr:rowOff>
    </xdr:to>
    <xdr:sp macro="" textlink="">
      <xdr:nvSpPr>
        <xdr:cNvPr id="291" name="楕円 290">
          <a:extLst>
            <a:ext uri="{FF2B5EF4-FFF2-40B4-BE49-F238E27FC236}">
              <a16:creationId xmlns:a16="http://schemas.microsoft.com/office/drawing/2014/main" id="{C004E971-5FB0-4198-99AC-D47CB4C7703D}"/>
            </a:ext>
          </a:extLst>
        </xdr:cNvPr>
        <xdr:cNvSpPr/>
      </xdr:nvSpPr>
      <xdr:spPr>
        <a:xfrm>
          <a:off x="2857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49530</xdr:rowOff>
    </xdr:from>
    <xdr:to>
      <xdr:col>19</xdr:col>
      <xdr:colOff>177800</xdr:colOff>
      <xdr:row>86</xdr:row>
      <xdr:rowOff>124642</xdr:rowOff>
    </xdr:to>
    <xdr:cxnSp macro="">
      <xdr:nvCxnSpPr>
        <xdr:cNvPr id="292" name="直線コネクタ 291">
          <a:extLst>
            <a:ext uri="{FF2B5EF4-FFF2-40B4-BE49-F238E27FC236}">
              <a16:creationId xmlns:a16="http://schemas.microsoft.com/office/drawing/2014/main" id="{9A48C7F7-62E2-4AAE-8C29-8F0AE670249A}"/>
            </a:ext>
          </a:extLst>
        </xdr:cNvPr>
        <xdr:cNvCxnSpPr/>
      </xdr:nvCxnSpPr>
      <xdr:spPr>
        <a:xfrm flipV="1">
          <a:off x="2908300" y="1479423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76035</xdr:rowOff>
    </xdr:from>
    <xdr:ext cx="405111" cy="259045"/>
    <xdr:sp macro="" textlink="">
      <xdr:nvSpPr>
        <xdr:cNvPr id="293" name="n_1aveValue【福祉施設】&#10;有形固定資産減価償却率">
          <a:extLst>
            <a:ext uri="{FF2B5EF4-FFF2-40B4-BE49-F238E27FC236}">
              <a16:creationId xmlns:a16="http://schemas.microsoft.com/office/drawing/2014/main" id="{171ECA3C-CEA3-412E-AB39-F84702AD463C}"/>
            </a:ext>
          </a:extLst>
        </xdr:cNvPr>
        <xdr:cNvSpPr txBox="1"/>
      </xdr:nvSpPr>
      <xdr:spPr>
        <a:xfrm>
          <a:off x="3582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94" name="n_2aveValue【福祉施設】&#10;有形固定資産減価償却率">
          <a:extLst>
            <a:ext uri="{FF2B5EF4-FFF2-40B4-BE49-F238E27FC236}">
              <a16:creationId xmlns:a16="http://schemas.microsoft.com/office/drawing/2014/main" id="{E61D78B2-D131-4AC5-8467-CCD8A5DC13BF}"/>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69504</xdr:rowOff>
    </xdr:from>
    <xdr:ext cx="405111" cy="259045"/>
    <xdr:sp macro="" textlink="">
      <xdr:nvSpPr>
        <xdr:cNvPr id="295" name="n_3aveValue【福祉施設】&#10;有形固定資産減価償却率">
          <a:extLst>
            <a:ext uri="{FF2B5EF4-FFF2-40B4-BE49-F238E27FC236}">
              <a16:creationId xmlns:a16="http://schemas.microsoft.com/office/drawing/2014/main" id="{81DA5369-E671-4C55-B763-BC0EE5E3C0E6}"/>
            </a:ext>
          </a:extLst>
        </xdr:cNvPr>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91457</xdr:rowOff>
    </xdr:from>
    <xdr:ext cx="340478" cy="259045"/>
    <xdr:sp macro="" textlink="">
      <xdr:nvSpPr>
        <xdr:cNvPr id="296" name="n_1mainValue【福祉施設】&#10;有形固定資産減価償却率">
          <a:extLst>
            <a:ext uri="{FF2B5EF4-FFF2-40B4-BE49-F238E27FC236}">
              <a16:creationId xmlns:a16="http://schemas.microsoft.com/office/drawing/2014/main" id="{332D62C3-5C52-4557-B986-8BBC891706C3}"/>
            </a:ext>
          </a:extLst>
        </xdr:cNvPr>
        <xdr:cNvSpPr txBox="1"/>
      </xdr:nvSpPr>
      <xdr:spPr>
        <a:xfrm>
          <a:off x="3614361" y="14836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166569</xdr:rowOff>
    </xdr:from>
    <xdr:ext cx="340478" cy="259045"/>
    <xdr:sp macro="" textlink="">
      <xdr:nvSpPr>
        <xdr:cNvPr id="297" name="n_2mainValue【福祉施設】&#10;有形固定資産減価償却率">
          <a:extLst>
            <a:ext uri="{FF2B5EF4-FFF2-40B4-BE49-F238E27FC236}">
              <a16:creationId xmlns:a16="http://schemas.microsoft.com/office/drawing/2014/main" id="{3AF3B7DB-7DC7-4C0A-97FC-1135917D5580}"/>
            </a:ext>
          </a:extLst>
        </xdr:cNvPr>
        <xdr:cNvSpPr txBox="1"/>
      </xdr:nvSpPr>
      <xdr:spPr>
        <a:xfrm>
          <a:off x="2738061" y="14911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932608B5-C6AE-48FD-A21F-508245E9DB5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D52E4982-41E2-4B48-AAB0-921B8A71BD3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16FD0221-637D-4FD5-8575-D8A08932E9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57EC7D36-5702-4DA3-BB1F-E469397ADD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AE16315E-BAB3-4713-9109-8E2918CE589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4737BB63-10AB-4BDC-BE82-48A14761436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60A9999B-3F68-4151-9411-F4B834FA177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A2550568-6384-458B-8B2E-A60A489C4E8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50327D77-A705-4EBA-ADE5-290D0A1C64F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C49DB362-8D04-4169-895F-25164864687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0DA2C81E-571E-443A-840D-FB1A0D7CF93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82C6176C-95BE-4133-A9DD-5082D636F1C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C9A55831-0A49-4413-8EE8-B06E72B090F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2C88CABF-FCC2-44EC-9D0E-31C94EC0628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ED5E7113-59C7-442F-B842-85F3FE9C4AE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32153186-CC67-4D7D-B45F-37E51DE6C7C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CA350160-5342-4744-B202-235F25E6FFC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FD441565-1D80-47C1-9A48-FFF405BFEA5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C619F6C1-6FA5-483B-A0CF-0B7B8AF7B48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1E79AA6A-5114-49FF-AF31-886C0413659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A06A2C26-870F-4FE8-8483-25FCAD13879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7F452E14-2DE5-4311-B390-49387FB68E8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a:extLst>
            <a:ext uri="{FF2B5EF4-FFF2-40B4-BE49-F238E27FC236}">
              <a16:creationId xmlns:a16="http://schemas.microsoft.com/office/drawing/2014/main" id="{ED88AB74-CCD5-4EB0-B8BF-4F2BA25B780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321" name="直線コネクタ 320">
          <a:extLst>
            <a:ext uri="{FF2B5EF4-FFF2-40B4-BE49-F238E27FC236}">
              <a16:creationId xmlns:a16="http://schemas.microsoft.com/office/drawing/2014/main" id="{55159DEB-725D-4CEB-8276-7D12B497DC4F}"/>
            </a:ext>
          </a:extLst>
        </xdr:cNvPr>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22" name="【福祉施設】&#10;一人当たり面積最小値テキスト">
          <a:extLst>
            <a:ext uri="{FF2B5EF4-FFF2-40B4-BE49-F238E27FC236}">
              <a16:creationId xmlns:a16="http://schemas.microsoft.com/office/drawing/2014/main" id="{A9CBA048-E721-4351-A4F0-164AA4112649}"/>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23" name="直線コネクタ 322">
          <a:extLst>
            <a:ext uri="{FF2B5EF4-FFF2-40B4-BE49-F238E27FC236}">
              <a16:creationId xmlns:a16="http://schemas.microsoft.com/office/drawing/2014/main" id="{4E74F87B-0A5C-48C0-8329-4296AE7A68B3}"/>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324" name="【福祉施設】&#10;一人当たり面積最大値テキスト">
          <a:extLst>
            <a:ext uri="{FF2B5EF4-FFF2-40B4-BE49-F238E27FC236}">
              <a16:creationId xmlns:a16="http://schemas.microsoft.com/office/drawing/2014/main" id="{9D8A8F97-6653-4E18-99B3-8A3248EA4062}"/>
            </a:ext>
          </a:extLst>
        </xdr:cNvPr>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325" name="直線コネクタ 324">
          <a:extLst>
            <a:ext uri="{FF2B5EF4-FFF2-40B4-BE49-F238E27FC236}">
              <a16:creationId xmlns:a16="http://schemas.microsoft.com/office/drawing/2014/main" id="{8A44C390-7954-4FCC-B6A7-6E7B0D3F79C9}"/>
            </a:ext>
          </a:extLst>
        </xdr:cNvPr>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6" name="【福祉施設】&#10;一人当たり面積平均値テキスト">
          <a:extLst>
            <a:ext uri="{FF2B5EF4-FFF2-40B4-BE49-F238E27FC236}">
              <a16:creationId xmlns:a16="http://schemas.microsoft.com/office/drawing/2014/main" id="{927CBB46-BD9F-43C3-9F67-187EA36DE096}"/>
            </a:ext>
          </a:extLst>
        </xdr:cNvPr>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7" name="フローチャート: 判断 326">
          <a:extLst>
            <a:ext uri="{FF2B5EF4-FFF2-40B4-BE49-F238E27FC236}">
              <a16:creationId xmlns:a16="http://schemas.microsoft.com/office/drawing/2014/main" id="{B5EC2E01-0670-4904-8490-675CD45A9C51}"/>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328" name="フローチャート: 判断 327">
          <a:extLst>
            <a:ext uri="{FF2B5EF4-FFF2-40B4-BE49-F238E27FC236}">
              <a16:creationId xmlns:a16="http://schemas.microsoft.com/office/drawing/2014/main" id="{6A3735C7-CA6B-46B5-B3FB-17FA63C4A727}"/>
            </a:ext>
          </a:extLst>
        </xdr:cNvPr>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29" name="フローチャート: 判断 328">
          <a:extLst>
            <a:ext uri="{FF2B5EF4-FFF2-40B4-BE49-F238E27FC236}">
              <a16:creationId xmlns:a16="http://schemas.microsoft.com/office/drawing/2014/main" id="{C4558A15-6281-4F13-AD18-FF5790C3ED11}"/>
            </a:ext>
          </a:extLst>
        </xdr:cNvPr>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19686</xdr:rowOff>
    </xdr:from>
    <xdr:to>
      <xdr:col>41</xdr:col>
      <xdr:colOff>101600</xdr:colOff>
      <xdr:row>84</xdr:row>
      <xdr:rowOff>121286</xdr:rowOff>
    </xdr:to>
    <xdr:sp macro="" textlink="">
      <xdr:nvSpPr>
        <xdr:cNvPr id="330" name="フローチャート: 判断 329">
          <a:extLst>
            <a:ext uri="{FF2B5EF4-FFF2-40B4-BE49-F238E27FC236}">
              <a16:creationId xmlns:a16="http://schemas.microsoft.com/office/drawing/2014/main" id="{8B52B20A-7F5B-4A5E-996C-BE54ACD18520}"/>
            </a:ext>
          </a:extLst>
        </xdr:cNvPr>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A141B1DC-3186-4FFD-80D8-CCA0D393D18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8BC08762-5291-4716-92DB-6CC1FB71081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EB89E21A-0547-400F-A6A4-AEAC96119DA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53AE816D-BB6F-44C6-A464-2AC519548B1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B69E06C-5E4C-4CA0-9CFF-92E325A7A00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25400</xdr:rowOff>
    </xdr:from>
    <xdr:to>
      <xdr:col>55</xdr:col>
      <xdr:colOff>50800</xdr:colOff>
      <xdr:row>86</xdr:row>
      <xdr:rowOff>127000</xdr:rowOff>
    </xdr:to>
    <xdr:sp macro="" textlink="">
      <xdr:nvSpPr>
        <xdr:cNvPr id="336" name="楕円 335">
          <a:extLst>
            <a:ext uri="{FF2B5EF4-FFF2-40B4-BE49-F238E27FC236}">
              <a16:creationId xmlns:a16="http://schemas.microsoft.com/office/drawing/2014/main" id="{44D6E0B8-D163-45F3-A045-FBE76112F425}"/>
            </a:ext>
          </a:extLst>
        </xdr:cNvPr>
        <xdr:cNvSpPr/>
      </xdr:nvSpPr>
      <xdr:spPr>
        <a:xfrm>
          <a:off x="10426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111777</xdr:rowOff>
    </xdr:from>
    <xdr:ext cx="469744" cy="259045"/>
    <xdr:sp macro="" textlink="">
      <xdr:nvSpPr>
        <xdr:cNvPr id="337" name="【福祉施設】&#10;一人当たり面積該当値テキスト">
          <a:extLst>
            <a:ext uri="{FF2B5EF4-FFF2-40B4-BE49-F238E27FC236}">
              <a16:creationId xmlns:a16="http://schemas.microsoft.com/office/drawing/2014/main" id="{16B435A4-CAA4-4EA0-A183-9F36CF91DD68}"/>
            </a:ext>
          </a:extLst>
        </xdr:cNvPr>
        <xdr:cNvSpPr txBox="1"/>
      </xdr:nvSpPr>
      <xdr:spPr>
        <a:xfrm>
          <a:off x="10515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25400</xdr:rowOff>
    </xdr:from>
    <xdr:to>
      <xdr:col>50</xdr:col>
      <xdr:colOff>165100</xdr:colOff>
      <xdr:row>86</xdr:row>
      <xdr:rowOff>127000</xdr:rowOff>
    </xdr:to>
    <xdr:sp macro="" textlink="">
      <xdr:nvSpPr>
        <xdr:cNvPr id="338" name="楕円 337">
          <a:extLst>
            <a:ext uri="{FF2B5EF4-FFF2-40B4-BE49-F238E27FC236}">
              <a16:creationId xmlns:a16="http://schemas.microsoft.com/office/drawing/2014/main" id="{CB7E1491-BDEE-4933-AFD1-EB87474A022A}"/>
            </a:ext>
          </a:extLst>
        </xdr:cNvPr>
        <xdr:cNvSpPr/>
      </xdr:nvSpPr>
      <xdr:spPr>
        <a:xfrm>
          <a:off x="9588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76200</xdr:rowOff>
    </xdr:from>
    <xdr:to>
      <xdr:col>55</xdr:col>
      <xdr:colOff>0</xdr:colOff>
      <xdr:row>86</xdr:row>
      <xdr:rowOff>76200</xdr:rowOff>
    </xdr:to>
    <xdr:cxnSp macro="">
      <xdr:nvCxnSpPr>
        <xdr:cNvPr id="339" name="直線コネクタ 338">
          <a:extLst>
            <a:ext uri="{FF2B5EF4-FFF2-40B4-BE49-F238E27FC236}">
              <a16:creationId xmlns:a16="http://schemas.microsoft.com/office/drawing/2014/main" id="{CD2AE47F-F069-4BD2-85A2-52791AB5D5D9}"/>
            </a:ext>
          </a:extLst>
        </xdr:cNvPr>
        <xdr:cNvCxnSpPr/>
      </xdr:nvCxnSpPr>
      <xdr:spPr>
        <a:xfrm>
          <a:off x="9639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27305</xdr:rowOff>
    </xdr:from>
    <xdr:to>
      <xdr:col>46</xdr:col>
      <xdr:colOff>38100</xdr:colOff>
      <xdr:row>86</xdr:row>
      <xdr:rowOff>128905</xdr:rowOff>
    </xdr:to>
    <xdr:sp macro="" textlink="">
      <xdr:nvSpPr>
        <xdr:cNvPr id="340" name="楕円 339">
          <a:extLst>
            <a:ext uri="{FF2B5EF4-FFF2-40B4-BE49-F238E27FC236}">
              <a16:creationId xmlns:a16="http://schemas.microsoft.com/office/drawing/2014/main" id="{02AEC237-B987-4D84-B912-DC68208E20B9}"/>
            </a:ext>
          </a:extLst>
        </xdr:cNvPr>
        <xdr:cNvSpPr/>
      </xdr:nvSpPr>
      <xdr:spPr>
        <a:xfrm>
          <a:off x="8699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76200</xdr:rowOff>
    </xdr:from>
    <xdr:to>
      <xdr:col>50</xdr:col>
      <xdr:colOff>114300</xdr:colOff>
      <xdr:row>86</xdr:row>
      <xdr:rowOff>78105</xdr:rowOff>
    </xdr:to>
    <xdr:cxnSp macro="">
      <xdr:nvCxnSpPr>
        <xdr:cNvPr id="341" name="直線コネクタ 340">
          <a:extLst>
            <a:ext uri="{FF2B5EF4-FFF2-40B4-BE49-F238E27FC236}">
              <a16:creationId xmlns:a16="http://schemas.microsoft.com/office/drawing/2014/main" id="{E1171FDD-A236-446A-8E13-6B1B2FF76EEB}"/>
            </a:ext>
          </a:extLst>
        </xdr:cNvPr>
        <xdr:cNvCxnSpPr/>
      </xdr:nvCxnSpPr>
      <xdr:spPr>
        <a:xfrm flipV="1">
          <a:off x="8750300" y="148209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65422</xdr:rowOff>
    </xdr:from>
    <xdr:ext cx="469744" cy="259045"/>
    <xdr:sp macro="" textlink="">
      <xdr:nvSpPr>
        <xdr:cNvPr id="342" name="n_1aveValue【福祉施設】&#10;一人当たり面積">
          <a:extLst>
            <a:ext uri="{FF2B5EF4-FFF2-40B4-BE49-F238E27FC236}">
              <a16:creationId xmlns:a16="http://schemas.microsoft.com/office/drawing/2014/main" id="{6A0DDAAB-79F9-4B91-9BF0-D6E74F0B3FE7}"/>
            </a:ext>
          </a:extLst>
        </xdr:cNvPr>
        <xdr:cNvSpPr txBox="1"/>
      </xdr:nvSpPr>
      <xdr:spPr>
        <a:xfrm>
          <a:off x="93917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105427</xdr:rowOff>
    </xdr:from>
    <xdr:ext cx="469744" cy="259045"/>
    <xdr:sp macro="" textlink="">
      <xdr:nvSpPr>
        <xdr:cNvPr id="343" name="n_2aveValue【福祉施設】&#10;一人当たり面積">
          <a:extLst>
            <a:ext uri="{FF2B5EF4-FFF2-40B4-BE49-F238E27FC236}">
              <a16:creationId xmlns:a16="http://schemas.microsoft.com/office/drawing/2014/main" id="{AC8AB8A3-299E-49CC-AD7E-7C5399B5A0C1}"/>
            </a:ext>
          </a:extLst>
        </xdr:cNvPr>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137813</xdr:rowOff>
    </xdr:from>
    <xdr:ext cx="469744" cy="259045"/>
    <xdr:sp macro="" textlink="">
      <xdr:nvSpPr>
        <xdr:cNvPr id="344" name="n_3aveValue【福祉施設】&#10;一人当たり面積">
          <a:extLst>
            <a:ext uri="{FF2B5EF4-FFF2-40B4-BE49-F238E27FC236}">
              <a16:creationId xmlns:a16="http://schemas.microsoft.com/office/drawing/2014/main" id="{372DD91A-5699-497D-A92E-68D762CF9085}"/>
            </a:ext>
          </a:extLst>
        </xdr:cNvPr>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118127</xdr:rowOff>
    </xdr:from>
    <xdr:ext cx="469744" cy="259045"/>
    <xdr:sp macro="" textlink="">
      <xdr:nvSpPr>
        <xdr:cNvPr id="345" name="n_1mainValue【福祉施設】&#10;一人当たり面積">
          <a:extLst>
            <a:ext uri="{FF2B5EF4-FFF2-40B4-BE49-F238E27FC236}">
              <a16:creationId xmlns:a16="http://schemas.microsoft.com/office/drawing/2014/main" id="{C1C1F362-68C6-44CE-8F74-B0A524D86E19}"/>
            </a:ext>
          </a:extLst>
        </xdr:cNvPr>
        <xdr:cNvSpPr txBox="1"/>
      </xdr:nvSpPr>
      <xdr:spPr>
        <a:xfrm>
          <a:off x="9391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120032</xdr:rowOff>
    </xdr:from>
    <xdr:ext cx="469744" cy="259045"/>
    <xdr:sp macro="" textlink="">
      <xdr:nvSpPr>
        <xdr:cNvPr id="346" name="n_2mainValue【福祉施設】&#10;一人当たり面積">
          <a:extLst>
            <a:ext uri="{FF2B5EF4-FFF2-40B4-BE49-F238E27FC236}">
              <a16:creationId xmlns:a16="http://schemas.microsoft.com/office/drawing/2014/main" id="{DEC2B824-D2E3-4430-B12C-7FA12D3DC7D7}"/>
            </a:ext>
          </a:extLst>
        </xdr:cNvPr>
        <xdr:cNvSpPr txBox="1"/>
      </xdr:nvSpPr>
      <xdr:spPr>
        <a:xfrm>
          <a:off x="85154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6B12F805-6B3D-4187-8944-C2BC360A1B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F3C7ED59-971A-46EF-9E3B-B57F056099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D3E7F065-C08E-4C0D-874D-611D2B1BD63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1401DBF3-6B31-4258-ABED-417E83D46D5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B876DDFA-E357-4F34-BE5B-7AE420B735B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60479F4-416D-4E0D-B09B-7DB8AD424D7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F8FCEB0E-7A4C-43FF-93AB-DDCDD1C6B78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E6844F83-463A-48F6-9C39-DF0C1432211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2F0D1450-44E8-49A7-9E0D-B2A23ED8510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FCD62484-D106-46E8-BD9D-FB8A5C0C09E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53D5FC84-E836-40FC-A041-3543C5A5010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2EBCE6F8-5706-41F6-8510-AF76BB859F6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F805CB0F-B62B-45B6-9207-904CC8B2888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A4A278E8-28FA-4484-82AA-728DBD9181E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093BCFF9-4743-4A05-9D74-3EA80D51C3E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0A7E3D94-B631-4432-920B-21C2E7070DA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0AB96664-813F-4EE6-AFAE-961267014E6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CF1507AA-489F-444F-A799-66EB03B893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F37C0F39-4710-4B5F-BE88-6819E9BEB46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1885EBFA-4CA0-4214-8CB6-365AE414C98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ED67810C-C3D8-4823-90C2-C0A9795C80D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5BA63C48-25D2-4B5F-B586-F41DF0A63F8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AE047AFA-91D2-478A-B9DD-84E2B6B0637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E5EC870E-3F10-4620-91E8-D59DC3664AD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D56F2081-58AB-4A8C-B3D6-44A4769D903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9A172533-CF5F-4A09-89F2-B41A7ABB59D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11779824-9D27-4E67-A04E-A2C4A872296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A1299B89-F6EE-40B8-8D3C-ABB4574B5FE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A28E0794-94CC-46E1-A6E0-CDFDDE33085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BC495760-1B6E-40B9-9B8C-3CD66BBE8DF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2B9445A8-5135-4415-A75D-71CA1D46C9D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5A4900BD-48D9-4981-8DA1-738584F179B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B9237006-75EC-461B-8403-A49206C8602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7BB5FD93-F984-4339-9B84-B01B41BE026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B220075B-C9B6-4374-8432-B7FD494185A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E721CE4D-FD52-421B-8019-DD6725FE2DC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7B18771A-330B-485A-875B-7252F8D1B41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743EC49A-67B7-492A-8EFF-11682287310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CD452A3B-BB5C-4E44-9354-C8548FAD45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67A64CEC-7221-4E9F-82E7-AC929E9E203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id="{CB5103B7-8DB7-4530-9FC2-B3BA21609CC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388" name="直線コネクタ 387">
          <a:extLst>
            <a:ext uri="{FF2B5EF4-FFF2-40B4-BE49-F238E27FC236}">
              <a16:creationId xmlns:a16="http://schemas.microsoft.com/office/drawing/2014/main" id="{39E14227-9492-4149-9A67-C34D56ACF968}"/>
            </a:ext>
          </a:extLst>
        </xdr:cNvPr>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389" name="【一般廃棄物処理施設】&#10;有形固定資産減価償却率最小値テキスト">
          <a:extLst>
            <a:ext uri="{FF2B5EF4-FFF2-40B4-BE49-F238E27FC236}">
              <a16:creationId xmlns:a16="http://schemas.microsoft.com/office/drawing/2014/main" id="{9C63FDAF-B078-4522-A936-189C2375AA75}"/>
            </a:ext>
          </a:extLst>
        </xdr:cNvPr>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390" name="直線コネクタ 389">
          <a:extLst>
            <a:ext uri="{FF2B5EF4-FFF2-40B4-BE49-F238E27FC236}">
              <a16:creationId xmlns:a16="http://schemas.microsoft.com/office/drawing/2014/main" id="{FE3E084B-0ADE-4D87-8425-0C269F1EEA09}"/>
            </a:ext>
          </a:extLst>
        </xdr:cNvPr>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391" name="【一般廃棄物処理施設】&#10;有形固定資産減価償却率最大値テキスト">
          <a:extLst>
            <a:ext uri="{FF2B5EF4-FFF2-40B4-BE49-F238E27FC236}">
              <a16:creationId xmlns:a16="http://schemas.microsoft.com/office/drawing/2014/main" id="{D028D29E-4738-485E-97B5-298D2656B48F}"/>
            </a:ext>
          </a:extLst>
        </xdr:cNvPr>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392" name="直線コネクタ 391">
          <a:extLst>
            <a:ext uri="{FF2B5EF4-FFF2-40B4-BE49-F238E27FC236}">
              <a16:creationId xmlns:a16="http://schemas.microsoft.com/office/drawing/2014/main" id="{066C1C13-7CEA-4A23-A54E-D4AFD04459C0}"/>
            </a:ext>
          </a:extLst>
        </xdr:cNvPr>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142983</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id="{E4D5FCDF-D2CB-411B-AEF6-0AE3FB93350C}"/>
            </a:ext>
          </a:extLst>
        </xdr:cNvPr>
        <xdr:cNvSpPr txBox="1"/>
      </xdr:nvSpPr>
      <xdr:spPr>
        <a:xfrm>
          <a:off x="16357600" y="614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394" name="フローチャート: 判断 393">
          <a:extLst>
            <a:ext uri="{FF2B5EF4-FFF2-40B4-BE49-F238E27FC236}">
              <a16:creationId xmlns:a16="http://schemas.microsoft.com/office/drawing/2014/main" id="{B00AC78D-FBCD-4BC7-BE06-5307AAA59146}"/>
            </a:ext>
          </a:extLst>
        </xdr:cNvPr>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395" name="フローチャート: 判断 394">
          <a:extLst>
            <a:ext uri="{FF2B5EF4-FFF2-40B4-BE49-F238E27FC236}">
              <a16:creationId xmlns:a16="http://schemas.microsoft.com/office/drawing/2014/main" id="{AFA49479-03F3-47EA-9148-C408F3985674}"/>
            </a:ext>
          </a:extLst>
        </xdr:cNvPr>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95613</xdr:rowOff>
    </xdr:from>
    <xdr:to>
      <xdr:col>76</xdr:col>
      <xdr:colOff>165100</xdr:colOff>
      <xdr:row>37</xdr:row>
      <xdr:rowOff>25763</xdr:rowOff>
    </xdr:to>
    <xdr:sp macro="" textlink="">
      <xdr:nvSpPr>
        <xdr:cNvPr id="396" name="フローチャート: 判断 395">
          <a:extLst>
            <a:ext uri="{FF2B5EF4-FFF2-40B4-BE49-F238E27FC236}">
              <a16:creationId xmlns:a16="http://schemas.microsoft.com/office/drawing/2014/main" id="{221BE6C5-6160-416A-A34F-B45307B86233}"/>
            </a:ext>
          </a:extLst>
        </xdr:cNvPr>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69487</xdr:rowOff>
    </xdr:from>
    <xdr:to>
      <xdr:col>72</xdr:col>
      <xdr:colOff>38100</xdr:colOff>
      <xdr:row>36</xdr:row>
      <xdr:rowOff>171087</xdr:rowOff>
    </xdr:to>
    <xdr:sp macro="" textlink="">
      <xdr:nvSpPr>
        <xdr:cNvPr id="397" name="フローチャート: 判断 396">
          <a:extLst>
            <a:ext uri="{FF2B5EF4-FFF2-40B4-BE49-F238E27FC236}">
              <a16:creationId xmlns:a16="http://schemas.microsoft.com/office/drawing/2014/main" id="{DFF50632-1B6E-48FF-9003-7E68B0C9A2B1}"/>
            </a:ext>
          </a:extLst>
        </xdr:cNvPr>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888B41D5-B37E-42E9-BC20-C4F471BE19F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D03AC76E-1360-46CD-A4CD-7F0A4DFFF71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E9F4B8B4-02B9-48B1-AE4F-27B6042A937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80C69F5E-A8F4-4580-9F10-4E6FCE50B03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66D52D5D-C574-4BDE-907C-EB7D1C2A0D3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87449</xdr:rowOff>
    </xdr:from>
    <xdr:to>
      <xdr:col>85</xdr:col>
      <xdr:colOff>177800</xdr:colOff>
      <xdr:row>39</xdr:row>
      <xdr:rowOff>17599</xdr:rowOff>
    </xdr:to>
    <xdr:sp macro="" textlink="">
      <xdr:nvSpPr>
        <xdr:cNvPr id="403" name="楕円 402">
          <a:extLst>
            <a:ext uri="{FF2B5EF4-FFF2-40B4-BE49-F238E27FC236}">
              <a16:creationId xmlns:a16="http://schemas.microsoft.com/office/drawing/2014/main" id="{231DB9D4-2151-4452-9D14-191B37173553}"/>
            </a:ext>
          </a:extLst>
        </xdr:cNvPr>
        <xdr:cNvSpPr/>
      </xdr:nvSpPr>
      <xdr:spPr>
        <a:xfrm>
          <a:off x="162687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65876</xdr:rowOff>
    </xdr:from>
    <xdr:ext cx="405111" cy="259045"/>
    <xdr:sp macro="" textlink="">
      <xdr:nvSpPr>
        <xdr:cNvPr id="404" name="【一般廃棄物処理施設】&#10;有形固定資産減価償却率該当値テキスト">
          <a:extLst>
            <a:ext uri="{FF2B5EF4-FFF2-40B4-BE49-F238E27FC236}">
              <a16:creationId xmlns:a16="http://schemas.microsoft.com/office/drawing/2014/main" id="{C358685B-CE84-4AAE-AE70-17A94819C8FD}"/>
            </a:ext>
          </a:extLst>
        </xdr:cNvPr>
        <xdr:cNvSpPr txBox="1"/>
      </xdr:nvSpPr>
      <xdr:spPr>
        <a:xfrm>
          <a:off x="16357600"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151130</xdr:rowOff>
    </xdr:from>
    <xdr:to>
      <xdr:col>81</xdr:col>
      <xdr:colOff>101600</xdr:colOff>
      <xdr:row>39</xdr:row>
      <xdr:rowOff>81280</xdr:rowOff>
    </xdr:to>
    <xdr:sp macro="" textlink="">
      <xdr:nvSpPr>
        <xdr:cNvPr id="405" name="楕円 404">
          <a:extLst>
            <a:ext uri="{FF2B5EF4-FFF2-40B4-BE49-F238E27FC236}">
              <a16:creationId xmlns:a16="http://schemas.microsoft.com/office/drawing/2014/main" id="{63E9737A-2605-4C4A-9CAC-6E4B608A7761}"/>
            </a:ext>
          </a:extLst>
        </xdr:cNvPr>
        <xdr:cNvSpPr/>
      </xdr:nvSpPr>
      <xdr:spPr>
        <a:xfrm>
          <a:off x="15430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138249</xdr:rowOff>
    </xdr:from>
    <xdr:to>
      <xdr:col>85</xdr:col>
      <xdr:colOff>127000</xdr:colOff>
      <xdr:row>39</xdr:row>
      <xdr:rowOff>30480</xdr:rowOff>
    </xdr:to>
    <xdr:cxnSp macro="">
      <xdr:nvCxnSpPr>
        <xdr:cNvPr id="406" name="直線コネクタ 405">
          <a:extLst>
            <a:ext uri="{FF2B5EF4-FFF2-40B4-BE49-F238E27FC236}">
              <a16:creationId xmlns:a16="http://schemas.microsoft.com/office/drawing/2014/main" id="{2C4638DB-AEE5-45D8-A2C2-0B282BCA2538}"/>
            </a:ext>
          </a:extLst>
        </xdr:cNvPr>
        <xdr:cNvCxnSpPr/>
      </xdr:nvCxnSpPr>
      <xdr:spPr>
        <a:xfrm flipV="1">
          <a:off x="15481300" y="6653349"/>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76019</xdr:rowOff>
    </xdr:from>
    <xdr:to>
      <xdr:col>76</xdr:col>
      <xdr:colOff>165100</xdr:colOff>
      <xdr:row>40</xdr:row>
      <xdr:rowOff>6169</xdr:rowOff>
    </xdr:to>
    <xdr:sp macro="" textlink="">
      <xdr:nvSpPr>
        <xdr:cNvPr id="407" name="楕円 406">
          <a:extLst>
            <a:ext uri="{FF2B5EF4-FFF2-40B4-BE49-F238E27FC236}">
              <a16:creationId xmlns:a16="http://schemas.microsoft.com/office/drawing/2014/main" id="{7A369EB1-8014-4B32-B386-2CC61FFA2D37}"/>
            </a:ext>
          </a:extLst>
        </xdr:cNvPr>
        <xdr:cNvSpPr/>
      </xdr:nvSpPr>
      <xdr:spPr>
        <a:xfrm>
          <a:off x="14541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126819</xdr:rowOff>
    </xdr:to>
    <xdr:cxnSp macro="">
      <xdr:nvCxnSpPr>
        <xdr:cNvPr id="408" name="直線コネクタ 407">
          <a:extLst>
            <a:ext uri="{FF2B5EF4-FFF2-40B4-BE49-F238E27FC236}">
              <a16:creationId xmlns:a16="http://schemas.microsoft.com/office/drawing/2014/main" id="{5E3BE896-A433-43D6-844E-0D7084276FB1}"/>
            </a:ext>
          </a:extLst>
        </xdr:cNvPr>
        <xdr:cNvCxnSpPr/>
      </xdr:nvCxnSpPr>
      <xdr:spPr>
        <a:xfrm flipV="1">
          <a:off x="14592300" y="6717030"/>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131535</xdr:rowOff>
    </xdr:from>
    <xdr:to>
      <xdr:col>72</xdr:col>
      <xdr:colOff>38100</xdr:colOff>
      <xdr:row>39</xdr:row>
      <xdr:rowOff>61685</xdr:rowOff>
    </xdr:to>
    <xdr:sp macro="" textlink="">
      <xdr:nvSpPr>
        <xdr:cNvPr id="409" name="楕円 408">
          <a:extLst>
            <a:ext uri="{FF2B5EF4-FFF2-40B4-BE49-F238E27FC236}">
              <a16:creationId xmlns:a16="http://schemas.microsoft.com/office/drawing/2014/main" id="{60E54D31-0481-4AAA-864A-0B8BBB0906E4}"/>
            </a:ext>
          </a:extLst>
        </xdr:cNvPr>
        <xdr:cNvSpPr/>
      </xdr:nvSpPr>
      <xdr:spPr>
        <a:xfrm>
          <a:off x="13652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10885</xdr:rowOff>
    </xdr:from>
    <xdr:to>
      <xdr:col>76</xdr:col>
      <xdr:colOff>114300</xdr:colOff>
      <xdr:row>39</xdr:row>
      <xdr:rowOff>126819</xdr:rowOff>
    </xdr:to>
    <xdr:cxnSp macro="">
      <xdr:nvCxnSpPr>
        <xdr:cNvPr id="410" name="直線コネクタ 409">
          <a:extLst>
            <a:ext uri="{FF2B5EF4-FFF2-40B4-BE49-F238E27FC236}">
              <a16:creationId xmlns:a16="http://schemas.microsoft.com/office/drawing/2014/main" id="{F15B491E-1CD8-4313-A666-DDC127B71CB2}"/>
            </a:ext>
          </a:extLst>
        </xdr:cNvPr>
        <xdr:cNvCxnSpPr/>
      </xdr:nvCxnSpPr>
      <xdr:spPr>
        <a:xfrm>
          <a:off x="13703300" y="6697435"/>
          <a:ext cx="889000" cy="1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35758</xdr:rowOff>
    </xdr:from>
    <xdr:ext cx="405111" cy="259045"/>
    <xdr:sp macro="" textlink="">
      <xdr:nvSpPr>
        <xdr:cNvPr id="411" name="n_1aveValue【一般廃棄物処理施設】&#10;有形固定資産減価償却率">
          <a:extLst>
            <a:ext uri="{FF2B5EF4-FFF2-40B4-BE49-F238E27FC236}">
              <a16:creationId xmlns:a16="http://schemas.microsoft.com/office/drawing/2014/main" id="{90FB29C5-ABB3-4E77-8ADD-88CD57DA3231}"/>
            </a:ext>
          </a:extLst>
        </xdr:cNvPr>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42290</xdr:rowOff>
    </xdr:from>
    <xdr:ext cx="405111" cy="259045"/>
    <xdr:sp macro="" textlink="">
      <xdr:nvSpPr>
        <xdr:cNvPr id="412" name="n_2aveValue【一般廃棄物処理施設】&#10;有形固定資産減価償却率">
          <a:extLst>
            <a:ext uri="{FF2B5EF4-FFF2-40B4-BE49-F238E27FC236}">
              <a16:creationId xmlns:a16="http://schemas.microsoft.com/office/drawing/2014/main" id="{24F1417E-A585-454F-B0F4-91F0E2054B07}"/>
            </a:ext>
          </a:extLst>
        </xdr:cNvPr>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413" name="n_3aveValue【一般廃棄物処理施設】&#10;有形固定資産減価償却率">
          <a:extLst>
            <a:ext uri="{FF2B5EF4-FFF2-40B4-BE49-F238E27FC236}">
              <a16:creationId xmlns:a16="http://schemas.microsoft.com/office/drawing/2014/main" id="{067F5E5F-D224-4699-9F37-26B379D357C1}"/>
            </a:ext>
          </a:extLst>
        </xdr:cNvPr>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72407</xdr:rowOff>
    </xdr:from>
    <xdr:ext cx="405111" cy="259045"/>
    <xdr:sp macro="" textlink="">
      <xdr:nvSpPr>
        <xdr:cNvPr id="414" name="n_1mainValue【一般廃棄物処理施設】&#10;有形固定資産減価償却率">
          <a:extLst>
            <a:ext uri="{FF2B5EF4-FFF2-40B4-BE49-F238E27FC236}">
              <a16:creationId xmlns:a16="http://schemas.microsoft.com/office/drawing/2014/main" id="{3B786517-3073-447E-B682-CAC608F0B216}"/>
            </a:ext>
          </a:extLst>
        </xdr:cNvPr>
        <xdr:cNvSpPr txBox="1"/>
      </xdr:nvSpPr>
      <xdr:spPr>
        <a:xfrm>
          <a:off x="15266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168746</xdr:rowOff>
    </xdr:from>
    <xdr:ext cx="405111" cy="259045"/>
    <xdr:sp macro="" textlink="">
      <xdr:nvSpPr>
        <xdr:cNvPr id="415" name="n_2mainValue【一般廃棄物処理施設】&#10;有形固定資産減価償却率">
          <a:extLst>
            <a:ext uri="{FF2B5EF4-FFF2-40B4-BE49-F238E27FC236}">
              <a16:creationId xmlns:a16="http://schemas.microsoft.com/office/drawing/2014/main" id="{BDE4932B-75DE-4364-9D17-BF79CB579588}"/>
            </a:ext>
          </a:extLst>
        </xdr:cNvPr>
        <xdr:cNvSpPr txBox="1"/>
      </xdr:nvSpPr>
      <xdr:spPr>
        <a:xfrm>
          <a:off x="14389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52812</xdr:rowOff>
    </xdr:from>
    <xdr:ext cx="405111" cy="259045"/>
    <xdr:sp macro="" textlink="">
      <xdr:nvSpPr>
        <xdr:cNvPr id="416" name="n_3mainValue【一般廃棄物処理施設】&#10;有形固定資産減価償却率">
          <a:extLst>
            <a:ext uri="{FF2B5EF4-FFF2-40B4-BE49-F238E27FC236}">
              <a16:creationId xmlns:a16="http://schemas.microsoft.com/office/drawing/2014/main" id="{0DCA255E-B958-4A4C-8E60-B977C296181A}"/>
            </a:ext>
          </a:extLst>
        </xdr:cNvPr>
        <xdr:cNvSpPr txBox="1"/>
      </xdr:nvSpPr>
      <xdr:spPr>
        <a:xfrm>
          <a:off x="13500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4B18C803-402C-439E-9920-9EE500CFBDE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6DE29C1A-36D5-49B5-B138-9AA105C3869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84530DA8-CD3F-4C38-9286-85319A6F4BF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714022CC-DF48-4F14-8C8D-6402FA0EF98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9EA99EA4-BB06-4572-ACA1-C8B7D1BDB1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72617069-17AE-42CE-B57A-D3531FBD957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E5FC8D70-5ECA-4F3E-9FFA-D72B680FD93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10859E94-F42E-45E0-B6C7-471576A4C7A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AE8D8789-B730-4228-A7A3-D9FC85411FF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6236C0C4-26FE-43C0-AF3F-8C672E30AC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7" name="直線コネクタ 426">
          <a:extLst>
            <a:ext uri="{FF2B5EF4-FFF2-40B4-BE49-F238E27FC236}">
              <a16:creationId xmlns:a16="http://schemas.microsoft.com/office/drawing/2014/main" id="{EA95E9BD-7232-44F5-8CA1-59D874E10C9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8" name="テキスト ボックス 427">
          <a:extLst>
            <a:ext uri="{FF2B5EF4-FFF2-40B4-BE49-F238E27FC236}">
              <a16:creationId xmlns:a16="http://schemas.microsoft.com/office/drawing/2014/main" id="{002DC41D-9F51-4E66-BF72-809C65B41884}"/>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9" name="直線コネクタ 428">
          <a:extLst>
            <a:ext uri="{FF2B5EF4-FFF2-40B4-BE49-F238E27FC236}">
              <a16:creationId xmlns:a16="http://schemas.microsoft.com/office/drawing/2014/main" id="{E3E34BED-089D-4172-8F76-39253C49E36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0" name="テキスト ボックス 429">
          <a:extLst>
            <a:ext uri="{FF2B5EF4-FFF2-40B4-BE49-F238E27FC236}">
              <a16:creationId xmlns:a16="http://schemas.microsoft.com/office/drawing/2014/main" id="{C364424F-6E1C-4AA6-8C6B-08FB57DFDAA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1" name="直線コネクタ 430">
          <a:extLst>
            <a:ext uri="{FF2B5EF4-FFF2-40B4-BE49-F238E27FC236}">
              <a16:creationId xmlns:a16="http://schemas.microsoft.com/office/drawing/2014/main" id="{F65050B1-C1EF-4E43-B17E-84E629AB9C8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2" name="テキスト ボックス 431">
          <a:extLst>
            <a:ext uri="{FF2B5EF4-FFF2-40B4-BE49-F238E27FC236}">
              <a16:creationId xmlns:a16="http://schemas.microsoft.com/office/drawing/2014/main" id="{824228C8-4C68-422B-9EE2-154C865CDB0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3" name="直線コネクタ 432">
          <a:extLst>
            <a:ext uri="{FF2B5EF4-FFF2-40B4-BE49-F238E27FC236}">
              <a16:creationId xmlns:a16="http://schemas.microsoft.com/office/drawing/2014/main" id="{3DF40D81-04A4-46BA-A0C2-D3297FE299E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4" name="テキスト ボックス 433">
          <a:extLst>
            <a:ext uri="{FF2B5EF4-FFF2-40B4-BE49-F238E27FC236}">
              <a16:creationId xmlns:a16="http://schemas.microsoft.com/office/drawing/2014/main" id="{91DC75F0-4ACA-49D9-9927-39BDC6384E6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a16="http://schemas.microsoft.com/office/drawing/2014/main" id="{521E4F55-C5A8-4A77-9344-E3E36B96929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6" name="テキスト ボックス 435">
          <a:extLst>
            <a:ext uri="{FF2B5EF4-FFF2-40B4-BE49-F238E27FC236}">
              <a16:creationId xmlns:a16="http://schemas.microsoft.com/office/drawing/2014/main" id="{E65A307B-D77D-4776-828A-2EF216B81F8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一般廃棄物処理施設】&#10;一人当たり有形固定資産（償却資産）額グラフ枠">
          <a:extLst>
            <a:ext uri="{FF2B5EF4-FFF2-40B4-BE49-F238E27FC236}">
              <a16:creationId xmlns:a16="http://schemas.microsoft.com/office/drawing/2014/main" id="{9809AA06-324C-4BED-8BF4-54E5B081BF7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438" name="直線コネクタ 437">
          <a:extLst>
            <a:ext uri="{FF2B5EF4-FFF2-40B4-BE49-F238E27FC236}">
              <a16:creationId xmlns:a16="http://schemas.microsoft.com/office/drawing/2014/main" id="{84B0D2B8-8D99-4EEA-8592-6C04F26D197D}"/>
            </a:ext>
          </a:extLst>
        </xdr:cNvPr>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439" name="【一般廃棄物処理施設】&#10;一人当たり有形固定資産（償却資産）額最小値テキスト">
          <a:extLst>
            <a:ext uri="{FF2B5EF4-FFF2-40B4-BE49-F238E27FC236}">
              <a16:creationId xmlns:a16="http://schemas.microsoft.com/office/drawing/2014/main" id="{FB76F23F-0759-49F1-BC8D-A22915DD741D}"/>
            </a:ext>
          </a:extLst>
        </xdr:cNvPr>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440" name="直線コネクタ 439">
          <a:extLst>
            <a:ext uri="{FF2B5EF4-FFF2-40B4-BE49-F238E27FC236}">
              <a16:creationId xmlns:a16="http://schemas.microsoft.com/office/drawing/2014/main" id="{88AD964A-56EB-440F-BCC2-17A894B25C54}"/>
            </a:ext>
          </a:extLst>
        </xdr:cNvPr>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441" name="【一般廃棄物処理施設】&#10;一人当たり有形固定資産（償却資産）額最大値テキスト">
          <a:extLst>
            <a:ext uri="{FF2B5EF4-FFF2-40B4-BE49-F238E27FC236}">
              <a16:creationId xmlns:a16="http://schemas.microsoft.com/office/drawing/2014/main" id="{FC899A3A-B2EC-4EC9-9699-5CA2868BD54C}"/>
            </a:ext>
          </a:extLst>
        </xdr:cNvPr>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442" name="直線コネクタ 441">
          <a:extLst>
            <a:ext uri="{FF2B5EF4-FFF2-40B4-BE49-F238E27FC236}">
              <a16:creationId xmlns:a16="http://schemas.microsoft.com/office/drawing/2014/main" id="{C076B169-8060-4E39-993B-9DBC623754E5}"/>
            </a:ext>
          </a:extLst>
        </xdr:cNvPr>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8802</xdr:rowOff>
    </xdr:from>
    <xdr:ext cx="599010" cy="259045"/>
    <xdr:sp macro="" textlink="">
      <xdr:nvSpPr>
        <xdr:cNvPr id="443" name="【一般廃棄物処理施設】&#10;一人当たり有形固定資産（償却資産）額平均値テキスト">
          <a:extLst>
            <a:ext uri="{FF2B5EF4-FFF2-40B4-BE49-F238E27FC236}">
              <a16:creationId xmlns:a16="http://schemas.microsoft.com/office/drawing/2014/main" id="{AA7D316D-BBFB-4798-BCC8-A14BA8D4D36D}"/>
            </a:ext>
          </a:extLst>
        </xdr:cNvPr>
        <xdr:cNvSpPr txBox="1"/>
      </xdr:nvSpPr>
      <xdr:spPr>
        <a:xfrm>
          <a:off x="22199600" y="6352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444" name="フローチャート: 判断 443">
          <a:extLst>
            <a:ext uri="{FF2B5EF4-FFF2-40B4-BE49-F238E27FC236}">
              <a16:creationId xmlns:a16="http://schemas.microsoft.com/office/drawing/2014/main" id="{4CF5B895-8801-43AB-B372-65EE5A0F2506}"/>
            </a:ext>
          </a:extLst>
        </xdr:cNvPr>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445" name="フローチャート: 判断 444">
          <a:extLst>
            <a:ext uri="{FF2B5EF4-FFF2-40B4-BE49-F238E27FC236}">
              <a16:creationId xmlns:a16="http://schemas.microsoft.com/office/drawing/2014/main" id="{3D8472A8-2D13-4EE7-8D13-88E419F31DE6}"/>
            </a:ext>
          </a:extLst>
        </xdr:cNvPr>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121810</xdr:rowOff>
    </xdr:from>
    <xdr:to>
      <xdr:col>107</xdr:col>
      <xdr:colOff>101600</xdr:colOff>
      <xdr:row>39</xdr:row>
      <xdr:rowOff>51960</xdr:rowOff>
    </xdr:to>
    <xdr:sp macro="" textlink="">
      <xdr:nvSpPr>
        <xdr:cNvPr id="446" name="フローチャート: 判断 445">
          <a:extLst>
            <a:ext uri="{FF2B5EF4-FFF2-40B4-BE49-F238E27FC236}">
              <a16:creationId xmlns:a16="http://schemas.microsoft.com/office/drawing/2014/main" id="{505EDBA4-4BA9-461A-A0C7-CCA7E161B3E0}"/>
            </a:ext>
          </a:extLst>
        </xdr:cNvPr>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133825</xdr:rowOff>
    </xdr:from>
    <xdr:to>
      <xdr:col>102</xdr:col>
      <xdr:colOff>165100</xdr:colOff>
      <xdr:row>39</xdr:row>
      <xdr:rowOff>63975</xdr:rowOff>
    </xdr:to>
    <xdr:sp macro="" textlink="">
      <xdr:nvSpPr>
        <xdr:cNvPr id="447" name="フローチャート: 判断 446">
          <a:extLst>
            <a:ext uri="{FF2B5EF4-FFF2-40B4-BE49-F238E27FC236}">
              <a16:creationId xmlns:a16="http://schemas.microsoft.com/office/drawing/2014/main" id="{E628628E-9116-43D0-AA84-E73F70858413}"/>
            </a:ext>
          </a:extLst>
        </xdr:cNvPr>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934D54A5-19C1-4C29-A70A-9C4B636F63F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EB16998A-AFA1-4B4D-A7D6-21C89F8605A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25F627AE-ED1C-4C33-B6F0-E6A1FEB4D23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34A49A46-5B54-45DA-84D1-A939D03D80A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2A98AA54-5980-45BB-BF02-7C4907256A1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145863</xdr:rowOff>
    </xdr:from>
    <xdr:to>
      <xdr:col>116</xdr:col>
      <xdr:colOff>114300</xdr:colOff>
      <xdr:row>39</xdr:row>
      <xdr:rowOff>76013</xdr:rowOff>
    </xdr:to>
    <xdr:sp macro="" textlink="">
      <xdr:nvSpPr>
        <xdr:cNvPr id="453" name="楕円 452">
          <a:extLst>
            <a:ext uri="{FF2B5EF4-FFF2-40B4-BE49-F238E27FC236}">
              <a16:creationId xmlns:a16="http://schemas.microsoft.com/office/drawing/2014/main" id="{F274D7C7-0A7C-49BC-931A-2257CD64152E}"/>
            </a:ext>
          </a:extLst>
        </xdr:cNvPr>
        <xdr:cNvSpPr/>
      </xdr:nvSpPr>
      <xdr:spPr>
        <a:xfrm>
          <a:off x="22110700" y="66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124290</xdr:rowOff>
    </xdr:from>
    <xdr:ext cx="534377" cy="259045"/>
    <xdr:sp macro="" textlink="">
      <xdr:nvSpPr>
        <xdr:cNvPr id="454" name="【一般廃棄物処理施設】&#10;一人当たり有形固定資産（償却資産）額該当値テキスト">
          <a:extLst>
            <a:ext uri="{FF2B5EF4-FFF2-40B4-BE49-F238E27FC236}">
              <a16:creationId xmlns:a16="http://schemas.microsoft.com/office/drawing/2014/main" id="{D4FC1564-AAA1-4776-B566-C7730456F8CB}"/>
            </a:ext>
          </a:extLst>
        </xdr:cNvPr>
        <xdr:cNvSpPr txBox="1"/>
      </xdr:nvSpPr>
      <xdr:spPr>
        <a:xfrm>
          <a:off x="22199600" y="663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150357</xdr:rowOff>
    </xdr:from>
    <xdr:to>
      <xdr:col>112</xdr:col>
      <xdr:colOff>38100</xdr:colOff>
      <xdr:row>39</xdr:row>
      <xdr:rowOff>80507</xdr:rowOff>
    </xdr:to>
    <xdr:sp macro="" textlink="">
      <xdr:nvSpPr>
        <xdr:cNvPr id="455" name="楕円 454">
          <a:extLst>
            <a:ext uri="{FF2B5EF4-FFF2-40B4-BE49-F238E27FC236}">
              <a16:creationId xmlns:a16="http://schemas.microsoft.com/office/drawing/2014/main" id="{3D5D68C1-9095-4FDD-BC36-5D021697685C}"/>
            </a:ext>
          </a:extLst>
        </xdr:cNvPr>
        <xdr:cNvSpPr/>
      </xdr:nvSpPr>
      <xdr:spPr>
        <a:xfrm>
          <a:off x="21272500" y="66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25213</xdr:rowOff>
    </xdr:from>
    <xdr:to>
      <xdr:col>116</xdr:col>
      <xdr:colOff>63500</xdr:colOff>
      <xdr:row>39</xdr:row>
      <xdr:rowOff>29707</xdr:rowOff>
    </xdr:to>
    <xdr:cxnSp macro="">
      <xdr:nvCxnSpPr>
        <xdr:cNvPr id="456" name="直線コネクタ 455">
          <a:extLst>
            <a:ext uri="{FF2B5EF4-FFF2-40B4-BE49-F238E27FC236}">
              <a16:creationId xmlns:a16="http://schemas.microsoft.com/office/drawing/2014/main" id="{E7A5B02D-7DCF-41F2-98D7-8DA4EE0B7AD2}"/>
            </a:ext>
          </a:extLst>
        </xdr:cNvPr>
        <xdr:cNvCxnSpPr/>
      </xdr:nvCxnSpPr>
      <xdr:spPr>
        <a:xfrm flipV="1">
          <a:off x="21323300" y="6711763"/>
          <a:ext cx="8382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164169</xdr:rowOff>
    </xdr:from>
    <xdr:to>
      <xdr:col>107</xdr:col>
      <xdr:colOff>101600</xdr:colOff>
      <xdr:row>39</xdr:row>
      <xdr:rowOff>94319</xdr:rowOff>
    </xdr:to>
    <xdr:sp macro="" textlink="">
      <xdr:nvSpPr>
        <xdr:cNvPr id="457" name="楕円 456">
          <a:extLst>
            <a:ext uri="{FF2B5EF4-FFF2-40B4-BE49-F238E27FC236}">
              <a16:creationId xmlns:a16="http://schemas.microsoft.com/office/drawing/2014/main" id="{E13486CF-94F7-4214-B64D-056151DC6C11}"/>
            </a:ext>
          </a:extLst>
        </xdr:cNvPr>
        <xdr:cNvSpPr/>
      </xdr:nvSpPr>
      <xdr:spPr>
        <a:xfrm>
          <a:off x="20383500" y="667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29707</xdr:rowOff>
    </xdr:from>
    <xdr:to>
      <xdr:col>111</xdr:col>
      <xdr:colOff>177800</xdr:colOff>
      <xdr:row>39</xdr:row>
      <xdr:rowOff>43519</xdr:rowOff>
    </xdr:to>
    <xdr:cxnSp macro="">
      <xdr:nvCxnSpPr>
        <xdr:cNvPr id="458" name="直線コネクタ 457">
          <a:extLst>
            <a:ext uri="{FF2B5EF4-FFF2-40B4-BE49-F238E27FC236}">
              <a16:creationId xmlns:a16="http://schemas.microsoft.com/office/drawing/2014/main" id="{2945720D-B4F8-4DF4-A1FE-40A21994EADD}"/>
            </a:ext>
          </a:extLst>
        </xdr:cNvPr>
        <xdr:cNvCxnSpPr/>
      </xdr:nvCxnSpPr>
      <xdr:spPr>
        <a:xfrm flipV="1">
          <a:off x="20434300" y="6716257"/>
          <a:ext cx="889000" cy="1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94017</xdr:rowOff>
    </xdr:from>
    <xdr:to>
      <xdr:col>102</xdr:col>
      <xdr:colOff>165100</xdr:colOff>
      <xdr:row>40</xdr:row>
      <xdr:rowOff>24167</xdr:rowOff>
    </xdr:to>
    <xdr:sp macro="" textlink="">
      <xdr:nvSpPr>
        <xdr:cNvPr id="459" name="楕円 458">
          <a:extLst>
            <a:ext uri="{FF2B5EF4-FFF2-40B4-BE49-F238E27FC236}">
              <a16:creationId xmlns:a16="http://schemas.microsoft.com/office/drawing/2014/main" id="{5C2FA818-F03B-4ED9-A8FC-23837B83626A}"/>
            </a:ext>
          </a:extLst>
        </xdr:cNvPr>
        <xdr:cNvSpPr/>
      </xdr:nvSpPr>
      <xdr:spPr>
        <a:xfrm>
          <a:off x="19494500" y="678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43519</xdr:rowOff>
    </xdr:from>
    <xdr:to>
      <xdr:col>107</xdr:col>
      <xdr:colOff>50800</xdr:colOff>
      <xdr:row>39</xdr:row>
      <xdr:rowOff>144817</xdr:rowOff>
    </xdr:to>
    <xdr:cxnSp macro="">
      <xdr:nvCxnSpPr>
        <xdr:cNvPr id="460" name="直線コネクタ 459">
          <a:extLst>
            <a:ext uri="{FF2B5EF4-FFF2-40B4-BE49-F238E27FC236}">
              <a16:creationId xmlns:a16="http://schemas.microsoft.com/office/drawing/2014/main" id="{54DE662F-60C0-441D-B656-48E95ECEB63D}"/>
            </a:ext>
          </a:extLst>
        </xdr:cNvPr>
        <xdr:cNvCxnSpPr/>
      </xdr:nvCxnSpPr>
      <xdr:spPr>
        <a:xfrm flipV="1">
          <a:off x="19545300" y="6730069"/>
          <a:ext cx="889000" cy="10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18154</xdr:rowOff>
    </xdr:from>
    <xdr:ext cx="599010" cy="259045"/>
    <xdr:sp macro="" textlink="">
      <xdr:nvSpPr>
        <xdr:cNvPr id="461" name="n_1aveValue【一般廃棄物処理施設】&#10;一人当たり有形固定資産（償却資産）額">
          <a:extLst>
            <a:ext uri="{FF2B5EF4-FFF2-40B4-BE49-F238E27FC236}">
              <a16:creationId xmlns:a16="http://schemas.microsoft.com/office/drawing/2014/main" id="{8C333212-B4B5-4BCC-A442-3691D372BF01}"/>
            </a:ext>
          </a:extLst>
        </xdr:cNvPr>
        <xdr:cNvSpPr txBox="1"/>
      </xdr:nvSpPr>
      <xdr:spPr>
        <a:xfrm>
          <a:off x="21011095" y="63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68487</xdr:rowOff>
    </xdr:from>
    <xdr:ext cx="599010" cy="259045"/>
    <xdr:sp macro="" textlink="">
      <xdr:nvSpPr>
        <xdr:cNvPr id="462" name="n_2aveValue【一般廃棄物処理施設】&#10;一人当たり有形固定資産（償却資産）額">
          <a:extLst>
            <a:ext uri="{FF2B5EF4-FFF2-40B4-BE49-F238E27FC236}">
              <a16:creationId xmlns:a16="http://schemas.microsoft.com/office/drawing/2014/main" id="{F6D33FF1-6244-41A7-8737-7FF1243536A8}"/>
            </a:ext>
          </a:extLst>
        </xdr:cNvPr>
        <xdr:cNvSpPr txBox="1"/>
      </xdr:nvSpPr>
      <xdr:spPr>
        <a:xfrm>
          <a:off x="201347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80502</xdr:rowOff>
    </xdr:from>
    <xdr:ext cx="599010" cy="259045"/>
    <xdr:sp macro="" textlink="">
      <xdr:nvSpPr>
        <xdr:cNvPr id="463" name="n_3aveValue【一般廃棄物処理施設】&#10;一人当たり有形固定資産（償却資産）額">
          <a:extLst>
            <a:ext uri="{FF2B5EF4-FFF2-40B4-BE49-F238E27FC236}">
              <a16:creationId xmlns:a16="http://schemas.microsoft.com/office/drawing/2014/main" id="{F3CD5B9D-382E-49A1-911E-AA74CCFE25FA}"/>
            </a:ext>
          </a:extLst>
        </xdr:cNvPr>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71634</xdr:rowOff>
    </xdr:from>
    <xdr:ext cx="534377" cy="259045"/>
    <xdr:sp macro="" textlink="">
      <xdr:nvSpPr>
        <xdr:cNvPr id="464" name="n_1mainValue【一般廃棄物処理施設】&#10;一人当たり有形固定資産（償却資産）額">
          <a:extLst>
            <a:ext uri="{FF2B5EF4-FFF2-40B4-BE49-F238E27FC236}">
              <a16:creationId xmlns:a16="http://schemas.microsoft.com/office/drawing/2014/main" id="{65403DA5-7245-46DA-AF82-9D11C0912D5F}"/>
            </a:ext>
          </a:extLst>
        </xdr:cNvPr>
        <xdr:cNvSpPr txBox="1"/>
      </xdr:nvSpPr>
      <xdr:spPr>
        <a:xfrm>
          <a:off x="21043411" y="67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85446</xdr:rowOff>
    </xdr:from>
    <xdr:ext cx="534377" cy="259045"/>
    <xdr:sp macro="" textlink="">
      <xdr:nvSpPr>
        <xdr:cNvPr id="465" name="n_2mainValue【一般廃棄物処理施設】&#10;一人当たり有形固定資産（償却資産）額">
          <a:extLst>
            <a:ext uri="{FF2B5EF4-FFF2-40B4-BE49-F238E27FC236}">
              <a16:creationId xmlns:a16="http://schemas.microsoft.com/office/drawing/2014/main" id="{FC04DA62-5A9C-4C62-B3FF-435F0283F0C5}"/>
            </a:ext>
          </a:extLst>
        </xdr:cNvPr>
        <xdr:cNvSpPr txBox="1"/>
      </xdr:nvSpPr>
      <xdr:spPr>
        <a:xfrm>
          <a:off x="20167111" y="67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15294</xdr:rowOff>
    </xdr:from>
    <xdr:ext cx="534377" cy="259045"/>
    <xdr:sp macro="" textlink="">
      <xdr:nvSpPr>
        <xdr:cNvPr id="466" name="n_3mainValue【一般廃棄物処理施設】&#10;一人当たり有形固定資産（償却資産）額">
          <a:extLst>
            <a:ext uri="{FF2B5EF4-FFF2-40B4-BE49-F238E27FC236}">
              <a16:creationId xmlns:a16="http://schemas.microsoft.com/office/drawing/2014/main" id="{5B2D628D-FF7C-455E-9D97-BFB8E9CB73B6}"/>
            </a:ext>
          </a:extLst>
        </xdr:cNvPr>
        <xdr:cNvSpPr txBox="1"/>
      </xdr:nvSpPr>
      <xdr:spPr>
        <a:xfrm>
          <a:off x="19278111" y="687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F3724571-B496-412C-9401-580DAB29D6D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0DB186C4-FAEB-42EB-86B5-69276F8983A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A0176337-466B-483A-AA2D-5539E8EE091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A5181C45-0440-4475-8935-5ED05605AE2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463E9097-F52A-44E0-B296-6CCD45F0E3A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ACE96198-2FBA-41C2-97F3-646D0115EFE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425BDE81-B66C-4B80-96B2-6EB20661B9B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3990DC2B-C36D-4B38-99AB-7EF681D397C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id="{8D35E0AC-9289-4998-9E8D-7BF054C23E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id="{CAE45C4A-CB12-4C1A-A392-1EF019ED14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a:extLst>
            <a:ext uri="{FF2B5EF4-FFF2-40B4-BE49-F238E27FC236}">
              <a16:creationId xmlns:a16="http://schemas.microsoft.com/office/drawing/2014/main" id="{C87250C7-3B1B-4D0B-B936-30FC6793A0C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a:extLst>
            <a:ext uri="{FF2B5EF4-FFF2-40B4-BE49-F238E27FC236}">
              <a16:creationId xmlns:a16="http://schemas.microsoft.com/office/drawing/2014/main" id="{1B7185AA-66C5-4334-AC72-4294303A5C7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a:extLst>
            <a:ext uri="{FF2B5EF4-FFF2-40B4-BE49-F238E27FC236}">
              <a16:creationId xmlns:a16="http://schemas.microsoft.com/office/drawing/2014/main" id="{8B32D644-378F-408D-AC7C-67E85F0B10E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a:extLst>
            <a:ext uri="{FF2B5EF4-FFF2-40B4-BE49-F238E27FC236}">
              <a16:creationId xmlns:a16="http://schemas.microsoft.com/office/drawing/2014/main" id="{FE11EDB7-D2B1-4B06-8907-9059B4F22C0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a:extLst>
            <a:ext uri="{FF2B5EF4-FFF2-40B4-BE49-F238E27FC236}">
              <a16:creationId xmlns:a16="http://schemas.microsoft.com/office/drawing/2014/main" id="{E75C08FA-3B5F-480E-AD3C-76FE90BBEB3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a:extLst>
            <a:ext uri="{FF2B5EF4-FFF2-40B4-BE49-F238E27FC236}">
              <a16:creationId xmlns:a16="http://schemas.microsoft.com/office/drawing/2014/main" id="{7583C31C-5A4F-43B2-ADFC-E74AA8034C1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a:extLst>
            <a:ext uri="{FF2B5EF4-FFF2-40B4-BE49-F238E27FC236}">
              <a16:creationId xmlns:a16="http://schemas.microsoft.com/office/drawing/2014/main" id="{1A86DCDF-D183-4988-B76D-514FD448109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a:extLst>
            <a:ext uri="{FF2B5EF4-FFF2-40B4-BE49-F238E27FC236}">
              <a16:creationId xmlns:a16="http://schemas.microsoft.com/office/drawing/2014/main" id="{8AE72F3E-1638-4680-BBA2-D36EC956D78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a:extLst>
            <a:ext uri="{FF2B5EF4-FFF2-40B4-BE49-F238E27FC236}">
              <a16:creationId xmlns:a16="http://schemas.microsoft.com/office/drawing/2014/main" id="{9A71DCDF-7F18-4DFD-B773-84124F301E7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a:extLst>
            <a:ext uri="{FF2B5EF4-FFF2-40B4-BE49-F238E27FC236}">
              <a16:creationId xmlns:a16="http://schemas.microsoft.com/office/drawing/2014/main" id="{A7C1D9A2-BDF3-4A26-9CAE-791737DB42B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id="{4AC2F1EE-E3C7-459D-B519-B559359F053C}"/>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57D7D8A0-FF73-43AE-8A87-59DDD429B5C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3C7F6706-1E51-44CA-B9ED-728E0468D91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a:extLst>
            <a:ext uri="{FF2B5EF4-FFF2-40B4-BE49-F238E27FC236}">
              <a16:creationId xmlns:a16="http://schemas.microsoft.com/office/drawing/2014/main" id="{F5366171-AAE1-4C8B-9D43-135D11EFDB9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491" name="直線コネクタ 490">
          <a:extLst>
            <a:ext uri="{FF2B5EF4-FFF2-40B4-BE49-F238E27FC236}">
              <a16:creationId xmlns:a16="http://schemas.microsoft.com/office/drawing/2014/main" id="{FA883757-3B8A-4737-B03F-447F3434D9C5}"/>
            </a:ext>
          </a:extLst>
        </xdr:cNvPr>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492" name="【保健センター・保健所】&#10;有形固定資産減価償却率最小値テキスト">
          <a:extLst>
            <a:ext uri="{FF2B5EF4-FFF2-40B4-BE49-F238E27FC236}">
              <a16:creationId xmlns:a16="http://schemas.microsoft.com/office/drawing/2014/main" id="{8995A0B6-C17E-480C-A086-7686FE2CA68D}"/>
            </a:ext>
          </a:extLst>
        </xdr:cNvPr>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493" name="直線コネクタ 492">
          <a:extLst>
            <a:ext uri="{FF2B5EF4-FFF2-40B4-BE49-F238E27FC236}">
              <a16:creationId xmlns:a16="http://schemas.microsoft.com/office/drawing/2014/main" id="{E3C55F10-3A5A-4E47-9D1D-7D269C3102A5}"/>
            </a:ext>
          </a:extLst>
        </xdr:cNvPr>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94" name="【保健センター・保健所】&#10;有形固定資産減価償却率最大値テキスト">
          <a:extLst>
            <a:ext uri="{FF2B5EF4-FFF2-40B4-BE49-F238E27FC236}">
              <a16:creationId xmlns:a16="http://schemas.microsoft.com/office/drawing/2014/main" id="{8B654FB0-E4F3-4C38-920B-B6E885818827}"/>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95" name="直線コネクタ 494">
          <a:extLst>
            <a:ext uri="{FF2B5EF4-FFF2-40B4-BE49-F238E27FC236}">
              <a16:creationId xmlns:a16="http://schemas.microsoft.com/office/drawing/2014/main" id="{2D7E5784-6B45-44AF-A702-3213DB492DDF}"/>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141622</xdr:rowOff>
    </xdr:from>
    <xdr:ext cx="405111" cy="259045"/>
    <xdr:sp macro="" textlink="">
      <xdr:nvSpPr>
        <xdr:cNvPr id="496" name="【保健センター・保健所】&#10;有形固定資産減価償却率平均値テキスト">
          <a:extLst>
            <a:ext uri="{FF2B5EF4-FFF2-40B4-BE49-F238E27FC236}">
              <a16:creationId xmlns:a16="http://schemas.microsoft.com/office/drawing/2014/main" id="{4BDB05C7-B84B-4D70-B54D-5FF766EBB8F2}"/>
            </a:ext>
          </a:extLst>
        </xdr:cNvPr>
        <xdr:cNvSpPr txBox="1"/>
      </xdr:nvSpPr>
      <xdr:spPr>
        <a:xfrm>
          <a:off x="16357600" y="1025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497" name="フローチャート: 判断 496">
          <a:extLst>
            <a:ext uri="{FF2B5EF4-FFF2-40B4-BE49-F238E27FC236}">
              <a16:creationId xmlns:a16="http://schemas.microsoft.com/office/drawing/2014/main" id="{E9DE224A-8842-4941-85FC-AD2C038A9552}"/>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498" name="フローチャート: 判断 497">
          <a:extLst>
            <a:ext uri="{FF2B5EF4-FFF2-40B4-BE49-F238E27FC236}">
              <a16:creationId xmlns:a16="http://schemas.microsoft.com/office/drawing/2014/main" id="{3B7DC5C1-8DF8-4B4C-8D90-13874BF4BD8F}"/>
            </a:ext>
          </a:extLst>
        </xdr:cNvPr>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499" name="フローチャート: 判断 498">
          <a:extLst>
            <a:ext uri="{FF2B5EF4-FFF2-40B4-BE49-F238E27FC236}">
              <a16:creationId xmlns:a16="http://schemas.microsoft.com/office/drawing/2014/main" id="{3B1913BD-31C8-441E-8FB4-813C15828371}"/>
            </a:ext>
          </a:extLst>
        </xdr:cNvPr>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500" name="フローチャート: 判断 499">
          <a:extLst>
            <a:ext uri="{FF2B5EF4-FFF2-40B4-BE49-F238E27FC236}">
              <a16:creationId xmlns:a16="http://schemas.microsoft.com/office/drawing/2014/main" id="{4E055037-2EEA-4F3A-B278-D5F1B2C3BF33}"/>
            </a:ext>
          </a:extLst>
        </xdr:cNvPr>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42E78A51-111A-4F8A-BCF0-45A46F073B2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AF531815-BC22-4F92-BF65-9C4E7DB24A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3AA99BC8-71ED-40EF-B65A-64D2F92F7EB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CCF1DDF1-5C15-43B6-A916-DF68EE138CB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AB7F6B2B-4E72-4631-9236-D4D7CB03601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111125</xdr:rowOff>
    </xdr:from>
    <xdr:to>
      <xdr:col>85</xdr:col>
      <xdr:colOff>177800</xdr:colOff>
      <xdr:row>62</xdr:row>
      <xdr:rowOff>41275</xdr:rowOff>
    </xdr:to>
    <xdr:sp macro="" textlink="">
      <xdr:nvSpPr>
        <xdr:cNvPr id="506" name="楕円 505">
          <a:extLst>
            <a:ext uri="{FF2B5EF4-FFF2-40B4-BE49-F238E27FC236}">
              <a16:creationId xmlns:a16="http://schemas.microsoft.com/office/drawing/2014/main" id="{DEE39A51-AB68-4830-9197-5D173E00BD2C}"/>
            </a:ext>
          </a:extLst>
        </xdr:cNvPr>
        <xdr:cNvSpPr/>
      </xdr:nvSpPr>
      <xdr:spPr>
        <a:xfrm>
          <a:off x="16268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89552</xdr:rowOff>
    </xdr:from>
    <xdr:ext cx="405111" cy="259045"/>
    <xdr:sp macro="" textlink="">
      <xdr:nvSpPr>
        <xdr:cNvPr id="507" name="【保健センター・保健所】&#10;有形固定資産減価償却率該当値テキスト">
          <a:extLst>
            <a:ext uri="{FF2B5EF4-FFF2-40B4-BE49-F238E27FC236}">
              <a16:creationId xmlns:a16="http://schemas.microsoft.com/office/drawing/2014/main" id="{BB1DFDCE-6390-45CB-BFBA-A1372FE71042}"/>
            </a:ext>
          </a:extLst>
        </xdr:cNvPr>
        <xdr:cNvSpPr txBox="1"/>
      </xdr:nvSpPr>
      <xdr:spPr>
        <a:xfrm>
          <a:off x="1635760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38735</xdr:rowOff>
    </xdr:from>
    <xdr:to>
      <xdr:col>81</xdr:col>
      <xdr:colOff>101600</xdr:colOff>
      <xdr:row>60</xdr:row>
      <xdr:rowOff>140335</xdr:rowOff>
    </xdr:to>
    <xdr:sp macro="" textlink="">
      <xdr:nvSpPr>
        <xdr:cNvPr id="508" name="楕円 507">
          <a:extLst>
            <a:ext uri="{FF2B5EF4-FFF2-40B4-BE49-F238E27FC236}">
              <a16:creationId xmlns:a16="http://schemas.microsoft.com/office/drawing/2014/main" id="{9636B349-0DC3-464A-81F6-626F2B42CE6F}"/>
            </a:ext>
          </a:extLst>
        </xdr:cNvPr>
        <xdr:cNvSpPr/>
      </xdr:nvSpPr>
      <xdr:spPr>
        <a:xfrm>
          <a:off x="15430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89535</xdr:rowOff>
    </xdr:from>
    <xdr:to>
      <xdr:col>85</xdr:col>
      <xdr:colOff>127000</xdr:colOff>
      <xdr:row>61</xdr:row>
      <xdr:rowOff>161925</xdr:rowOff>
    </xdr:to>
    <xdr:cxnSp macro="">
      <xdr:nvCxnSpPr>
        <xdr:cNvPr id="509" name="直線コネクタ 508">
          <a:extLst>
            <a:ext uri="{FF2B5EF4-FFF2-40B4-BE49-F238E27FC236}">
              <a16:creationId xmlns:a16="http://schemas.microsoft.com/office/drawing/2014/main" id="{9A2E3C97-32FC-4959-A65F-128D97523680}"/>
            </a:ext>
          </a:extLst>
        </xdr:cNvPr>
        <xdr:cNvCxnSpPr/>
      </xdr:nvCxnSpPr>
      <xdr:spPr>
        <a:xfrm>
          <a:off x="15481300" y="10376535"/>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10" name="楕円 509">
          <a:extLst>
            <a:ext uri="{FF2B5EF4-FFF2-40B4-BE49-F238E27FC236}">
              <a16:creationId xmlns:a16="http://schemas.microsoft.com/office/drawing/2014/main" id="{D25614CC-164E-438C-BC57-8BE1B579AC4A}"/>
            </a:ext>
          </a:extLst>
        </xdr:cNvPr>
        <xdr:cNvSpPr/>
      </xdr:nvSpPr>
      <xdr:spPr>
        <a:xfrm>
          <a:off x="14541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89535</xdr:rowOff>
    </xdr:to>
    <xdr:cxnSp macro="">
      <xdr:nvCxnSpPr>
        <xdr:cNvPr id="511" name="直線コネクタ 510">
          <a:extLst>
            <a:ext uri="{FF2B5EF4-FFF2-40B4-BE49-F238E27FC236}">
              <a16:creationId xmlns:a16="http://schemas.microsoft.com/office/drawing/2014/main" id="{25061453-9A10-4B63-A215-2F2880A1DAB3}"/>
            </a:ext>
          </a:extLst>
        </xdr:cNvPr>
        <xdr:cNvCxnSpPr/>
      </xdr:nvCxnSpPr>
      <xdr:spPr>
        <a:xfrm>
          <a:off x="14592300" y="1029843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12" name="楕円 511">
          <a:extLst>
            <a:ext uri="{FF2B5EF4-FFF2-40B4-BE49-F238E27FC236}">
              <a16:creationId xmlns:a16="http://schemas.microsoft.com/office/drawing/2014/main" id="{83DAA28D-C6A5-4431-97FD-462573F747E8}"/>
            </a:ext>
          </a:extLst>
        </xdr:cNvPr>
        <xdr:cNvSpPr/>
      </xdr:nvSpPr>
      <xdr:spPr>
        <a:xfrm>
          <a:off x="13652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62865</xdr:rowOff>
    </xdr:to>
    <xdr:cxnSp macro="">
      <xdr:nvCxnSpPr>
        <xdr:cNvPr id="513" name="直線コネクタ 512">
          <a:extLst>
            <a:ext uri="{FF2B5EF4-FFF2-40B4-BE49-F238E27FC236}">
              <a16:creationId xmlns:a16="http://schemas.microsoft.com/office/drawing/2014/main" id="{3F89E6C4-B685-4977-821C-2ABD5884E228}"/>
            </a:ext>
          </a:extLst>
        </xdr:cNvPr>
        <xdr:cNvCxnSpPr/>
      </xdr:nvCxnSpPr>
      <xdr:spPr>
        <a:xfrm flipV="1">
          <a:off x="13703300" y="102984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74312</xdr:rowOff>
    </xdr:from>
    <xdr:ext cx="405111" cy="259045"/>
    <xdr:sp macro="" textlink="">
      <xdr:nvSpPr>
        <xdr:cNvPr id="514" name="n_1aveValue【保健センター・保健所】&#10;有形固定資産減価償却率">
          <a:extLst>
            <a:ext uri="{FF2B5EF4-FFF2-40B4-BE49-F238E27FC236}">
              <a16:creationId xmlns:a16="http://schemas.microsoft.com/office/drawing/2014/main" id="{F3F6B9FC-D5F7-4842-857A-60660D13A835}"/>
            </a:ext>
          </a:extLst>
        </xdr:cNvPr>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104792</xdr:rowOff>
    </xdr:from>
    <xdr:ext cx="405111" cy="259045"/>
    <xdr:sp macro="" textlink="">
      <xdr:nvSpPr>
        <xdr:cNvPr id="515" name="n_2aveValue【保健センター・保健所】&#10;有形固定資産減価償却率">
          <a:extLst>
            <a:ext uri="{FF2B5EF4-FFF2-40B4-BE49-F238E27FC236}">
              <a16:creationId xmlns:a16="http://schemas.microsoft.com/office/drawing/2014/main" id="{25A40DDC-9924-4E91-9C20-D72995865B10}"/>
            </a:ext>
          </a:extLst>
        </xdr:cNvPr>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516" name="n_3aveValue【保健センター・保健所】&#10;有形固定資産減価償却率">
          <a:extLst>
            <a:ext uri="{FF2B5EF4-FFF2-40B4-BE49-F238E27FC236}">
              <a16:creationId xmlns:a16="http://schemas.microsoft.com/office/drawing/2014/main" id="{E9F5D52A-6CA6-487E-BC15-0066F8158A3F}"/>
            </a:ext>
          </a:extLst>
        </xdr:cNvPr>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156862</xdr:rowOff>
    </xdr:from>
    <xdr:ext cx="405111" cy="259045"/>
    <xdr:sp macro="" textlink="">
      <xdr:nvSpPr>
        <xdr:cNvPr id="517" name="n_1mainValue【保健センター・保健所】&#10;有形固定資産減価償却率">
          <a:extLst>
            <a:ext uri="{FF2B5EF4-FFF2-40B4-BE49-F238E27FC236}">
              <a16:creationId xmlns:a16="http://schemas.microsoft.com/office/drawing/2014/main" id="{701D98F5-0AE0-4D39-AA02-A7E1C41909B8}"/>
            </a:ext>
          </a:extLst>
        </xdr:cNvPr>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18" name="n_2mainValue【保健センター・保健所】&#10;有形固定資産減価償却率">
          <a:extLst>
            <a:ext uri="{FF2B5EF4-FFF2-40B4-BE49-F238E27FC236}">
              <a16:creationId xmlns:a16="http://schemas.microsoft.com/office/drawing/2014/main" id="{460C8034-30C8-455B-8C12-8929CB6BF486}"/>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519" name="n_3mainValue【保健センター・保健所】&#10;有形固定資産減価償却率">
          <a:extLst>
            <a:ext uri="{FF2B5EF4-FFF2-40B4-BE49-F238E27FC236}">
              <a16:creationId xmlns:a16="http://schemas.microsoft.com/office/drawing/2014/main" id="{A791B8EE-4358-430D-98A1-6F8E24BFE345}"/>
            </a:ext>
          </a:extLst>
        </xdr:cNvPr>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2274A460-6027-4BBE-9A08-B79A2F4471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CB4B6905-B29C-4AE6-9A5F-56D4D80E990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1E8C4B78-5374-464E-87D9-E47F1337019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F1B69FBC-A71C-431F-A8D6-BBBB91EAB0A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3BE19D00-595A-42D4-A858-38F3DF6AF5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6FB436E3-82DB-4E56-BED7-69E893E20BC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48A5B1AF-C27A-4969-B82C-79A392ADD60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D911DC28-23F2-4571-8786-6B71AD55287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1DFABAEF-1FC7-4505-8782-1EE2195CC90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0E54B35C-FDFE-4646-8D90-54A3A279E5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id="{3C8579D2-0A02-4806-9E57-71545E92AD4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a16="http://schemas.microsoft.com/office/drawing/2014/main" id="{E5A2D8F3-7CBC-46D4-8C9E-2722D857ABF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id="{25B7C5E2-71E0-4867-B439-474937E3061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a16="http://schemas.microsoft.com/office/drawing/2014/main" id="{7695C76D-E387-4852-BA93-DBDA0D9AD1F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id="{9E663DC9-621A-41A6-B9E0-0059025C73E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a16="http://schemas.microsoft.com/office/drawing/2014/main" id="{38EBD397-5600-485C-BC81-850634C8B10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id="{D748B5FD-3979-411C-9ACE-022BA6FC0E7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a16="http://schemas.microsoft.com/office/drawing/2014/main" id="{488A90A6-A549-44CE-BA9C-03F5439208E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5F10BBF7-354A-4626-9480-25F7506CAB8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2DB02476-7662-4BCB-8A83-0B2EB25FF9E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a:extLst>
            <a:ext uri="{FF2B5EF4-FFF2-40B4-BE49-F238E27FC236}">
              <a16:creationId xmlns:a16="http://schemas.microsoft.com/office/drawing/2014/main" id="{97E3097E-2752-4D25-9A59-75BA276BBFC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541" name="直線コネクタ 540">
          <a:extLst>
            <a:ext uri="{FF2B5EF4-FFF2-40B4-BE49-F238E27FC236}">
              <a16:creationId xmlns:a16="http://schemas.microsoft.com/office/drawing/2014/main" id="{1347AD52-29D2-49BF-A196-3BB05F0FFC5C}"/>
            </a:ext>
          </a:extLst>
        </xdr:cNvPr>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42" name="【保健センター・保健所】&#10;一人当たり面積最小値テキスト">
          <a:extLst>
            <a:ext uri="{FF2B5EF4-FFF2-40B4-BE49-F238E27FC236}">
              <a16:creationId xmlns:a16="http://schemas.microsoft.com/office/drawing/2014/main" id="{65362F6B-B86D-4BB0-A2CF-BB34928181C6}"/>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43" name="直線コネクタ 542">
          <a:extLst>
            <a:ext uri="{FF2B5EF4-FFF2-40B4-BE49-F238E27FC236}">
              <a16:creationId xmlns:a16="http://schemas.microsoft.com/office/drawing/2014/main" id="{1414A4D1-5C1D-4549-AFED-8765F53C9D3B}"/>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544" name="【保健センター・保健所】&#10;一人当たり面積最大値テキスト">
          <a:extLst>
            <a:ext uri="{FF2B5EF4-FFF2-40B4-BE49-F238E27FC236}">
              <a16:creationId xmlns:a16="http://schemas.microsoft.com/office/drawing/2014/main" id="{0CF77F86-BA9F-4BDB-85F8-D9FE20F03157}"/>
            </a:ext>
          </a:extLst>
        </xdr:cNvPr>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545" name="直線コネクタ 544">
          <a:extLst>
            <a:ext uri="{FF2B5EF4-FFF2-40B4-BE49-F238E27FC236}">
              <a16:creationId xmlns:a16="http://schemas.microsoft.com/office/drawing/2014/main" id="{C61D5961-FD86-4140-A867-8012799D80BD}"/>
            </a:ext>
          </a:extLst>
        </xdr:cNvPr>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137939</xdr:rowOff>
    </xdr:from>
    <xdr:ext cx="469744" cy="259045"/>
    <xdr:sp macro="" textlink="">
      <xdr:nvSpPr>
        <xdr:cNvPr id="546" name="【保健センター・保健所】&#10;一人当たり面積平均値テキスト">
          <a:extLst>
            <a:ext uri="{FF2B5EF4-FFF2-40B4-BE49-F238E27FC236}">
              <a16:creationId xmlns:a16="http://schemas.microsoft.com/office/drawing/2014/main" id="{090C5FF0-063B-4B4D-B4F0-D1B06F4CF4DC}"/>
            </a:ext>
          </a:extLst>
        </xdr:cNvPr>
        <xdr:cNvSpPr txBox="1"/>
      </xdr:nvSpPr>
      <xdr:spPr>
        <a:xfrm>
          <a:off x="221996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547" name="フローチャート: 判断 546">
          <a:extLst>
            <a:ext uri="{FF2B5EF4-FFF2-40B4-BE49-F238E27FC236}">
              <a16:creationId xmlns:a16="http://schemas.microsoft.com/office/drawing/2014/main" id="{7DE859BD-E635-4467-8CCA-BBB629B9C696}"/>
            </a:ext>
          </a:extLst>
        </xdr:cNvPr>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548" name="フローチャート: 判断 547">
          <a:extLst>
            <a:ext uri="{FF2B5EF4-FFF2-40B4-BE49-F238E27FC236}">
              <a16:creationId xmlns:a16="http://schemas.microsoft.com/office/drawing/2014/main" id="{0D21DD0C-2CD5-4749-A375-851E2181C036}"/>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549" name="フローチャート: 判断 548">
          <a:extLst>
            <a:ext uri="{FF2B5EF4-FFF2-40B4-BE49-F238E27FC236}">
              <a16:creationId xmlns:a16="http://schemas.microsoft.com/office/drawing/2014/main" id="{391BF2EC-8326-4FC3-8035-87ACFBA0C6F3}"/>
            </a:ext>
          </a:extLst>
        </xdr:cNvPr>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550" name="フローチャート: 判断 549">
          <a:extLst>
            <a:ext uri="{FF2B5EF4-FFF2-40B4-BE49-F238E27FC236}">
              <a16:creationId xmlns:a16="http://schemas.microsoft.com/office/drawing/2014/main" id="{11A9591E-9C21-4ABD-98BA-6ACADD71D9F9}"/>
            </a:ext>
          </a:extLst>
        </xdr:cNvPr>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63C925B-3EDE-40BC-84B3-A8FBD1CA5D4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951CD9A-3DE0-4BC3-A7E4-2E4A7EA3C09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31D0A356-6865-4092-80C6-CBACA3F355B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921F199C-9042-4918-A3D2-93ABEF84F4C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A9F92340-2DC2-4624-9473-0382F8209A6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56" name="楕円 555">
          <a:extLst>
            <a:ext uri="{FF2B5EF4-FFF2-40B4-BE49-F238E27FC236}">
              <a16:creationId xmlns:a16="http://schemas.microsoft.com/office/drawing/2014/main" id="{3F236A3D-54E7-4BF3-A3BF-9F5D710D7004}"/>
            </a:ext>
          </a:extLst>
        </xdr:cNvPr>
        <xdr:cNvSpPr/>
      </xdr:nvSpPr>
      <xdr:spPr>
        <a:xfrm>
          <a:off x="221107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68089</xdr:rowOff>
    </xdr:from>
    <xdr:ext cx="469744" cy="259045"/>
    <xdr:sp macro="" textlink="">
      <xdr:nvSpPr>
        <xdr:cNvPr id="557" name="【保健センター・保健所】&#10;一人当たり面積該当値テキスト">
          <a:extLst>
            <a:ext uri="{FF2B5EF4-FFF2-40B4-BE49-F238E27FC236}">
              <a16:creationId xmlns:a16="http://schemas.microsoft.com/office/drawing/2014/main" id="{F390A528-FEE7-4F25-9DDA-2CD4D1108A89}"/>
            </a:ext>
          </a:extLst>
        </xdr:cNvPr>
        <xdr:cNvSpPr txBox="1"/>
      </xdr:nvSpPr>
      <xdr:spPr>
        <a:xfrm>
          <a:off x="22199600" y="1018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58928</xdr:rowOff>
    </xdr:from>
    <xdr:to>
      <xdr:col>112</xdr:col>
      <xdr:colOff>38100</xdr:colOff>
      <xdr:row>60</xdr:row>
      <xdr:rowOff>160528</xdr:rowOff>
    </xdr:to>
    <xdr:sp macro="" textlink="">
      <xdr:nvSpPr>
        <xdr:cNvPr id="558" name="楕円 557">
          <a:extLst>
            <a:ext uri="{FF2B5EF4-FFF2-40B4-BE49-F238E27FC236}">
              <a16:creationId xmlns:a16="http://schemas.microsoft.com/office/drawing/2014/main" id="{FB7C9784-A5B0-4F0C-94C2-0DC729D4391E}"/>
            </a:ext>
          </a:extLst>
        </xdr:cNvPr>
        <xdr:cNvSpPr/>
      </xdr:nvSpPr>
      <xdr:spPr>
        <a:xfrm>
          <a:off x="21272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96012</xdr:rowOff>
    </xdr:from>
    <xdr:to>
      <xdr:col>116</xdr:col>
      <xdr:colOff>63500</xdr:colOff>
      <xdr:row>60</xdr:row>
      <xdr:rowOff>109728</xdr:rowOff>
    </xdr:to>
    <xdr:cxnSp macro="">
      <xdr:nvCxnSpPr>
        <xdr:cNvPr id="559" name="直線コネクタ 558">
          <a:extLst>
            <a:ext uri="{FF2B5EF4-FFF2-40B4-BE49-F238E27FC236}">
              <a16:creationId xmlns:a16="http://schemas.microsoft.com/office/drawing/2014/main" id="{1763AF77-ED6B-446E-979B-1D9C3FD2C375}"/>
            </a:ext>
          </a:extLst>
        </xdr:cNvPr>
        <xdr:cNvCxnSpPr/>
      </xdr:nvCxnSpPr>
      <xdr:spPr>
        <a:xfrm flipV="1">
          <a:off x="21323300" y="103830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100076</xdr:rowOff>
    </xdr:from>
    <xdr:to>
      <xdr:col>107</xdr:col>
      <xdr:colOff>101600</xdr:colOff>
      <xdr:row>61</xdr:row>
      <xdr:rowOff>30226</xdr:rowOff>
    </xdr:to>
    <xdr:sp macro="" textlink="">
      <xdr:nvSpPr>
        <xdr:cNvPr id="560" name="楕円 559">
          <a:extLst>
            <a:ext uri="{FF2B5EF4-FFF2-40B4-BE49-F238E27FC236}">
              <a16:creationId xmlns:a16="http://schemas.microsoft.com/office/drawing/2014/main" id="{576EA501-570F-4F2D-A9DC-6526F34512ED}"/>
            </a:ext>
          </a:extLst>
        </xdr:cNvPr>
        <xdr:cNvSpPr/>
      </xdr:nvSpPr>
      <xdr:spPr>
        <a:xfrm>
          <a:off x="20383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109728</xdr:rowOff>
    </xdr:from>
    <xdr:to>
      <xdr:col>111</xdr:col>
      <xdr:colOff>177800</xdr:colOff>
      <xdr:row>60</xdr:row>
      <xdr:rowOff>150876</xdr:rowOff>
    </xdr:to>
    <xdr:cxnSp macro="">
      <xdr:nvCxnSpPr>
        <xdr:cNvPr id="561" name="直線コネクタ 560">
          <a:extLst>
            <a:ext uri="{FF2B5EF4-FFF2-40B4-BE49-F238E27FC236}">
              <a16:creationId xmlns:a16="http://schemas.microsoft.com/office/drawing/2014/main" id="{06AF2FE7-9D85-492B-BB0A-63D462DF8671}"/>
            </a:ext>
          </a:extLst>
        </xdr:cNvPr>
        <xdr:cNvCxnSpPr/>
      </xdr:nvCxnSpPr>
      <xdr:spPr>
        <a:xfrm flipV="1">
          <a:off x="20434300" y="103967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562" name="楕円 561">
          <a:extLst>
            <a:ext uri="{FF2B5EF4-FFF2-40B4-BE49-F238E27FC236}">
              <a16:creationId xmlns:a16="http://schemas.microsoft.com/office/drawing/2014/main" id="{446E8247-D516-4F21-B106-0FE2F33D7C48}"/>
            </a:ext>
          </a:extLst>
        </xdr:cNvPr>
        <xdr:cNvSpPr/>
      </xdr:nvSpPr>
      <xdr:spPr>
        <a:xfrm>
          <a:off x="19494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150876</xdr:rowOff>
    </xdr:from>
    <xdr:to>
      <xdr:col>107</xdr:col>
      <xdr:colOff>50800</xdr:colOff>
      <xdr:row>60</xdr:row>
      <xdr:rowOff>160020</xdr:rowOff>
    </xdr:to>
    <xdr:cxnSp macro="">
      <xdr:nvCxnSpPr>
        <xdr:cNvPr id="563" name="直線コネクタ 562">
          <a:extLst>
            <a:ext uri="{FF2B5EF4-FFF2-40B4-BE49-F238E27FC236}">
              <a16:creationId xmlns:a16="http://schemas.microsoft.com/office/drawing/2014/main" id="{AA1E4CB1-CB29-4CAE-84F8-844CAAEDB604}"/>
            </a:ext>
          </a:extLst>
        </xdr:cNvPr>
        <xdr:cNvCxnSpPr/>
      </xdr:nvCxnSpPr>
      <xdr:spPr>
        <a:xfrm flipV="1">
          <a:off x="19545300" y="10437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564" name="n_1aveValue【保健センター・保健所】&#10;一人当たり面積">
          <a:extLst>
            <a:ext uri="{FF2B5EF4-FFF2-40B4-BE49-F238E27FC236}">
              <a16:creationId xmlns:a16="http://schemas.microsoft.com/office/drawing/2014/main" id="{B292D8CD-8895-44FD-8585-43C81B5AAF61}"/>
            </a:ext>
          </a:extLst>
        </xdr:cNvPr>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25925</xdr:rowOff>
    </xdr:from>
    <xdr:ext cx="469744" cy="259045"/>
    <xdr:sp macro="" textlink="">
      <xdr:nvSpPr>
        <xdr:cNvPr id="565" name="n_2aveValue【保健センター・保健所】&#10;一人当たり面積">
          <a:extLst>
            <a:ext uri="{FF2B5EF4-FFF2-40B4-BE49-F238E27FC236}">
              <a16:creationId xmlns:a16="http://schemas.microsoft.com/office/drawing/2014/main" id="{97952A19-7127-40DE-BBF5-CC201203FC27}"/>
            </a:ext>
          </a:extLst>
        </xdr:cNvPr>
        <xdr:cNvSpPr txBox="1"/>
      </xdr:nvSpPr>
      <xdr:spPr>
        <a:xfrm>
          <a:off x="201994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149369</xdr:rowOff>
    </xdr:from>
    <xdr:ext cx="469744" cy="259045"/>
    <xdr:sp macro="" textlink="">
      <xdr:nvSpPr>
        <xdr:cNvPr id="566" name="n_3aveValue【保健センター・保健所】&#10;一人当たり面積">
          <a:extLst>
            <a:ext uri="{FF2B5EF4-FFF2-40B4-BE49-F238E27FC236}">
              <a16:creationId xmlns:a16="http://schemas.microsoft.com/office/drawing/2014/main" id="{B38B01C5-1268-4FF8-B2B6-5CCAA9565F3C}"/>
            </a:ext>
          </a:extLst>
        </xdr:cNvPr>
        <xdr:cNvSpPr txBox="1"/>
      </xdr:nvSpPr>
      <xdr:spPr>
        <a:xfrm>
          <a:off x="193104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5605</xdr:rowOff>
    </xdr:from>
    <xdr:ext cx="469744" cy="259045"/>
    <xdr:sp macro="" textlink="">
      <xdr:nvSpPr>
        <xdr:cNvPr id="567" name="n_1mainValue【保健センター・保健所】&#10;一人当たり面積">
          <a:extLst>
            <a:ext uri="{FF2B5EF4-FFF2-40B4-BE49-F238E27FC236}">
              <a16:creationId xmlns:a16="http://schemas.microsoft.com/office/drawing/2014/main" id="{A7EE0839-560C-442D-8FCF-5ADCAA0337A0}"/>
            </a:ext>
          </a:extLst>
        </xdr:cNvPr>
        <xdr:cNvSpPr txBox="1"/>
      </xdr:nvSpPr>
      <xdr:spPr>
        <a:xfrm>
          <a:off x="210757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46753</xdr:rowOff>
    </xdr:from>
    <xdr:ext cx="469744" cy="259045"/>
    <xdr:sp macro="" textlink="">
      <xdr:nvSpPr>
        <xdr:cNvPr id="568" name="n_2mainValue【保健センター・保健所】&#10;一人当たり面積">
          <a:extLst>
            <a:ext uri="{FF2B5EF4-FFF2-40B4-BE49-F238E27FC236}">
              <a16:creationId xmlns:a16="http://schemas.microsoft.com/office/drawing/2014/main" id="{8540113D-DABD-4A3A-9EEB-96DAAE6F476B}"/>
            </a:ext>
          </a:extLst>
        </xdr:cNvPr>
        <xdr:cNvSpPr txBox="1"/>
      </xdr:nvSpPr>
      <xdr:spPr>
        <a:xfrm>
          <a:off x="201994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569" name="n_3mainValue【保健センター・保健所】&#10;一人当たり面積">
          <a:extLst>
            <a:ext uri="{FF2B5EF4-FFF2-40B4-BE49-F238E27FC236}">
              <a16:creationId xmlns:a16="http://schemas.microsoft.com/office/drawing/2014/main" id="{5E69D1F6-F385-405F-919D-1EEB5D17E23C}"/>
            </a:ext>
          </a:extLst>
        </xdr:cNvPr>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BC385301-9AE1-403F-93CE-45B0A3C53A5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A80C1D12-E0AB-4463-ACC5-76DA17CE9C1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E51171FB-1312-4E57-9321-524F31BB9D6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B813A28C-0354-4667-922F-A0496B60CE3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C907E517-AE92-4B03-B324-67ECCE7A0CF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DD54383D-75A7-4DD5-A7A9-1797DB13EC1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FFF7AF59-0401-4A62-8846-58BFEDDE40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9912AAAA-1D92-41D2-BBF1-4D163D286D6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BA394116-6FC8-4E0F-9ED9-20D5A218A8A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3EFB87AF-651E-4D8E-8ACC-74E7E7932EB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a:extLst>
            <a:ext uri="{FF2B5EF4-FFF2-40B4-BE49-F238E27FC236}">
              <a16:creationId xmlns:a16="http://schemas.microsoft.com/office/drawing/2014/main" id="{787942BE-76F6-4D0B-9A25-B1EEDB10DA6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a:extLst>
            <a:ext uri="{FF2B5EF4-FFF2-40B4-BE49-F238E27FC236}">
              <a16:creationId xmlns:a16="http://schemas.microsoft.com/office/drawing/2014/main" id="{19017C66-46E2-4D33-B27F-7950ED5D519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a:extLst>
            <a:ext uri="{FF2B5EF4-FFF2-40B4-BE49-F238E27FC236}">
              <a16:creationId xmlns:a16="http://schemas.microsoft.com/office/drawing/2014/main" id="{F04206FC-5527-4E32-A60E-1184A9415AE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a:extLst>
            <a:ext uri="{FF2B5EF4-FFF2-40B4-BE49-F238E27FC236}">
              <a16:creationId xmlns:a16="http://schemas.microsoft.com/office/drawing/2014/main" id="{015E4A7A-BFE3-4421-9CE8-233D3E44EC4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a:extLst>
            <a:ext uri="{FF2B5EF4-FFF2-40B4-BE49-F238E27FC236}">
              <a16:creationId xmlns:a16="http://schemas.microsoft.com/office/drawing/2014/main" id="{C797B9BF-2B73-4183-B03E-784048E958A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a:extLst>
            <a:ext uri="{FF2B5EF4-FFF2-40B4-BE49-F238E27FC236}">
              <a16:creationId xmlns:a16="http://schemas.microsoft.com/office/drawing/2014/main" id="{2E174C53-2B6F-4B0F-AF42-B3CDAD2E05D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a:extLst>
            <a:ext uri="{FF2B5EF4-FFF2-40B4-BE49-F238E27FC236}">
              <a16:creationId xmlns:a16="http://schemas.microsoft.com/office/drawing/2014/main" id="{0CC93C9C-6BF8-443D-A27F-CF6EAF4A00B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a:extLst>
            <a:ext uri="{FF2B5EF4-FFF2-40B4-BE49-F238E27FC236}">
              <a16:creationId xmlns:a16="http://schemas.microsoft.com/office/drawing/2014/main" id="{1EFBAFAE-E0EA-4817-8E4C-D0B9401847C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a:extLst>
            <a:ext uri="{FF2B5EF4-FFF2-40B4-BE49-F238E27FC236}">
              <a16:creationId xmlns:a16="http://schemas.microsoft.com/office/drawing/2014/main" id="{10A370F1-A8A5-49E2-B84A-A7B4A683BAD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a:extLst>
            <a:ext uri="{FF2B5EF4-FFF2-40B4-BE49-F238E27FC236}">
              <a16:creationId xmlns:a16="http://schemas.microsoft.com/office/drawing/2014/main" id="{2EA504CD-9897-41BC-9F1E-C9BC4D2B551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a:extLst>
            <a:ext uri="{FF2B5EF4-FFF2-40B4-BE49-F238E27FC236}">
              <a16:creationId xmlns:a16="http://schemas.microsoft.com/office/drawing/2014/main" id="{019AC566-E3D0-4A32-BC72-4124EBE4FD4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a:extLst>
            <a:ext uri="{FF2B5EF4-FFF2-40B4-BE49-F238E27FC236}">
              <a16:creationId xmlns:a16="http://schemas.microsoft.com/office/drawing/2014/main" id="{87AB0607-4547-4851-949F-CB910FDDC40C}"/>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99727551-471D-4899-AE25-DD79B9AEA3B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0A5FCDE6-863E-419D-8389-2220EC49CCF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a:extLst>
            <a:ext uri="{FF2B5EF4-FFF2-40B4-BE49-F238E27FC236}">
              <a16:creationId xmlns:a16="http://schemas.microsoft.com/office/drawing/2014/main" id="{74ED4CCC-0F3A-49C1-BBA6-700F75855F2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595" name="直線コネクタ 594">
          <a:extLst>
            <a:ext uri="{FF2B5EF4-FFF2-40B4-BE49-F238E27FC236}">
              <a16:creationId xmlns:a16="http://schemas.microsoft.com/office/drawing/2014/main" id="{D62B31B4-F7D8-4AF5-8F1E-40ECC5047C8E}"/>
            </a:ext>
          </a:extLst>
        </xdr:cNvPr>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596" name="【消防施設】&#10;有形固定資産減価償却率最小値テキスト">
          <a:extLst>
            <a:ext uri="{FF2B5EF4-FFF2-40B4-BE49-F238E27FC236}">
              <a16:creationId xmlns:a16="http://schemas.microsoft.com/office/drawing/2014/main" id="{3CB56EE9-2925-4027-B908-3A98EBD8519A}"/>
            </a:ext>
          </a:extLst>
        </xdr:cNvPr>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597" name="直線コネクタ 596">
          <a:extLst>
            <a:ext uri="{FF2B5EF4-FFF2-40B4-BE49-F238E27FC236}">
              <a16:creationId xmlns:a16="http://schemas.microsoft.com/office/drawing/2014/main" id="{854C510B-802F-4D8E-A2D9-8D06E5889EF0}"/>
            </a:ext>
          </a:extLst>
        </xdr:cNvPr>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98" name="【消防施設】&#10;有形固定資産減価償却率最大値テキスト">
          <a:extLst>
            <a:ext uri="{FF2B5EF4-FFF2-40B4-BE49-F238E27FC236}">
              <a16:creationId xmlns:a16="http://schemas.microsoft.com/office/drawing/2014/main" id="{4A8D3B8C-9F90-4AF4-ABF2-EC5B72EBC7BC}"/>
            </a:ext>
          </a:extLst>
        </xdr:cNvPr>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599" name="直線コネクタ 598">
          <a:extLst>
            <a:ext uri="{FF2B5EF4-FFF2-40B4-BE49-F238E27FC236}">
              <a16:creationId xmlns:a16="http://schemas.microsoft.com/office/drawing/2014/main" id="{D64CBF7D-EFC8-41B8-B396-0E7D29D9D573}"/>
            </a:ext>
          </a:extLst>
        </xdr:cNvPr>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600" name="【消防施設】&#10;有形固定資産減価償却率平均値テキスト">
          <a:extLst>
            <a:ext uri="{FF2B5EF4-FFF2-40B4-BE49-F238E27FC236}">
              <a16:creationId xmlns:a16="http://schemas.microsoft.com/office/drawing/2014/main" id="{E8C36F6A-3FE4-40DE-8F3F-7028314B106C}"/>
            </a:ext>
          </a:extLst>
        </xdr:cNvPr>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01" name="フローチャート: 判断 600">
          <a:extLst>
            <a:ext uri="{FF2B5EF4-FFF2-40B4-BE49-F238E27FC236}">
              <a16:creationId xmlns:a16="http://schemas.microsoft.com/office/drawing/2014/main" id="{088CC90C-754F-4ECA-8D71-2141BFCA5E9E}"/>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02" name="フローチャート: 判断 601">
          <a:extLst>
            <a:ext uri="{FF2B5EF4-FFF2-40B4-BE49-F238E27FC236}">
              <a16:creationId xmlns:a16="http://schemas.microsoft.com/office/drawing/2014/main" id="{474B9A8B-55C2-44C8-B30D-6C98197B097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603" name="フローチャート: 判断 602">
          <a:extLst>
            <a:ext uri="{FF2B5EF4-FFF2-40B4-BE49-F238E27FC236}">
              <a16:creationId xmlns:a16="http://schemas.microsoft.com/office/drawing/2014/main" id="{D4F3967D-64C9-4F88-9FA8-33BF4DF70A79}"/>
            </a:ext>
          </a:extLst>
        </xdr:cNvPr>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604" name="フローチャート: 判断 603">
          <a:extLst>
            <a:ext uri="{FF2B5EF4-FFF2-40B4-BE49-F238E27FC236}">
              <a16:creationId xmlns:a16="http://schemas.microsoft.com/office/drawing/2014/main" id="{07745F8A-A734-4559-A666-B270F10ED54A}"/>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A38646E6-31EC-47EE-820A-0913EA36358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C2B4D027-0ADE-4A67-8E37-A0D85BEC472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478CC323-D832-496B-B5F0-CE2EC3E93F9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5F43DD4A-7AC7-46EC-B316-F0E65B71881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284FBB6D-9CE4-4930-BD25-1676A49830D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10" name="楕円 609">
          <a:extLst>
            <a:ext uri="{FF2B5EF4-FFF2-40B4-BE49-F238E27FC236}">
              <a16:creationId xmlns:a16="http://schemas.microsoft.com/office/drawing/2014/main" id="{DF23BBF5-805E-4740-B7FE-2561CEF6178F}"/>
            </a:ext>
          </a:extLst>
        </xdr:cNvPr>
        <xdr:cNvSpPr/>
      </xdr:nvSpPr>
      <xdr:spPr>
        <a:xfrm>
          <a:off x="16268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137177</xdr:rowOff>
    </xdr:from>
    <xdr:ext cx="405111" cy="259045"/>
    <xdr:sp macro="" textlink="">
      <xdr:nvSpPr>
        <xdr:cNvPr id="611" name="【消防施設】&#10;有形固定資産減価償却率該当値テキスト">
          <a:extLst>
            <a:ext uri="{FF2B5EF4-FFF2-40B4-BE49-F238E27FC236}">
              <a16:creationId xmlns:a16="http://schemas.microsoft.com/office/drawing/2014/main" id="{6BDE267F-7EB5-4688-BA81-E7ED54C616EF}"/>
            </a:ext>
          </a:extLst>
        </xdr:cNvPr>
        <xdr:cNvSpPr txBox="1"/>
      </xdr:nvSpPr>
      <xdr:spPr>
        <a:xfrm>
          <a:off x="16357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75474</xdr:rowOff>
    </xdr:from>
    <xdr:to>
      <xdr:col>81</xdr:col>
      <xdr:colOff>101600</xdr:colOff>
      <xdr:row>83</xdr:row>
      <xdr:rowOff>5624</xdr:rowOff>
    </xdr:to>
    <xdr:sp macro="" textlink="">
      <xdr:nvSpPr>
        <xdr:cNvPr id="612" name="楕円 611">
          <a:extLst>
            <a:ext uri="{FF2B5EF4-FFF2-40B4-BE49-F238E27FC236}">
              <a16:creationId xmlns:a16="http://schemas.microsoft.com/office/drawing/2014/main" id="{60327ED5-846B-4039-A3A1-CED132AF887C}"/>
            </a:ext>
          </a:extLst>
        </xdr:cNvPr>
        <xdr:cNvSpPr/>
      </xdr:nvSpPr>
      <xdr:spPr>
        <a:xfrm>
          <a:off x="15430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126274</xdr:rowOff>
    </xdr:from>
    <xdr:to>
      <xdr:col>85</xdr:col>
      <xdr:colOff>127000</xdr:colOff>
      <xdr:row>83</xdr:row>
      <xdr:rowOff>38100</xdr:rowOff>
    </xdr:to>
    <xdr:cxnSp macro="">
      <xdr:nvCxnSpPr>
        <xdr:cNvPr id="613" name="直線コネクタ 612">
          <a:extLst>
            <a:ext uri="{FF2B5EF4-FFF2-40B4-BE49-F238E27FC236}">
              <a16:creationId xmlns:a16="http://schemas.microsoft.com/office/drawing/2014/main" id="{A03B5CFD-8A1F-40BC-A11E-09624B51A9A5}"/>
            </a:ext>
          </a:extLst>
        </xdr:cNvPr>
        <xdr:cNvCxnSpPr/>
      </xdr:nvCxnSpPr>
      <xdr:spPr>
        <a:xfrm>
          <a:off x="15481300" y="14185174"/>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135889</xdr:rowOff>
    </xdr:from>
    <xdr:to>
      <xdr:col>76</xdr:col>
      <xdr:colOff>165100</xdr:colOff>
      <xdr:row>83</xdr:row>
      <xdr:rowOff>66039</xdr:rowOff>
    </xdr:to>
    <xdr:sp macro="" textlink="">
      <xdr:nvSpPr>
        <xdr:cNvPr id="614" name="楕円 613">
          <a:extLst>
            <a:ext uri="{FF2B5EF4-FFF2-40B4-BE49-F238E27FC236}">
              <a16:creationId xmlns:a16="http://schemas.microsoft.com/office/drawing/2014/main" id="{F30D5BC7-76BF-469C-B881-F8010B5429FE}"/>
            </a:ext>
          </a:extLst>
        </xdr:cNvPr>
        <xdr:cNvSpPr/>
      </xdr:nvSpPr>
      <xdr:spPr>
        <a:xfrm>
          <a:off x="14541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126274</xdr:rowOff>
    </xdr:from>
    <xdr:to>
      <xdr:col>81</xdr:col>
      <xdr:colOff>50800</xdr:colOff>
      <xdr:row>83</xdr:row>
      <xdr:rowOff>15239</xdr:rowOff>
    </xdr:to>
    <xdr:cxnSp macro="">
      <xdr:nvCxnSpPr>
        <xdr:cNvPr id="615" name="直線コネクタ 614">
          <a:extLst>
            <a:ext uri="{FF2B5EF4-FFF2-40B4-BE49-F238E27FC236}">
              <a16:creationId xmlns:a16="http://schemas.microsoft.com/office/drawing/2014/main" id="{E1C90362-1CAD-4B19-AA99-02788F0B2CC9}"/>
            </a:ext>
          </a:extLst>
        </xdr:cNvPr>
        <xdr:cNvCxnSpPr/>
      </xdr:nvCxnSpPr>
      <xdr:spPr>
        <a:xfrm flipV="1">
          <a:off x="14592300" y="14185174"/>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88537</xdr:rowOff>
    </xdr:from>
    <xdr:to>
      <xdr:col>72</xdr:col>
      <xdr:colOff>38100</xdr:colOff>
      <xdr:row>80</xdr:row>
      <xdr:rowOff>18687</xdr:rowOff>
    </xdr:to>
    <xdr:sp macro="" textlink="">
      <xdr:nvSpPr>
        <xdr:cNvPr id="616" name="楕円 615">
          <a:extLst>
            <a:ext uri="{FF2B5EF4-FFF2-40B4-BE49-F238E27FC236}">
              <a16:creationId xmlns:a16="http://schemas.microsoft.com/office/drawing/2014/main" id="{6032AD79-436C-4945-9548-F2CE153486BB}"/>
            </a:ext>
          </a:extLst>
        </xdr:cNvPr>
        <xdr:cNvSpPr/>
      </xdr:nvSpPr>
      <xdr:spPr>
        <a:xfrm>
          <a:off x="13652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139337</xdr:rowOff>
    </xdr:from>
    <xdr:to>
      <xdr:col>76</xdr:col>
      <xdr:colOff>114300</xdr:colOff>
      <xdr:row>83</xdr:row>
      <xdr:rowOff>15239</xdr:rowOff>
    </xdr:to>
    <xdr:cxnSp macro="">
      <xdr:nvCxnSpPr>
        <xdr:cNvPr id="617" name="直線コネクタ 616">
          <a:extLst>
            <a:ext uri="{FF2B5EF4-FFF2-40B4-BE49-F238E27FC236}">
              <a16:creationId xmlns:a16="http://schemas.microsoft.com/office/drawing/2014/main" id="{DD82612C-8343-471C-AEA3-772374149257}"/>
            </a:ext>
          </a:extLst>
        </xdr:cNvPr>
        <xdr:cNvCxnSpPr/>
      </xdr:nvCxnSpPr>
      <xdr:spPr>
        <a:xfrm>
          <a:off x="13703300" y="13683887"/>
          <a:ext cx="889000" cy="56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40113</xdr:rowOff>
    </xdr:from>
    <xdr:ext cx="405111" cy="259045"/>
    <xdr:sp macro="" textlink="">
      <xdr:nvSpPr>
        <xdr:cNvPr id="618" name="n_1aveValue【消防施設】&#10;有形固定資産減価償却率">
          <a:extLst>
            <a:ext uri="{FF2B5EF4-FFF2-40B4-BE49-F238E27FC236}">
              <a16:creationId xmlns:a16="http://schemas.microsoft.com/office/drawing/2014/main" id="{98BDFFB1-F0ED-4B62-B6FD-8BF5318F8CAD}"/>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167476</xdr:rowOff>
    </xdr:from>
    <xdr:ext cx="405111" cy="259045"/>
    <xdr:sp macro="" textlink="">
      <xdr:nvSpPr>
        <xdr:cNvPr id="619" name="n_2aveValue【消防施設】&#10;有形固定資産減価償却率">
          <a:extLst>
            <a:ext uri="{FF2B5EF4-FFF2-40B4-BE49-F238E27FC236}">
              <a16:creationId xmlns:a16="http://schemas.microsoft.com/office/drawing/2014/main" id="{4FC80CF9-9350-4C61-A66C-C1C0BE56AACD}"/>
            </a:ext>
          </a:extLst>
        </xdr:cNvPr>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75128</xdr:rowOff>
    </xdr:from>
    <xdr:ext cx="405111" cy="259045"/>
    <xdr:sp macro="" textlink="">
      <xdr:nvSpPr>
        <xdr:cNvPr id="620" name="n_3aveValue【消防施設】&#10;有形固定資産減価償却率">
          <a:extLst>
            <a:ext uri="{FF2B5EF4-FFF2-40B4-BE49-F238E27FC236}">
              <a16:creationId xmlns:a16="http://schemas.microsoft.com/office/drawing/2014/main" id="{8EA60BE1-84AD-4A78-8AD3-3E68C296D957}"/>
            </a:ext>
          </a:extLst>
        </xdr:cNvPr>
        <xdr:cNvSpPr txBox="1"/>
      </xdr:nvSpPr>
      <xdr:spPr>
        <a:xfrm>
          <a:off x="13500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168201</xdr:rowOff>
    </xdr:from>
    <xdr:ext cx="405111" cy="259045"/>
    <xdr:sp macro="" textlink="">
      <xdr:nvSpPr>
        <xdr:cNvPr id="621" name="n_1mainValue【消防施設】&#10;有形固定資産減価償却率">
          <a:extLst>
            <a:ext uri="{FF2B5EF4-FFF2-40B4-BE49-F238E27FC236}">
              <a16:creationId xmlns:a16="http://schemas.microsoft.com/office/drawing/2014/main" id="{BBEE4303-9DFC-4579-8CF4-66BFB61A30C6}"/>
            </a:ext>
          </a:extLst>
        </xdr:cNvPr>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622" name="n_2mainValue【消防施設】&#10;有形固定資産減価償却率">
          <a:extLst>
            <a:ext uri="{FF2B5EF4-FFF2-40B4-BE49-F238E27FC236}">
              <a16:creationId xmlns:a16="http://schemas.microsoft.com/office/drawing/2014/main" id="{875F112A-7684-47C9-AAB5-06696827EABC}"/>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35214</xdr:rowOff>
    </xdr:from>
    <xdr:ext cx="405111" cy="259045"/>
    <xdr:sp macro="" textlink="">
      <xdr:nvSpPr>
        <xdr:cNvPr id="623" name="n_3mainValue【消防施設】&#10;有形固定資産減価償却率">
          <a:extLst>
            <a:ext uri="{FF2B5EF4-FFF2-40B4-BE49-F238E27FC236}">
              <a16:creationId xmlns:a16="http://schemas.microsoft.com/office/drawing/2014/main" id="{AA55B3A7-EB18-4C80-A42D-C760F6C05AFE}"/>
            </a:ext>
          </a:extLst>
        </xdr:cNvPr>
        <xdr:cNvSpPr txBox="1"/>
      </xdr:nvSpPr>
      <xdr:spPr>
        <a:xfrm>
          <a:off x="135007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CE44A389-7F6D-4106-B9BB-236578F90F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0B257AC9-E624-4DAE-9FF8-328F9B77C5F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64A08DAA-2E2A-4B47-AB2E-2862B7F3102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601A7BC4-2921-4108-83D0-1543D85966D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BBBB44F6-3C5F-4DCE-AAAA-93EBCAFEE6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997B2862-ECB1-4C5A-91A8-8C06ABD32C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3FFCDB21-0DBE-462E-AAE2-970817E06F1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BA59CC6F-3B65-4309-AA58-B2BB973F337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5B9D84F4-25C4-4E72-BABB-CEEB24B8203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3CD9D4DA-C7DC-423C-8054-C6529FD96BF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a16="http://schemas.microsoft.com/office/drawing/2014/main" id="{9ED710A5-509A-4170-BD0D-F11FB18B363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a:extLst>
            <a:ext uri="{FF2B5EF4-FFF2-40B4-BE49-F238E27FC236}">
              <a16:creationId xmlns:a16="http://schemas.microsoft.com/office/drawing/2014/main" id="{6CC50636-3E6F-4565-A557-B7F01098DBC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a16="http://schemas.microsoft.com/office/drawing/2014/main" id="{1A038DD3-3212-449B-9B24-ED659EEC75C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a:extLst>
            <a:ext uri="{FF2B5EF4-FFF2-40B4-BE49-F238E27FC236}">
              <a16:creationId xmlns:a16="http://schemas.microsoft.com/office/drawing/2014/main" id="{490A3FAB-7F1D-43C6-9D47-DCA6F5F8319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a16="http://schemas.microsoft.com/office/drawing/2014/main" id="{6C9340D1-344C-46B0-8311-082C2A0132C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a:extLst>
            <a:ext uri="{FF2B5EF4-FFF2-40B4-BE49-F238E27FC236}">
              <a16:creationId xmlns:a16="http://schemas.microsoft.com/office/drawing/2014/main" id="{14BFF9A0-51BB-4E00-8B3C-CAA18A7E8D8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a16="http://schemas.microsoft.com/office/drawing/2014/main" id="{776C1B4C-3037-474E-BA06-5107558787A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a:extLst>
            <a:ext uri="{FF2B5EF4-FFF2-40B4-BE49-F238E27FC236}">
              <a16:creationId xmlns:a16="http://schemas.microsoft.com/office/drawing/2014/main" id="{8DF65D92-861A-426C-A8C9-CD7DB0B17CA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A1936DA3-BAF6-4EF0-A31B-B585C7B83CB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B5FB4082-FECA-45A2-B63B-8C5F3FF5E6F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a:extLst>
            <a:ext uri="{FF2B5EF4-FFF2-40B4-BE49-F238E27FC236}">
              <a16:creationId xmlns:a16="http://schemas.microsoft.com/office/drawing/2014/main" id="{A20416C8-E1F2-4584-8DA8-FF27290956C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645" name="直線コネクタ 644">
          <a:extLst>
            <a:ext uri="{FF2B5EF4-FFF2-40B4-BE49-F238E27FC236}">
              <a16:creationId xmlns:a16="http://schemas.microsoft.com/office/drawing/2014/main" id="{734020CC-554E-49FC-A3F5-8069D5B9C06D}"/>
            </a:ext>
          </a:extLst>
        </xdr:cNvPr>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46" name="【消防施設】&#10;一人当たり面積最小値テキスト">
          <a:extLst>
            <a:ext uri="{FF2B5EF4-FFF2-40B4-BE49-F238E27FC236}">
              <a16:creationId xmlns:a16="http://schemas.microsoft.com/office/drawing/2014/main" id="{5E2D887A-A3C1-45AE-9D79-CEFCE1689561}"/>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47" name="直線コネクタ 646">
          <a:extLst>
            <a:ext uri="{FF2B5EF4-FFF2-40B4-BE49-F238E27FC236}">
              <a16:creationId xmlns:a16="http://schemas.microsoft.com/office/drawing/2014/main" id="{5216F7C0-72C1-4EA0-AA2C-13D37E49E265}"/>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48" name="【消防施設】&#10;一人当たり面積最大値テキスト">
          <a:extLst>
            <a:ext uri="{FF2B5EF4-FFF2-40B4-BE49-F238E27FC236}">
              <a16:creationId xmlns:a16="http://schemas.microsoft.com/office/drawing/2014/main" id="{A27B2705-25B1-44E2-8CA8-71245E3CAB32}"/>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49" name="直線コネクタ 648">
          <a:extLst>
            <a:ext uri="{FF2B5EF4-FFF2-40B4-BE49-F238E27FC236}">
              <a16:creationId xmlns:a16="http://schemas.microsoft.com/office/drawing/2014/main" id="{2F4CDFE5-B485-4E89-BDF9-B4D3AAAE34AF}"/>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650" name="【消防施設】&#10;一人当たり面積平均値テキスト">
          <a:extLst>
            <a:ext uri="{FF2B5EF4-FFF2-40B4-BE49-F238E27FC236}">
              <a16:creationId xmlns:a16="http://schemas.microsoft.com/office/drawing/2014/main" id="{BE7FE045-ED8A-45D1-A0B4-43838634B75B}"/>
            </a:ext>
          </a:extLst>
        </xdr:cNvPr>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651" name="フローチャート: 判断 650">
          <a:extLst>
            <a:ext uri="{FF2B5EF4-FFF2-40B4-BE49-F238E27FC236}">
              <a16:creationId xmlns:a16="http://schemas.microsoft.com/office/drawing/2014/main" id="{240F1540-D0D6-4AF4-8208-B9674719B690}"/>
            </a:ext>
          </a:extLst>
        </xdr:cNvPr>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52" name="フローチャート: 判断 651">
          <a:extLst>
            <a:ext uri="{FF2B5EF4-FFF2-40B4-BE49-F238E27FC236}">
              <a16:creationId xmlns:a16="http://schemas.microsoft.com/office/drawing/2014/main" id="{727E1193-17D1-4917-866B-2CCF9FF1A76F}"/>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53" name="フローチャート: 判断 652">
          <a:extLst>
            <a:ext uri="{FF2B5EF4-FFF2-40B4-BE49-F238E27FC236}">
              <a16:creationId xmlns:a16="http://schemas.microsoft.com/office/drawing/2014/main" id="{816D8784-0B94-4861-8ECC-7A4011DC00A7}"/>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654" name="フローチャート: 判断 653">
          <a:extLst>
            <a:ext uri="{FF2B5EF4-FFF2-40B4-BE49-F238E27FC236}">
              <a16:creationId xmlns:a16="http://schemas.microsoft.com/office/drawing/2014/main" id="{775184E9-5EBE-4744-A39E-E5BDB7E2F75F}"/>
            </a:ext>
          </a:extLst>
        </xdr:cNvPr>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B361C73B-35EA-4256-9706-3B8006A2DD3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B4B8F31-1591-422B-B3BB-4826885AB4C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5A63EB3-6FE6-40A2-BD71-AE0820D44EE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637FB267-971C-432A-AB76-889654FBA96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99C27FA-CD07-4321-BB28-6FC2484222C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660" name="楕円 659">
          <a:extLst>
            <a:ext uri="{FF2B5EF4-FFF2-40B4-BE49-F238E27FC236}">
              <a16:creationId xmlns:a16="http://schemas.microsoft.com/office/drawing/2014/main" id="{0069AFF5-FCB8-470D-97A0-A8FB1D55E9CF}"/>
            </a:ext>
          </a:extLst>
        </xdr:cNvPr>
        <xdr:cNvSpPr/>
      </xdr:nvSpPr>
      <xdr:spPr>
        <a:xfrm>
          <a:off x="22110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148607</xdr:rowOff>
    </xdr:from>
    <xdr:ext cx="469744" cy="259045"/>
    <xdr:sp macro="" textlink="">
      <xdr:nvSpPr>
        <xdr:cNvPr id="661" name="【消防施設】&#10;一人当たり面積該当値テキスト">
          <a:extLst>
            <a:ext uri="{FF2B5EF4-FFF2-40B4-BE49-F238E27FC236}">
              <a16:creationId xmlns:a16="http://schemas.microsoft.com/office/drawing/2014/main" id="{C15197D2-8AA8-4A54-A6C2-78D4A67F0555}"/>
            </a:ext>
          </a:extLst>
        </xdr:cNvPr>
        <xdr:cNvSpPr txBox="1"/>
      </xdr:nvSpPr>
      <xdr:spPr>
        <a:xfrm>
          <a:off x="22199600"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94742</xdr:rowOff>
    </xdr:from>
    <xdr:to>
      <xdr:col>112</xdr:col>
      <xdr:colOff>38100</xdr:colOff>
      <xdr:row>85</xdr:row>
      <xdr:rowOff>24892</xdr:rowOff>
    </xdr:to>
    <xdr:sp macro="" textlink="">
      <xdr:nvSpPr>
        <xdr:cNvPr id="662" name="楕円 661">
          <a:extLst>
            <a:ext uri="{FF2B5EF4-FFF2-40B4-BE49-F238E27FC236}">
              <a16:creationId xmlns:a16="http://schemas.microsoft.com/office/drawing/2014/main" id="{B19B388D-F469-480D-8E7B-9AB4E88575C3}"/>
            </a:ext>
          </a:extLst>
        </xdr:cNvPr>
        <xdr:cNvSpPr/>
      </xdr:nvSpPr>
      <xdr:spPr>
        <a:xfrm>
          <a:off x="21272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49530</xdr:rowOff>
    </xdr:from>
    <xdr:to>
      <xdr:col>116</xdr:col>
      <xdr:colOff>63500</xdr:colOff>
      <xdr:row>84</xdr:row>
      <xdr:rowOff>145542</xdr:rowOff>
    </xdr:to>
    <xdr:cxnSp macro="">
      <xdr:nvCxnSpPr>
        <xdr:cNvPr id="663" name="直線コネクタ 662">
          <a:extLst>
            <a:ext uri="{FF2B5EF4-FFF2-40B4-BE49-F238E27FC236}">
              <a16:creationId xmlns:a16="http://schemas.microsoft.com/office/drawing/2014/main" id="{9C9F1A9C-702E-4170-A48F-F920C9B22ABD}"/>
            </a:ext>
          </a:extLst>
        </xdr:cNvPr>
        <xdr:cNvCxnSpPr/>
      </xdr:nvCxnSpPr>
      <xdr:spPr>
        <a:xfrm flipV="1">
          <a:off x="21323300" y="1445133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xdr:rowOff>
    </xdr:from>
    <xdr:to>
      <xdr:col>107</xdr:col>
      <xdr:colOff>101600</xdr:colOff>
      <xdr:row>84</xdr:row>
      <xdr:rowOff>118618</xdr:rowOff>
    </xdr:to>
    <xdr:sp macro="" textlink="">
      <xdr:nvSpPr>
        <xdr:cNvPr id="664" name="楕円 663">
          <a:extLst>
            <a:ext uri="{FF2B5EF4-FFF2-40B4-BE49-F238E27FC236}">
              <a16:creationId xmlns:a16="http://schemas.microsoft.com/office/drawing/2014/main" id="{B54FD52B-372A-410C-9093-E2B39A696D1B}"/>
            </a:ext>
          </a:extLst>
        </xdr:cNvPr>
        <xdr:cNvSpPr/>
      </xdr:nvSpPr>
      <xdr:spPr>
        <a:xfrm>
          <a:off x="20383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67818</xdr:rowOff>
    </xdr:from>
    <xdr:to>
      <xdr:col>111</xdr:col>
      <xdr:colOff>177800</xdr:colOff>
      <xdr:row>84</xdr:row>
      <xdr:rowOff>145542</xdr:rowOff>
    </xdr:to>
    <xdr:cxnSp macro="">
      <xdr:nvCxnSpPr>
        <xdr:cNvPr id="665" name="直線コネクタ 664">
          <a:extLst>
            <a:ext uri="{FF2B5EF4-FFF2-40B4-BE49-F238E27FC236}">
              <a16:creationId xmlns:a16="http://schemas.microsoft.com/office/drawing/2014/main" id="{55B59B2D-5792-4251-BA2B-EA3A806F2912}"/>
            </a:ext>
          </a:extLst>
        </xdr:cNvPr>
        <xdr:cNvCxnSpPr/>
      </xdr:nvCxnSpPr>
      <xdr:spPr>
        <a:xfrm>
          <a:off x="20434300" y="1446961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39878</xdr:rowOff>
    </xdr:from>
    <xdr:to>
      <xdr:col>102</xdr:col>
      <xdr:colOff>165100</xdr:colOff>
      <xdr:row>84</xdr:row>
      <xdr:rowOff>141478</xdr:rowOff>
    </xdr:to>
    <xdr:sp macro="" textlink="">
      <xdr:nvSpPr>
        <xdr:cNvPr id="666" name="楕円 665">
          <a:extLst>
            <a:ext uri="{FF2B5EF4-FFF2-40B4-BE49-F238E27FC236}">
              <a16:creationId xmlns:a16="http://schemas.microsoft.com/office/drawing/2014/main" id="{96DCD6F6-21F9-49FC-9CC3-6FF97B48A398}"/>
            </a:ext>
          </a:extLst>
        </xdr:cNvPr>
        <xdr:cNvSpPr/>
      </xdr:nvSpPr>
      <xdr:spPr>
        <a:xfrm>
          <a:off x="19494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67818</xdr:rowOff>
    </xdr:from>
    <xdr:to>
      <xdr:col>107</xdr:col>
      <xdr:colOff>50800</xdr:colOff>
      <xdr:row>84</xdr:row>
      <xdr:rowOff>90678</xdr:rowOff>
    </xdr:to>
    <xdr:cxnSp macro="">
      <xdr:nvCxnSpPr>
        <xdr:cNvPr id="667" name="直線コネクタ 666">
          <a:extLst>
            <a:ext uri="{FF2B5EF4-FFF2-40B4-BE49-F238E27FC236}">
              <a16:creationId xmlns:a16="http://schemas.microsoft.com/office/drawing/2014/main" id="{7A47F439-9597-4E80-897D-58FA96D70632}"/>
            </a:ext>
          </a:extLst>
        </xdr:cNvPr>
        <xdr:cNvCxnSpPr/>
      </xdr:nvCxnSpPr>
      <xdr:spPr>
        <a:xfrm flipV="1">
          <a:off x="19545300" y="144696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68" name="n_1aveValue【消防施設】&#10;一人当たり面積">
          <a:extLst>
            <a:ext uri="{FF2B5EF4-FFF2-40B4-BE49-F238E27FC236}">
              <a16:creationId xmlns:a16="http://schemas.microsoft.com/office/drawing/2014/main" id="{E953B24C-4D6D-43FB-8EA2-5395EB7EABC2}"/>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669" name="n_2aveValue【消防施設】&#10;一人当たり面積">
          <a:extLst>
            <a:ext uri="{FF2B5EF4-FFF2-40B4-BE49-F238E27FC236}">
              <a16:creationId xmlns:a16="http://schemas.microsoft.com/office/drawing/2014/main" id="{256AAAF7-77B9-44EF-8F06-43A05046E508}"/>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670" name="n_3aveValue【消防施設】&#10;一人当たり面積">
          <a:extLst>
            <a:ext uri="{FF2B5EF4-FFF2-40B4-BE49-F238E27FC236}">
              <a16:creationId xmlns:a16="http://schemas.microsoft.com/office/drawing/2014/main" id="{DC7881BD-BE3F-4A84-972D-E683418A92F6}"/>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16019</xdr:rowOff>
    </xdr:from>
    <xdr:ext cx="469744" cy="259045"/>
    <xdr:sp macro="" textlink="">
      <xdr:nvSpPr>
        <xdr:cNvPr id="671" name="n_1mainValue【消防施設】&#10;一人当たり面積">
          <a:extLst>
            <a:ext uri="{FF2B5EF4-FFF2-40B4-BE49-F238E27FC236}">
              <a16:creationId xmlns:a16="http://schemas.microsoft.com/office/drawing/2014/main" id="{F7FB9295-68BE-4689-83FD-CC3B07AA6869}"/>
            </a:ext>
          </a:extLst>
        </xdr:cNvPr>
        <xdr:cNvSpPr txBox="1"/>
      </xdr:nvSpPr>
      <xdr:spPr>
        <a:xfrm>
          <a:off x="21075727" y="145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672" name="n_2mainValue【消防施設】&#10;一人当たり面積">
          <a:extLst>
            <a:ext uri="{FF2B5EF4-FFF2-40B4-BE49-F238E27FC236}">
              <a16:creationId xmlns:a16="http://schemas.microsoft.com/office/drawing/2014/main" id="{424C8FC5-C03A-4C4C-9357-0234F8DDC395}"/>
            </a:ext>
          </a:extLst>
        </xdr:cNvPr>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158005</xdr:rowOff>
    </xdr:from>
    <xdr:ext cx="469744" cy="259045"/>
    <xdr:sp macro="" textlink="">
      <xdr:nvSpPr>
        <xdr:cNvPr id="673" name="n_3mainValue【消防施設】&#10;一人当たり面積">
          <a:extLst>
            <a:ext uri="{FF2B5EF4-FFF2-40B4-BE49-F238E27FC236}">
              <a16:creationId xmlns:a16="http://schemas.microsoft.com/office/drawing/2014/main" id="{2A1B18EB-A9CF-4673-966A-A2B48C7982D0}"/>
            </a:ext>
          </a:extLst>
        </xdr:cNvPr>
        <xdr:cNvSpPr txBox="1"/>
      </xdr:nvSpPr>
      <xdr:spPr>
        <a:xfrm>
          <a:off x="19310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69A17CAD-7264-4DC0-9EB0-F0B6ED3C935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2DDE28E3-787A-4E6D-9140-A5E22231E9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F8293A82-4789-480C-BF5F-B57436BCBCB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B78ABCE9-2E94-4621-A628-6D39FC01A6D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E60196CD-7B98-40A6-BCC4-6149E0768E4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A3C66838-345D-459E-A4F9-BABD5AEA2B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D530673E-BAA4-408A-8703-9035545198F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ABF91859-F3B8-4E29-8012-4AB25D4975F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FAC3667F-12B6-4FDE-8FB5-67539B93530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73E16CF7-9ADB-4DCB-A194-74C7D6FB066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a:extLst>
            <a:ext uri="{FF2B5EF4-FFF2-40B4-BE49-F238E27FC236}">
              <a16:creationId xmlns:a16="http://schemas.microsoft.com/office/drawing/2014/main" id="{9625C7F8-87DA-4D5A-ADDC-5C140E1872E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a:extLst>
            <a:ext uri="{FF2B5EF4-FFF2-40B4-BE49-F238E27FC236}">
              <a16:creationId xmlns:a16="http://schemas.microsoft.com/office/drawing/2014/main" id="{B8689A13-466D-476F-A8A7-FA6C92DDE87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a:extLst>
            <a:ext uri="{FF2B5EF4-FFF2-40B4-BE49-F238E27FC236}">
              <a16:creationId xmlns:a16="http://schemas.microsoft.com/office/drawing/2014/main" id="{AAFC1D60-9D4F-4BED-A115-A7217EBBEB7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a:extLst>
            <a:ext uri="{FF2B5EF4-FFF2-40B4-BE49-F238E27FC236}">
              <a16:creationId xmlns:a16="http://schemas.microsoft.com/office/drawing/2014/main" id="{765976C8-CA47-4B90-8517-9D428058B62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a:extLst>
            <a:ext uri="{FF2B5EF4-FFF2-40B4-BE49-F238E27FC236}">
              <a16:creationId xmlns:a16="http://schemas.microsoft.com/office/drawing/2014/main" id="{455F5465-E967-4A4D-8677-DC120509D31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a:extLst>
            <a:ext uri="{FF2B5EF4-FFF2-40B4-BE49-F238E27FC236}">
              <a16:creationId xmlns:a16="http://schemas.microsoft.com/office/drawing/2014/main" id="{DFF8BE3F-9DE1-4150-8835-9DF0390B6D2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a:extLst>
            <a:ext uri="{FF2B5EF4-FFF2-40B4-BE49-F238E27FC236}">
              <a16:creationId xmlns:a16="http://schemas.microsoft.com/office/drawing/2014/main" id="{029BEA51-2555-4BBB-BD26-90DC76C8308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a:extLst>
            <a:ext uri="{FF2B5EF4-FFF2-40B4-BE49-F238E27FC236}">
              <a16:creationId xmlns:a16="http://schemas.microsoft.com/office/drawing/2014/main" id="{58D54CEC-CFF5-4D60-BC8E-5AB31887F7F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a:extLst>
            <a:ext uri="{FF2B5EF4-FFF2-40B4-BE49-F238E27FC236}">
              <a16:creationId xmlns:a16="http://schemas.microsoft.com/office/drawing/2014/main" id="{BCDF1E21-7F6F-4876-866E-B1ED299280F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a:extLst>
            <a:ext uri="{FF2B5EF4-FFF2-40B4-BE49-F238E27FC236}">
              <a16:creationId xmlns:a16="http://schemas.microsoft.com/office/drawing/2014/main" id="{20DCC967-7511-4346-B834-404E7A2B206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a:extLst>
            <a:ext uri="{FF2B5EF4-FFF2-40B4-BE49-F238E27FC236}">
              <a16:creationId xmlns:a16="http://schemas.microsoft.com/office/drawing/2014/main" id="{144F636D-257C-4B4A-A145-79E3027BA05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a:extLst>
            <a:ext uri="{FF2B5EF4-FFF2-40B4-BE49-F238E27FC236}">
              <a16:creationId xmlns:a16="http://schemas.microsoft.com/office/drawing/2014/main" id="{B9256964-B250-4FA5-9C1F-8FCBBBC50C3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id="{8A5E8E78-A89A-4A1F-9D8B-9797C27760B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4F396182-D8F4-48E7-9E9B-ED999A476BF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庁舎】&#10;有形固定資産減価償却率グラフ枠">
          <a:extLst>
            <a:ext uri="{FF2B5EF4-FFF2-40B4-BE49-F238E27FC236}">
              <a16:creationId xmlns:a16="http://schemas.microsoft.com/office/drawing/2014/main" id="{3D9F449C-6F31-43AE-840C-40632ABBC1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699" name="直線コネクタ 698">
          <a:extLst>
            <a:ext uri="{FF2B5EF4-FFF2-40B4-BE49-F238E27FC236}">
              <a16:creationId xmlns:a16="http://schemas.microsoft.com/office/drawing/2014/main" id="{140CB3ED-EF03-4EDB-8885-09214691D80A}"/>
            </a:ext>
          </a:extLst>
        </xdr:cNvPr>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00" name="【庁舎】&#10;有形固定資産減価償却率最小値テキスト">
          <a:extLst>
            <a:ext uri="{FF2B5EF4-FFF2-40B4-BE49-F238E27FC236}">
              <a16:creationId xmlns:a16="http://schemas.microsoft.com/office/drawing/2014/main" id="{450D6065-6318-4B66-AAC5-A407CF574A6C}"/>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01" name="直線コネクタ 700">
          <a:extLst>
            <a:ext uri="{FF2B5EF4-FFF2-40B4-BE49-F238E27FC236}">
              <a16:creationId xmlns:a16="http://schemas.microsoft.com/office/drawing/2014/main" id="{94981584-2179-41F5-8ACD-4131572DB0ED}"/>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2" name="【庁舎】&#10;有形固定資産減価償却率最大値テキスト">
          <a:extLst>
            <a:ext uri="{FF2B5EF4-FFF2-40B4-BE49-F238E27FC236}">
              <a16:creationId xmlns:a16="http://schemas.microsoft.com/office/drawing/2014/main" id="{55C8E3C3-2492-40EB-B8E4-4AC7CD6B02B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3" name="直線コネクタ 702">
          <a:extLst>
            <a:ext uri="{FF2B5EF4-FFF2-40B4-BE49-F238E27FC236}">
              <a16:creationId xmlns:a16="http://schemas.microsoft.com/office/drawing/2014/main" id="{F7E941EC-3161-4114-B485-B3F04BAD77A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704" name="【庁舎】&#10;有形固定資産減価償却率平均値テキスト">
          <a:extLst>
            <a:ext uri="{FF2B5EF4-FFF2-40B4-BE49-F238E27FC236}">
              <a16:creationId xmlns:a16="http://schemas.microsoft.com/office/drawing/2014/main" id="{8336F62C-384D-4683-B189-13F2DEAE7377}"/>
            </a:ext>
          </a:extLst>
        </xdr:cNvPr>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705" name="フローチャート: 判断 704">
          <a:extLst>
            <a:ext uri="{FF2B5EF4-FFF2-40B4-BE49-F238E27FC236}">
              <a16:creationId xmlns:a16="http://schemas.microsoft.com/office/drawing/2014/main" id="{BC3928B2-72B6-4FA0-83E0-4EAE453D8EE0}"/>
            </a:ext>
          </a:extLst>
        </xdr:cNvPr>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706" name="フローチャート: 判断 705">
          <a:extLst>
            <a:ext uri="{FF2B5EF4-FFF2-40B4-BE49-F238E27FC236}">
              <a16:creationId xmlns:a16="http://schemas.microsoft.com/office/drawing/2014/main" id="{7B0A5218-AA0F-4D37-9CB0-20A1DDB0C8FC}"/>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707" name="フローチャート: 判断 706">
          <a:extLst>
            <a:ext uri="{FF2B5EF4-FFF2-40B4-BE49-F238E27FC236}">
              <a16:creationId xmlns:a16="http://schemas.microsoft.com/office/drawing/2014/main" id="{8B4114D7-1942-4A93-ACB7-7B26D2BB32C5}"/>
            </a:ext>
          </a:extLst>
        </xdr:cNvPr>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708" name="フローチャート: 判断 707">
          <a:extLst>
            <a:ext uri="{FF2B5EF4-FFF2-40B4-BE49-F238E27FC236}">
              <a16:creationId xmlns:a16="http://schemas.microsoft.com/office/drawing/2014/main" id="{BDDD1E8A-EB66-46C2-A6CE-CA70723FFEB3}"/>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66589CEF-9AB1-4534-B580-D95C662E988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FD56F4E1-CC26-4184-BA9A-5B57FECF9AD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1658F971-08A1-4511-9168-8E039421AAC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B862621E-79EF-466C-8DAB-C92F53B854E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B601B190-04FB-494B-A992-2375080DDDA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162561</xdr:rowOff>
    </xdr:from>
    <xdr:to>
      <xdr:col>85</xdr:col>
      <xdr:colOff>177800</xdr:colOff>
      <xdr:row>100</xdr:row>
      <xdr:rowOff>92711</xdr:rowOff>
    </xdr:to>
    <xdr:sp macro="" textlink="">
      <xdr:nvSpPr>
        <xdr:cNvPr id="714" name="楕円 713">
          <a:extLst>
            <a:ext uri="{FF2B5EF4-FFF2-40B4-BE49-F238E27FC236}">
              <a16:creationId xmlns:a16="http://schemas.microsoft.com/office/drawing/2014/main" id="{24969258-C566-4D30-BC1D-2FA22A3FCD72}"/>
            </a:ext>
          </a:extLst>
        </xdr:cNvPr>
        <xdr:cNvSpPr/>
      </xdr:nvSpPr>
      <xdr:spPr>
        <a:xfrm>
          <a:off x="162687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77488</xdr:rowOff>
    </xdr:from>
    <xdr:ext cx="405111" cy="259045"/>
    <xdr:sp macro="" textlink="">
      <xdr:nvSpPr>
        <xdr:cNvPr id="715" name="【庁舎】&#10;有形固定資産減価償却率該当値テキスト">
          <a:extLst>
            <a:ext uri="{FF2B5EF4-FFF2-40B4-BE49-F238E27FC236}">
              <a16:creationId xmlns:a16="http://schemas.microsoft.com/office/drawing/2014/main" id="{ED855EE2-C577-4B75-A7E6-1338888E703E}"/>
            </a:ext>
          </a:extLst>
        </xdr:cNvPr>
        <xdr:cNvSpPr txBox="1"/>
      </xdr:nvSpPr>
      <xdr:spPr>
        <a:xfrm>
          <a:off x="16357600" y="1705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23768</xdr:rowOff>
    </xdr:from>
    <xdr:to>
      <xdr:col>81</xdr:col>
      <xdr:colOff>101600</xdr:colOff>
      <xdr:row>100</xdr:row>
      <xdr:rowOff>125368</xdr:rowOff>
    </xdr:to>
    <xdr:sp macro="" textlink="">
      <xdr:nvSpPr>
        <xdr:cNvPr id="716" name="楕円 715">
          <a:extLst>
            <a:ext uri="{FF2B5EF4-FFF2-40B4-BE49-F238E27FC236}">
              <a16:creationId xmlns:a16="http://schemas.microsoft.com/office/drawing/2014/main" id="{A4A49BCD-344F-40FB-9601-3F44F10414D4}"/>
            </a:ext>
          </a:extLst>
        </xdr:cNvPr>
        <xdr:cNvSpPr/>
      </xdr:nvSpPr>
      <xdr:spPr>
        <a:xfrm>
          <a:off x="154305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41911</xdr:rowOff>
    </xdr:from>
    <xdr:to>
      <xdr:col>85</xdr:col>
      <xdr:colOff>127000</xdr:colOff>
      <xdr:row>100</xdr:row>
      <xdr:rowOff>74568</xdr:rowOff>
    </xdr:to>
    <xdr:cxnSp macro="">
      <xdr:nvCxnSpPr>
        <xdr:cNvPr id="717" name="直線コネクタ 716">
          <a:extLst>
            <a:ext uri="{FF2B5EF4-FFF2-40B4-BE49-F238E27FC236}">
              <a16:creationId xmlns:a16="http://schemas.microsoft.com/office/drawing/2014/main" id="{6D1CDE2E-065E-4A3B-80E1-449E22460295}"/>
            </a:ext>
          </a:extLst>
        </xdr:cNvPr>
        <xdr:cNvCxnSpPr/>
      </xdr:nvCxnSpPr>
      <xdr:spPr>
        <a:xfrm flipV="1">
          <a:off x="15481300" y="171869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62956</xdr:rowOff>
    </xdr:from>
    <xdr:to>
      <xdr:col>76</xdr:col>
      <xdr:colOff>165100</xdr:colOff>
      <xdr:row>100</xdr:row>
      <xdr:rowOff>164556</xdr:rowOff>
    </xdr:to>
    <xdr:sp macro="" textlink="">
      <xdr:nvSpPr>
        <xdr:cNvPr id="718" name="楕円 717">
          <a:extLst>
            <a:ext uri="{FF2B5EF4-FFF2-40B4-BE49-F238E27FC236}">
              <a16:creationId xmlns:a16="http://schemas.microsoft.com/office/drawing/2014/main" id="{5E85AEA5-7519-4C4F-9F09-AFF258FB4182}"/>
            </a:ext>
          </a:extLst>
        </xdr:cNvPr>
        <xdr:cNvSpPr/>
      </xdr:nvSpPr>
      <xdr:spPr>
        <a:xfrm>
          <a:off x="14541500" y="172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74568</xdr:rowOff>
    </xdr:from>
    <xdr:to>
      <xdr:col>81</xdr:col>
      <xdr:colOff>50800</xdr:colOff>
      <xdr:row>100</xdr:row>
      <xdr:rowOff>113756</xdr:rowOff>
    </xdr:to>
    <xdr:cxnSp macro="">
      <xdr:nvCxnSpPr>
        <xdr:cNvPr id="719" name="直線コネクタ 718">
          <a:extLst>
            <a:ext uri="{FF2B5EF4-FFF2-40B4-BE49-F238E27FC236}">
              <a16:creationId xmlns:a16="http://schemas.microsoft.com/office/drawing/2014/main" id="{536404F9-5CFC-4011-A09E-A9ED27C2EDE6}"/>
            </a:ext>
          </a:extLst>
        </xdr:cNvPr>
        <xdr:cNvCxnSpPr/>
      </xdr:nvCxnSpPr>
      <xdr:spPr>
        <a:xfrm flipV="1">
          <a:off x="14592300" y="1721956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51526</xdr:rowOff>
    </xdr:from>
    <xdr:to>
      <xdr:col>72</xdr:col>
      <xdr:colOff>38100</xdr:colOff>
      <xdr:row>100</xdr:row>
      <xdr:rowOff>153126</xdr:rowOff>
    </xdr:to>
    <xdr:sp macro="" textlink="">
      <xdr:nvSpPr>
        <xdr:cNvPr id="720" name="楕円 719">
          <a:extLst>
            <a:ext uri="{FF2B5EF4-FFF2-40B4-BE49-F238E27FC236}">
              <a16:creationId xmlns:a16="http://schemas.microsoft.com/office/drawing/2014/main" id="{8F6F64A5-5F94-45F9-AE91-D2D18026E651}"/>
            </a:ext>
          </a:extLst>
        </xdr:cNvPr>
        <xdr:cNvSpPr/>
      </xdr:nvSpPr>
      <xdr:spPr>
        <a:xfrm>
          <a:off x="136525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102326</xdr:rowOff>
    </xdr:from>
    <xdr:to>
      <xdr:col>76</xdr:col>
      <xdr:colOff>114300</xdr:colOff>
      <xdr:row>100</xdr:row>
      <xdr:rowOff>113756</xdr:rowOff>
    </xdr:to>
    <xdr:cxnSp macro="">
      <xdr:nvCxnSpPr>
        <xdr:cNvPr id="721" name="直線コネクタ 720">
          <a:extLst>
            <a:ext uri="{FF2B5EF4-FFF2-40B4-BE49-F238E27FC236}">
              <a16:creationId xmlns:a16="http://schemas.microsoft.com/office/drawing/2014/main" id="{92513248-5CD9-43DD-9134-FFD675CC661D}"/>
            </a:ext>
          </a:extLst>
        </xdr:cNvPr>
        <xdr:cNvCxnSpPr/>
      </xdr:nvCxnSpPr>
      <xdr:spPr>
        <a:xfrm>
          <a:off x="13703300" y="172473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722" name="n_1aveValue【庁舎】&#10;有形固定資産減価償却率">
          <a:extLst>
            <a:ext uri="{FF2B5EF4-FFF2-40B4-BE49-F238E27FC236}">
              <a16:creationId xmlns:a16="http://schemas.microsoft.com/office/drawing/2014/main" id="{8055AE1D-6716-409F-B6D1-4CD847FDC47F}"/>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144253</xdr:rowOff>
    </xdr:from>
    <xdr:ext cx="405111" cy="259045"/>
    <xdr:sp macro="" textlink="">
      <xdr:nvSpPr>
        <xdr:cNvPr id="723" name="n_2aveValue【庁舎】&#10;有形固定資産減価償却率">
          <a:extLst>
            <a:ext uri="{FF2B5EF4-FFF2-40B4-BE49-F238E27FC236}">
              <a16:creationId xmlns:a16="http://schemas.microsoft.com/office/drawing/2014/main" id="{A8C96B1E-EFC0-464A-88B0-2E1C2C00A2A4}"/>
            </a:ext>
          </a:extLst>
        </xdr:cNvPr>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47914</xdr:rowOff>
    </xdr:from>
    <xdr:ext cx="405111" cy="259045"/>
    <xdr:sp macro="" textlink="">
      <xdr:nvSpPr>
        <xdr:cNvPr id="724" name="n_3aveValue【庁舎】&#10;有形固定資産減価償却率">
          <a:extLst>
            <a:ext uri="{FF2B5EF4-FFF2-40B4-BE49-F238E27FC236}">
              <a16:creationId xmlns:a16="http://schemas.microsoft.com/office/drawing/2014/main" id="{2C2BA197-04C7-45E9-BE55-686422797C14}"/>
            </a:ext>
          </a:extLst>
        </xdr:cNvPr>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141895</xdr:rowOff>
    </xdr:from>
    <xdr:ext cx="405111" cy="259045"/>
    <xdr:sp macro="" textlink="">
      <xdr:nvSpPr>
        <xdr:cNvPr id="725" name="n_1mainValue【庁舎】&#10;有形固定資産減価償却率">
          <a:extLst>
            <a:ext uri="{FF2B5EF4-FFF2-40B4-BE49-F238E27FC236}">
              <a16:creationId xmlns:a16="http://schemas.microsoft.com/office/drawing/2014/main" id="{943EF7EB-E225-4281-8D9F-8C15BF8E699E}"/>
            </a:ext>
          </a:extLst>
        </xdr:cNvPr>
        <xdr:cNvSpPr txBox="1"/>
      </xdr:nvSpPr>
      <xdr:spPr>
        <a:xfrm>
          <a:off x="15266044" y="1694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9633</xdr:rowOff>
    </xdr:from>
    <xdr:ext cx="405111" cy="259045"/>
    <xdr:sp macro="" textlink="">
      <xdr:nvSpPr>
        <xdr:cNvPr id="726" name="n_2mainValue【庁舎】&#10;有形固定資産減価償却率">
          <a:extLst>
            <a:ext uri="{FF2B5EF4-FFF2-40B4-BE49-F238E27FC236}">
              <a16:creationId xmlns:a16="http://schemas.microsoft.com/office/drawing/2014/main" id="{9DE8D6AA-A4A6-4463-BBE8-FCC9B77AE3DD}"/>
            </a:ext>
          </a:extLst>
        </xdr:cNvPr>
        <xdr:cNvSpPr txBox="1"/>
      </xdr:nvSpPr>
      <xdr:spPr>
        <a:xfrm>
          <a:off x="14389744" y="1698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169653</xdr:rowOff>
    </xdr:from>
    <xdr:ext cx="405111" cy="259045"/>
    <xdr:sp macro="" textlink="">
      <xdr:nvSpPr>
        <xdr:cNvPr id="727" name="n_3mainValue【庁舎】&#10;有形固定資産減価償却率">
          <a:extLst>
            <a:ext uri="{FF2B5EF4-FFF2-40B4-BE49-F238E27FC236}">
              <a16:creationId xmlns:a16="http://schemas.microsoft.com/office/drawing/2014/main" id="{DA6A9C02-E7EA-4786-B182-21754BBA553D}"/>
            </a:ext>
          </a:extLst>
        </xdr:cNvPr>
        <xdr:cNvSpPr txBox="1"/>
      </xdr:nvSpPr>
      <xdr:spPr>
        <a:xfrm>
          <a:off x="13500744" y="1697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a16="http://schemas.microsoft.com/office/drawing/2014/main" id="{A38BE85C-C694-467C-A6D7-B990CEF90AA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a:extLst>
            <a:ext uri="{FF2B5EF4-FFF2-40B4-BE49-F238E27FC236}">
              <a16:creationId xmlns:a16="http://schemas.microsoft.com/office/drawing/2014/main" id="{68F590A5-93F3-4806-8BAE-0601D9A673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a:extLst>
            <a:ext uri="{FF2B5EF4-FFF2-40B4-BE49-F238E27FC236}">
              <a16:creationId xmlns:a16="http://schemas.microsoft.com/office/drawing/2014/main" id="{1D8C3E61-0910-47A6-A0C4-B076BC1E111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a:extLst>
            <a:ext uri="{FF2B5EF4-FFF2-40B4-BE49-F238E27FC236}">
              <a16:creationId xmlns:a16="http://schemas.microsoft.com/office/drawing/2014/main" id="{4F47C870-1D63-4302-BB03-1991F2EAFA9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a:extLst>
            <a:ext uri="{FF2B5EF4-FFF2-40B4-BE49-F238E27FC236}">
              <a16:creationId xmlns:a16="http://schemas.microsoft.com/office/drawing/2014/main" id="{9D3B8590-6127-476E-A98D-B0BE3127172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a:extLst>
            <a:ext uri="{FF2B5EF4-FFF2-40B4-BE49-F238E27FC236}">
              <a16:creationId xmlns:a16="http://schemas.microsoft.com/office/drawing/2014/main" id="{CC335C9B-FC56-47A0-AE7C-99B07F8F204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a:extLst>
            <a:ext uri="{FF2B5EF4-FFF2-40B4-BE49-F238E27FC236}">
              <a16:creationId xmlns:a16="http://schemas.microsoft.com/office/drawing/2014/main" id="{3DE1BEBA-4391-4F88-B932-D7E794802B3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a:extLst>
            <a:ext uri="{FF2B5EF4-FFF2-40B4-BE49-F238E27FC236}">
              <a16:creationId xmlns:a16="http://schemas.microsoft.com/office/drawing/2014/main" id="{B52B4894-84F8-4E2C-B020-9AB103911A7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a:extLst>
            <a:ext uri="{FF2B5EF4-FFF2-40B4-BE49-F238E27FC236}">
              <a16:creationId xmlns:a16="http://schemas.microsoft.com/office/drawing/2014/main" id="{38638BF8-2F89-4164-8E36-917065EAB03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a:extLst>
            <a:ext uri="{FF2B5EF4-FFF2-40B4-BE49-F238E27FC236}">
              <a16:creationId xmlns:a16="http://schemas.microsoft.com/office/drawing/2014/main" id="{9C444AC2-AE08-48A1-BA7E-95FAF2BFDD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a:extLst>
            <a:ext uri="{FF2B5EF4-FFF2-40B4-BE49-F238E27FC236}">
              <a16:creationId xmlns:a16="http://schemas.microsoft.com/office/drawing/2014/main" id="{842FBD62-A15E-4EB4-8DF6-15A6D49D169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a:extLst>
            <a:ext uri="{FF2B5EF4-FFF2-40B4-BE49-F238E27FC236}">
              <a16:creationId xmlns:a16="http://schemas.microsoft.com/office/drawing/2014/main" id="{88C29011-5A77-4A33-A84B-DD7CB293590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a:extLst>
            <a:ext uri="{FF2B5EF4-FFF2-40B4-BE49-F238E27FC236}">
              <a16:creationId xmlns:a16="http://schemas.microsoft.com/office/drawing/2014/main" id="{3CB14D0E-53EB-435E-A8BE-EEEBE1BD665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a:extLst>
            <a:ext uri="{FF2B5EF4-FFF2-40B4-BE49-F238E27FC236}">
              <a16:creationId xmlns:a16="http://schemas.microsoft.com/office/drawing/2014/main" id="{920AB1A3-7469-42FF-8763-6C36FF92DB3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a:extLst>
            <a:ext uri="{FF2B5EF4-FFF2-40B4-BE49-F238E27FC236}">
              <a16:creationId xmlns:a16="http://schemas.microsoft.com/office/drawing/2014/main" id="{B368C36A-17D3-4181-8874-C11B10AFA66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a:extLst>
            <a:ext uri="{FF2B5EF4-FFF2-40B4-BE49-F238E27FC236}">
              <a16:creationId xmlns:a16="http://schemas.microsoft.com/office/drawing/2014/main" id="{91FED296-C020-4F9D-BF30-367CFDBCA07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a:extLst>
            <a:ext uri="{FF2B5EF4-FFF2-40B4-BE49-F238E27FC236}">
              <a16:creationId xmlns:a16="http://schemas.microsoft.com/office/drawing/2014/main" id="{3A9F0922-449B-4580-89DE-0A741D4B4EA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a:extLst>
            <a:ext uri="{FF2B5EF4-FFF2-40B4-BE49-F238E27FC236}">
              <a16:creationId xmlns:a16="http://schemas.microsoft.com/office/drawing/2014/main" id="{46EF8483-7EA4-40CF-837E-3B57A0E450A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a:extLst>
            <a:ext uri="{FF2B5EF4-FFF2-40B4-BE49-F238E27FC236}">
              <a16:creationId xmlns:a16="http://schemas.microsoft.com/office/drawing/2014/main" id="{F59D3CAB-E854-46F9-8855-F8974596986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a:extLst>
            <a:ext uri="{FF2B5EF4-FFF2-40B4-BE49-F238E27FC236}">
              <a16:creationId xmlns:a16="http://schemas.microsoft.com/office/drawing/2014/main" id="{87C33236-0801-4991-879A-46626BCC1B3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a16="http://schemas.microsoft.com/office/drawing/2014/main" id="{908245B1-4E3B-42A5-B5DA-74FD1BFE4B9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a:extLst>
            <a:ext uri="{FF2B5EF4-FFF2-40B4-BE49-F238E27FC236}">
              <a16:creationId xmlns:a16="http://schemas.microsoft.com/office/drawing/2014/main" id="{ACF9ABDC-4191-4248-B19F-10DEBDE2C52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a:extLst>
            <a:ext uri="{FF2B5EF4-FFF2-40B4-BE49-F238E27FC236}">
              <a16:creationId xmlns:a16="http://schemas.microsoft.com/office/drawing/2014/main" id="{66614B09-B652-40C1-9DA6-8B6C0E2D0C9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751" name="直線コネクタ 750">
          <a:extLst>
            <a:ext uri="{FF2B5EF4-FFF2-40B4-BE49-F238E27FC236}">
              <a16:creationId xmlns:a16="http://schemas.microsoft.com/office/drawing/2014/main" id="{61FE4F2B-FD23-49D7-9EEE-2A83623008EB}"/>
            </a:ext>
          </a:extLst>
        </xdr:cNvPr>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752" name="【庁舎】&#10;一人当たり面積最小値テキスト">
          <a:extLst>
            <a:ext uri="{FF2B5EF4-FFF2-40B4-BE49-F238E27FC236}">
              <a16:creationId xmlns:a16="http://schemas.microsoft.com/office/drawing/2014/main" id="{6F16B738-70BB-4BC0-B100-650F87BDD879}"/>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753" name="直線コネクタ 752">
          <a:extLst>
            <a:ext uri="{FF2B5EF4-FFF2-40B4-BE49-F238E27FC236}">
              <a16:creationId xmlns:a16="http://schemas.microsoft.com/office/drawing/2014/main" id="{CD9756D9-0F4B-484C-8295-4EE764B6657F}"/>
            </a:ext>
          </a:extLst>
        </xdr:cNvPr>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754" name="【庁舎】&#10;一人当たり面積最大値テキスト">
          <a:extLst>
            <a:ext uri="{FF2B5EF4-FFF2-40B4-BE49-F238E27FC236}">
              <a16:creationId xmlns:a16="http://schemas.microsoft.com/office/drawing/2014/main" id="{5BF280E2-7D38-44CB-B438-8BBCBB8DC676}"/>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755" name="直線コネクタ 754">
          <a:extLst>
            <a:ext uri="{FF2B5EF4-FFF2-40B4-BE49-F238E27FC236}">
              <a16:creationId xmlns:a16="http://schemas.microsoft.com/office/drawing/2014/main" id="{5DC236FE-C6DB-44F8-84B6-E12BDEDB77B9}"/>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756" name="【庁舎】&#10;一人当たり面積平均値テキスト">
          <a:extLst>
            <a:ext uri="{FF2B5EF4-FFF2-40B4-BE49-F238E27FC236}">
              <a16:creationId xmlns:a16="http://schemas.microsoft.com/office/drawing/2014/main" id="{1E6D4978-E414-40FA-9B95-05B3EC091120}"/>
            </a:ext>
          </a:extLst>
        </xdr:cNvPr>
        <xdr:cNvSpPr txBox="1"/>
      </xdr:nvSpPr>
      <xdr:spPr>
        <a:xfrm>
          <a:off x="22199600" y="17978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757" name="フローチャート: 判断 756">
          <a:extLst>
            <a:ext uri="{FF2B5EF4-FFF2-40B4-BE49-F238E27FC236}">
              <a16:creationId xmlns:a16="http://schemas.microsoft.com/office/drawing/2014/main" id="{C4FE53C3-DE5A-4231-B403-108351BA41CB}"/>
            </a:ext>
          </a:extLst>
        </xdr:cNvPr>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758" name="フローチャート: 判断 757">
          <a:extLst>
            <a:ext uri="{FF2B5EF4-FFF2-40B4-BE49-F238E27FC236}">
              <a16:creationId xmlns:a16="http://schemas.microsoft.com/office/drawing/2014/main" id="{6700140F-3710-4615-AB88-63B44F3EE264}"/>
            </a:ext>
          </a:extLst>
        </xdr:cNvPr>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759" name="フローチャート: 判断 758">
          <a:extLst>
            <a:ext uri="{FF2B5EF4-FFF2-40B4-BE49-F238E27FC236}">
              <a16:creationId xmlns:a16="http://schemas.microsoft.com/office/drawing/2014/main" id="{2AD18C14-5298-4B30-A758-5CA5735D9A55}"/>
            </a:ext>
          </a:extLst>
        </xdr:cNvPr>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760" name="フローチャート: 判断 759">
          <a:extLst>
            <a:ext uri="{FF2B5EF4-FFF2-40B4-BE49-F238E27FC236}">
              <a16:creationId xmlns:a16="http://schemas.microsoft.com/office/drawing/2014/main" id="{DE6FE599-9E91-4A37-85BB-683FAD59EAB7}"/>
            </a:ext>
          </a:extLst>
        </xdr:cNvPr>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5318A6EC-7327-43D9-A3EF-4F6D89B8F5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9A10E302-4E4D-4F80-BB3D-A68BF084186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E1E55F28-84B2-488A-8A7F-9D1A9AAC0F2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31F56910-F433-4369-9AC3-9CF4C4384F5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604938E6-B0F9-427A-93D6-F9BBB5A52E2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113030</xdr:rowOff>
    </xdr:from>
    <xdr:to>
      <xdr:col>116</xdr:col>
      <xdr:colOff>114300</xdr:colOff>
      <xdr:row>107</xdr:row>
      <xdr:rowOff>43180</xdr:rowOff>
    </xdr:to>
    <xdr:sp macro="" textlink="">
      <xdr:nvSpPr>
        <xdr:cNvPr id="766" name="楕円 765">
          <a:extLst>
            <a:ext uri="{FF2B5EF4-FFF2-40B4-BE49-F238E27FC236}">
              <a16:creationId xmlns:a16="http://schemas.microsoft.com/office/drawing/2014/main" id="{3F580812-6979-49F0-BAD1-4BA6865618C0}"/>
            </a:ext>
          </a:extLst>
        </xdr:cNvPr>
        <xdr:cNvSpPr/>
      </xdr:nvSpPr>
      <xdr:spPr>
        <a:xfrm>
          <a:off x="221107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91457</xdr:rowOff>
    </xdr:from>
    <xdr:ext cx="469744" cy="259045"/>
    <xdr:sp macro="" textlink="">
      <xdr:nvSpPr>
        <xdr:cNvPr id="767" name="【庁舎】&#10;一人当たり面積該当値テキスト">
          <a:extLst>
            <a:ext uri="{FF2B5EF4-FFF2-40B4-BE49-F238E27FC236}">
              <a16:creationId xmlns:a16="http://schemas.microsoft.com/office/drawing/2014/main" id="{F9F8490D-9AAD-4D42-94BB-D7546E8B2FF6}"/>
            </a:ext>
          </a:extLst>
        </xdr:cNvPr>
        <xdr:cNvSpPr txBox="1"/>
      </xdr:nvSpPr>
      <xdr:spPr>
        <a:xfrm>
          <a:off x="22199600"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120650</xdr:rowOff>
    </xdr:from>
    <xdr:to>
      <xdr:col>112</xdr:col>
      <xdr:colOff>38100</xdr:colOff>
      <xdr:row>107</xdr:row>
      <xdr:rowOff>50800</xdr:rowOff>
    </xdr:to>
    <xdr:sp macro="" textlink="">
      <xdr:nvSpPr>
        <xdr:cNvPr id="768" name="楕円 767">
          <a:extLst>
            <a:ext uri="{FF2B5EF4-FFF2-40B4-BE49-F238E27FC236}">
              <a16:creationId xmlns:a16="http://schemas.microsoft.com/office/drawing/2014/main" id="{68400371-2D0E-4DA2-A802-4B8ED516CF80}"/>
            </a:ext>
          </a:extLst>
        </xdr:cNvPr>
        <xdr:cNvSpPr/>
      </xdr:nvSpPr>
      <xdr:spPr>
        <a:xfrm>
          <a:off x="21272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163830</xdr:rowOff>
    </xdr:from>
    <xdr:to>
      <xdr:col>116</xdr:col>
      <xdr:colOff>63500</xdr:colOff>
      <xdr:row>107</xdr:row>
      <xdr:rowOff>0</xdr:rowOff>
    </xdr:to>
    <xdr:cxnSp macro="">
      <xdr:nvCxnSpPr>
        <xdr:cNvPr id="769" name="直線コネクタ 768">
          <a:extLst>
            <a:ext uri="{FF2B5EF4-FFF2-40B4-BE49-F238E27FC236}">
              <a16:creationId xmlns:a16="http://schemas.microsoft.com/office/drawing/2014/main" id="{534555AA-D560-4D00-B848-D1E99FC94DFE}"/>
            </a:ext>
          </a:extLst>
        </xdr:cNvPr>
        <xdr:cNvCxnSpPr/>
      </xdr:nvCxnSpPr>
      <xdr:spPr>
        <a:xfrm flipV="1">
          <a:off x="21323300" y="183375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118111</xdr:rowOff>
    </xdr:from>
    <xdr:to>
      <xdr:col>107</xdr:col>
      <xdr:colOff>101600</xdr:colOff>
      <xdr:row>107</xdr:row>
      <xdr:rowOff>48261</xdr:rowOff>
    </xdr:to>
    <xdr:sp macro="" textlink="">
      <xdr:nvSpPr>
        <xdr:cNvPr id="770" name="楕円 769">
          <a:extLst>
            <a:ext uri="{FF2B5EF4-FFF2-40B4-BE49-F238E27FC236}">
              <a16:creationId xmlns:a16="http://schemas.microsoft.com/office/drawing/2014/main" id="{28116AF6-B2B2-4660-A048-807E5A68C826}"/>
            </a:ext>
          </a:extLst>
        </xdr:cNvPr>
        <xdr:cNvSpPr/>
      </xdr:nvSpPr>
      <xdr:spPr>
        <a:xfrm>
          <a:off x="20383500" y="182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168911</xdr:rowOff>
    </xdr:from>
    <xdr:to>
      <xdr:col>111</xdr:col>
      <xdr:colOff>177800</xdr:colOff>
      <xdr:row>107</xdr:row>
      <xdr:rowOff>0</xdr:rowOff>
    </xdr:to>
    <xdr:cxnSp macro="">
      <xdr:nvCxnSpPr>
        <xdr:cNvPr id="771" name="直線コネクタ 770">
          <a:extLst>
            <a:ext uri="{FF2B5EF4-FFF2-40B4-BE49-F238E27FC236}">
              <a16:creationId xmlns:a16="http://schemas.microsoft.com/office/drawing/2014/main" id="{47ED26CF-52AE-4A41-90B1-F7374DC68FC7}"/>
            </a:ext>
          </a:extLst>
        </xdr:cNvPr>
        <xdr:cNvCxnSpPr/>
      </xdr:nvCxnSpPr>
      <xdr:spPr>
        <a:xfrm>
          <a:off x="20434300" y="183426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166370</xdr:rowOff>
    </xdr:from>
    <xdr:to>
      <xdr:col>102</xdr:col>
      <xdr:colOff>165100</xdr:colOff>
      <xdr:row>107</xdr:row>
      <xdr:rowOff>96520</xdr:rowOff>
    </xdr:to>
    <xdr:sp macro="" textlink="">
      <xdr:nvSpPr>
        <xdr:cNvPr id="772" name="楕円 771">
          <a:extLst>
            <a:ext uri="{FF2B5EF4-FFF2-40B4-BE49-F238E27FC236}">
              <a16:creationId xmlns:a16="http://schemas.microsoft.com/office/drawing/2014/main" id="{76F7D80A-0BF8-46A5-A587-4FDD98B95FED}"/>
            </a:ext>
          </a:extLst>
        </xdr:cNvPr>
        <xdr:cNvSpPr/>
      </xdr:nvSpPr>
      <xdr:spPr>
        <a:xfrm>
          <a:off x="19494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168911</xdr:rowOff>
    </xdr:from>
    <xdr:to>
      <xdr:col>107</xdr:col>
      <xdr:colOff>50800</xdr:colOff>
      <xdr:row>107</xdr:row>
      <xdr:rowOff>45720</xdr:rowOff>
    </xdr:to>
    <xdr:cxnSp macro="">
      <xdr:nvCxnSpPr>
        <xdr:cNvPr id="773" name="直線コネクタ 772">
          <a:extLst>
            <a:ext uri="{FF2B5EF4-FFF2-40B4-BE49-F238E27FC236}">
              <a16:creationId xmlns:a16="http://schemas.microsoft.com/office/drawing/2014/main" id="{CFD96095-BCA7-4CDE-B4CF-EAD1EABC517F}"/>
            </a:ext>
          </a:extLst>
        </xdr:cNvPr>
        <xdr:cNvCxnSpPr/>
      </xdr:nvCxnSpPr>
      <xdr:spPr>
        <a:xfrm flipV="1">
          <a:off x="19545300" y="183426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87647</xdr:rowOff>
    </xdr:from>
    <xdr:ext cx="469744" cy="259045"/>
    <xdr:sp macro="" textlink="">
      <xdr:nvSpPr>
        <xdr:cNvPr id="774" name="n_1aveValue【庁舎】&#10;一人当たり面積">
          <a:extLst>
            <a:ext uri="{FF2B5EF4-FFF2-40B4-BE49-F238E27FC236}">
              <a16:creationId xmlns:a16="http://schemas.microsoft.com/office/drawing/2014/main" id="{96C8CB55-E222-4B2F-BCD5-E05FFF33FED4}"/>
            </a:ext>
          </a:extLst>
        </xdr:cNvPr>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60977</xdr:rowOff>
    </xdr:from>
    <xdr:ext cx="469744" cy="259045"/>
    <xdr:sp macro="" textlink="">
      <xdr:nvSpPr>
        <xdr:cNvPr id="775" name="n_2aveValue【庁舎】&#10;一人当たり面積">
          <a:extLst>
            <a:ext uri="{FF2B5EF4-FFF2-40B4-BE49-F238E27FC236}">
              <a16:creationId xmlns:a16="http://schemas.microsoft.com/office/drawing/2014/main" id="{764F2F4B-8000-49D6-879C-F3BAB7616AC1}"/>
            </a:ext>
          </a:extLst>
        </xdr:cNvPr>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119397</xdr:rowOff>
    </xdr:from>
    <xdr:ext cx="469744" cy="259045"/>
    <xdr:sp macro="" textlink="">
      <xdr:nvSpPr>
        <xdr:cNvPr id="776" name="n_3aveValue【庁舎】&#10;一人当たり面積">
          <a:extLst>
            <a:ext uri="{FF2B5EF4-FFF2-40B4-BE49-F238E27FC236}">
              <a16:creationId xmlns:a16="http://schemas.microsoft.com/office/drawing/2014/main" id="{475A8FB1-B856-4D54-AE70-208A320AC4D9}"/>
            </a:ext>
          </a:extLst>
        </xdr:cNvPr>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41927</xdr:rowOff>
    </xdr:from>
    <xdr:ext cx="469744" cy="259045"/>
    <xdr:sp macro="" textlink="">
      <xdr:nvSpPr>
        <xdr:cNvPr id="777" name="n_1mainValue【庁舎】&#10;一人当たり面積">
          <a:extLst>
            <a:ext uri="{FF2B5EF4-FFF2-40B4-BE49-F238E27FC236}">
              <a16:creationId xmlns:a16="http://schemas.microsoft.com/office/drawing/2014/main" id="{4798D14F-2760-4182-9A8B-D04EA203E018}"/>
            </a:ext>
          </a:extLst>
        </xdr:cNvPr>
        <xdr:cNvSpPr txBox="1"/>
      </xdr:nvSpPr>
      <xdr:spPr>
        <a:xfrm>
          <a:off x="210757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39388</xdr:rowOff>
    </xdr:from>
    <xdr:ext cx="469744" cy="259045"/>
    <xdr:sp macro="" textlink="">
      <xdr:nvSpPr>
        <xdr:cNvPr id="778" name="n_2mainValue【庁舎】&#10;一人当たり面積">
          <a:extLst>
            <a:ext uri="{FF2B5EF4-FFF2-40B4-BE49-F238E27FC236}">
              <a16:creationId xmlns:a16="http://schemas.microsoft.com/office/drawing/2014/main" id="{F8830130-A5CC-4365-A971-9A269B6BC201}"/>
            </a:ext>
          </a:extLst>
        </xdr:cNvPr>
        <xdr:cNvSpPr txBox="1"/>
      </xdr:nvSpPr>
      <xdr:spPr>
        <a:xfrm>
          <a:off x="20199427" y="183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87647</xdr:rowOff>
    </xdr:from>
    <xdr:ext cx="469744" cy="259045"/>
    <xdr:sp macro="" textlink="">
      <xdr:nvSpPr>
        <xdr:cNvPr id="779" name="n_3mainValue【庁舎】&#10;一人当たり面積">
          <a:extLst>
            <a:ext uri="{FF2B5EF4-FFF2-40B4-BE49-F238E27FC236}">
              <a16:creationId xmlns:a16="http://schemas.microsoft.com/office/drawing/2014/main" id="{03170E8D-E8F0-4795-90FB-1DD9479FA381}"/>
            </a:ext>
          </a:extLst>
        </xdr:cNvPr>
        <xdr:cNvSpPr txBox="1"/>
      </xdr:nvSpPr>
      <xdr:spPr>
        <a:xfrm>
          <a:off x="19310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D58D7A54-6279-435B-8305-D33BB5CEE6C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E1E29E86-14C5-421D-B741-F91ECB3C0EC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C4058366-1CF4-458C-A86D-A19030B7FD1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30</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年において、類似団体と比較して有形固定資産原価償却率が特に高くなっている施設は</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庁舎</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であ</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るが</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補強工事を計画しており今後は率が減少する見込みである。</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各施設の修繕・改修については優先順位を決め、財政的に平準化が保たれるよう計画的に行っていく。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13,060
12,960
172.69
7,497,275
6,947,780
519,476
4,312,090
7,656,062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人口の減少や高齢化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が継続していることや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、企業誘致が進まないこともあり、税収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は増加傾向にはなく、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財政力指数は低調に推移している。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美土里農園による観光いちご園やミツマタ群生地等の観光資源を産業化するとともに、雇用の確保や移住定住の推進を続け歳入の確保に努め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87206</xdr:rowOff>
    </xdr:from>
    <xdr:to>
      <xdr:col>23</xdr:col>
      <xdr:colOff>133350</xdr:colOff>
      <xdr:row>43</xdr:row>
      <xdr:rowOff>87206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595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87206</xdr:rowOff>
    </xdr:from>
    <xdr:to>
      <xdr:col>19</xdr:col>
      <xdr:colOff>133350</xdr:colOff>
      <xdr:row>43</xdr:row>
      <xdr:rowOff>87206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87206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87206</xdr:rowOff>
    </xdr:from>
    <xdr:to>
      <xdr:col>11</xdr:col>
      <xdr:colOff>31750</xdr:colOff>
      <xdr:row>43</xdr:row>
      <xdr:rowOff>87206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151554</xdr:rowOff>
    </xdr:from>
    <xdr:to>
      <xdr:col>7</xdr:col>
      <xdr:colOff>31750</xdr:colOff>
      <xdr:row>43</xdr:row>
      <xdr:rowOff>81704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91881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36406</xdr:rowOff>
    </xdr:from>
    <xdr:to>
      <xdr:col>23</xdr:col>
      <xdr:colOff>184150</xdr:colOff>
      <xdr:row>43</xdr:row>
      <xdr:rowOff>138006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8483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36406</xdr:rowOff>
    </xdr:from>
    <xdr:to>
      <xdr:col>19</xdr:col>
      <xdr:colOff>184150</xdr:colOff>
      <xdr:row>43</xdr:row>
      <xdr:rowOff>138006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122783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36406</xdr:rowOff>
    </xdr:from>
    <xdr:to>
      <xdr:col>15</xdr:col>
      <xdr:colOff>133350</xdr:colOff>
      <xdr:row>43</xdr:row>
      <xdr:rowOff>138006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122783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122783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歳出削減に取り組んでおり、公債費や物件費などの経常経費は前年から減少しているが、税収や普通交付税も減少しているため、経常収支比率は前年と比較して悪化している。</a:t>
          </a:r>
        </a:p>
        <a:p>
          <a:r>
            <a:rPr kumimoji="1" lang="ja-JP" altLang="en-US" sz="1300">
              <a:latin typeface="ＭＳ Ｐゴシック" panose="020B0600070205080204" pitchFamily="50" charset="-128"/>
              <a:ea typeface="ＭＳ Ｐゴシック" panose="020B0600070205080204" pitchFamily="50" charset="-128"/>
            </a:rPr>
            <a:t>　今後とも事務事業の見直しを更に厳しく進め、常態化している補助費等の削減を行っていくとともに、公債費の削減に取り組んでいく。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114046</xdr:rowOff>
    </xdr:from>
    <xdr:to>
      <xdr:col>23</xdr:col>
      <xdr:colOff>133350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25829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68326</xdr:rowOff>
    </xdr:from>
    <xdr:to>
      <xdr:col>19</xdr:col>
      <xdr:colOff>133350</xdr:colOff>
      <xdr:row>65</xdr:row>
      <xdr:rowOff>114046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4112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64</xdr:row>
      <xdr:rowOff>68326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4460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64</xdr:row>
      <xdr:rowOff>39370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4460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66565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145051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1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63246</xdr:rowOff>
    </xdr:from>
    <xdr:to>
      <xdr:col>19</xdr:col>
      <xdr:colOff>184150</xdr:colOff>
      <xdr:row>65</xdr:row>
      <xdr:rowOff>164846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149623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9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17526</xdr:rowOff>
    </xdr:from>
    <xdr:to>
      <xdr:col>15</xdr:col>
      <xdr:colOff>133350</xdr:colOff>
      <xdr:row>64</xdr:row>
      <xdr:rowOff>119126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92456</xdr:rowOff>
    </xdr:from>
    <xdr:to>
      <xdr:col>11</xdr:col>
      <xdr:colOff>82550</xdr:colOff>
      <xdr:row>64</xdr:row>
      <xdr:rowOff>22606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人件費・物件費の総額は減少したため、１人当たりの人件費・物件費は減少した。</a:t>
          </a:r>
        </a:p>
        <a:p>
          <a:r>
            <a:rPr kumimoji="1" lang="ja-JP" altLang="en-US" sz="1300">
              <a:latin typeface="ＭＳ Ｐゴシック" panose="020B0600070205080204" pitchFamily="50" charset="-128"/>
              <a:ea typeface="ＭＳ Ｐゴシック" panose="020B0600070205080204" pitchFamily="50" charset="-128"/>
            </a:rPr>
            <a:t>　今後も人口減少が続き、また、会計年度任用職員制度が開始となると、人口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人当たりの人件費・物件費は増加することが見込まれるため物件費の削減が必要である。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175</xdr:rowOff>
    </xdr:from>
    <xdr:to>
      <xdr:col>23</xdr:col>
      <xdr:colOff>133350</xdr:colOff>
      <xdr:row>82</xdr:row>
      <xdr:rowOff>10668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059075"/>
          <a:ext cx="838200" cy="1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166996</xdr:rowOff>
    </xdr:from>
    <xdr:to>
      <xdr:col>19</xdr:col>
      <xdr:colOff>133350</xdr:colOff>
      <xdr:row>82</xdr:row>
      <xdr:rowOff>10668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54446"/>
          <a:ext cx="8890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156507</xdr:rowOff>
    </xdr:from>
    <xdr:to>
      <xdr:col>15</xdr:col>
      <xdr:colOff>82550</xdr:colOff>
      <xdr:row>81</xdr:row>
      <xdr:rowOff>166996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43957"/>
          <a:ext cx="88900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148746</xdr:rowOff>
    </xdr:from>
    <xdr:to>
      <xdr:col>11</xdr:col>
      <xdr:colOff>31750</xdr:colOff>
      <xdr:row>81</xdr:row>
      <xdr:rowOff>156507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36196"/>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50980</xdr:rowOff>
    </xdr:from>
    <xdr:to>
      <xdr:col>7</xdr:col>
      <xdr:colOff>31750</xdr:colOff>
      <xdr:row>81</xdr:row>
      <xdr:rowOff>152580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162757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120825</xdr:rowOff>
    </xdr:from>
    <xdr:to>
      <xdr:col>23</xdr:col>
      <xdr:colOff>184150</xdr:colOff>
      <xdr:row>82</xdr:row>
      <xdr:rowOff>50975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137352</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8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131318</xdr:rowOff>
    </xdr:from>
    <xdr:to>
      <xdr:col>19</xdr:col>
      <xdr:colOff>184150</xdr:colOff>
      <xdr:row>82</xdr:row>
      <xdr:rowOff>61468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71645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787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116196</xdr:rowOff>
    </xdr:from>
    <xdr:to>
      <xdr:col>15</xdr:col>
      <xdr:colOff>133350</xdr:colOff>
      <xdr:row>82</xdr:row>
      <xdr:rowOff>46346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56523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77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105707</xdr:rowOff>
    </xdr:from>
    <xdr:to>
      <xdr:col>11</xdr:col>
      <xdr:colOff>82550</xdr:colOff>
      <xdr:row>82</xdr:row>
      <xdr:rowOff>35857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46034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7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97946</xdr:rowOff>
    </xdr:from>
    <xdr:to>
      <xdr:col>7</xdr:col>
      <xdr:colOff>31750</xdr:colOff>
      <xdr:row>82</xdr:row>
      <xdr:rowOff>28096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8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12873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0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階層変動や職種変動により、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人事評価制度により職種、職責、能力に応じた給与体系の確立に努め、適正化を図っていく。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87</xdr:row>
      <xdr:rowOff>33564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23318"/>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113091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8233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87</xdr:row>
      <xdr:rowOff>136979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85779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136979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9226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職員数は類似団体を下回っており、自立推進計画に基づいた職員削減の効果が出ている。今後も、定員管理計画に基づき適正な定員管理に取組んでいく。</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24595</xdr:rowOff>
    </xdr:from>
    <xdr:to>
      <xdr:col>81</xdr:col>
      <xdr:colOff>44450</xdr:colOff>
      <xdr:row>60</xdr:row>
      <xdr:rowOff>28618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11595"/>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10922</xdr:rowOff>
    </xdr:from>
    <xdr:to>
      <xdr:col>77</xdr:col>
      <xdr:colOff>44450</xdr:colOff>
      <xdr:row>60</xdr:row>
      <xdr:rowOff>24595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97922"/>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xdr:rowOff>
    </xdr:from>
    <xdr:to>
      <xdr:col>72</xdr:col>
      <xdr:colOff>203200</xdr:colOff>
      <xdr:row>60</xdr:row>
      <xdr:rowOff>10922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882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144569</xdr:rowOff>
    </xdr:from>
    <xdr:to>
      <xdr:col>68</xdr:col>
      <xdr:colOff>152400</xdr:colOff>
      <xdr:row>60</xdr:row>
      <xdr:rowOff>1270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6011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43282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3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149268</xdr:rowOff>
    </xdr:from>
    <xdr:to>
      <xdr:col>81</xdr:col>
      <xdr:colOff>95250</xdr:colOff>
      <xdr:row>60</xdr:row>
      <xdr:rowOff>79418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165795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0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145245</xdr:rowOff>
    </xdr:from>
    <xdr:to>
      <xdr:col>77</xdr:col>
      <xdr:colOff>95250</xdr:colOff>
      <xdr:row>60</xdr:row>
      <xdr:rowOff>75395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85572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2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131572</xdr:rowOff>
    </xdr:from>
    <xdr:to>
      <xdr:col>73</xdr:col>
      <xdr:colOff>44450</xdr:colOff>
      <xdr:row>60</xdr:row>
      <xdr:rowOff>61722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71899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93769</xdr:rowOff>
    </xdr:from>
    <xdr:to>
      <xdr:col>64</xdr:col>
      <xdr:colOff>152400</xdr:colOff>
      <xdr:row>60</xdr:row>
      <xdr:rowOff>23919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34096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地方債の償還額が近年は平準化され、実質公債費比率に大きな変動はない。今後は、平成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年度実施のふみの森もてぎに係る償還が始まるため実質公債費比率が増加することが見込まれるので、町債の発行抑制を図り、町債残高の縮減を推し進めていく。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69548</xdr:rowOff>
    </xdr:from>
    <xdr:to>
      <xdr:col>81</xdr:col>
      <xdr:colOff>44450</xdr:colOff>
      <xdr:row>40</xdr:row>
      <xdr:rowOff>69548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9275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69548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9045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115509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904567"/>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42</xdr:row>
      <xdr:rowOff>13909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97350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64709</xdr:rowOff>
    </xdr:from>
    <xdr:to>
      <xdr:col>64</xdr:col>
      <xdr:colOff>152400</xdr:colOff>
      <xdr:row>40</xdr:row>
      <xdr:rowOff>166309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5036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162275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84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18748</xdr:rowOff>
    </xdr:from>
    <xdr:to>
      <xdr:col>77</xdr:col>
      <xdr:colOff>95250</xdr:colOff>
      <xdr:row>40</xdr:row>
      <xdr:rowOff>120348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105125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96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82144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64709</xdr:rowOff>
    </xdr:from>
    <xdr:to>
      <xdr:col>68</xdr:col>
      <xdr:colOff>203200</xdr:colOff>
      <xdr:row>40</xdr:row>
      <xdr:rowOff>166309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151086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が減少したため、前年度に比べ改善した。しかしながら今後、施設の更新を含め大規模な事業が実施されることとなった場合は基金取崩しが増え将来負担率が悪化するため、今後も財政調整基金及び減債基金の涵養や、事業の実施の際に町債を活用する場合も交付税措置が有利なものを選択する等、将来負担率の改善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122706</xdr:rowOff>
    </xdr:from>
    <xdr:to>
      <xdr:col>81</xdr:col>
      <xdr:colOff>44450</xdr:colOff>
      <xdr:row>16</xdr:row>
      <xdr:rowOff>164072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86590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164072</xdr:rowOff>
    </xdr:from>
    <xdr:to>
      <xdr:col>77</xdr:col>
      <xdr:colOff>44450</xdr:colOff>
      <xdr:row>17</xdr:row>
      <xdr:rowOff>105229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907272"/>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105229</xdr:rowOff>
    </xdr:from>
    <xdr:to>
      <xdr:col>72</xdr:col>
      <xdr:colOff>203200</xdr:colOff>
      <xdr:row>17</xdr:row>
      <xdr:rowOff>145445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301987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145445</xdr:rowOff>
    </xdr:from>
    <xdr:to>
      <xdr:col>68</xdr:col>
      <xdr:colOff>152400</xdr:colOff>
      <xdr:row>18</xdr:row>
      <xdr:rowOff>28000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060095"/>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78800</xdr:rowOff>
    </xdr:from>
    <xdr:to>
      <xdr:col>64</xdr:col>
      <xdr:colOff>152400</xdr:colOff>
      <xdr:row>17</xdr:row>
      <xdr:rowOff>8950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19127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71906</xdr:rowOff>
    </xdr:from>
    <xdr:to>
      <xdr:col>81</xdr:col>
      <xdr:colOff>95250</xdr:colOff>
      <xdr:row>17</xdr:row>
      <xdr:rowOff>2056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8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43983</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7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113272</xdr:rowOff>
    </xdr:from>
    <xdr:to>
      <xdr:col>77</xdr:col>
      <xdr:colOff>95250</xdr:colOff>
      <xdr:row>17</xdr:row>
      <xdr:rowOff>43422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85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28199</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94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54429</xdr:rowOff>
    </xdr:from>
    <xdr:to>
      <xdr:col>73</xdr:col>
      <xdr:colOff>44450</xdr:colOff>
      <xdr:row>17</xdr:row>
      <xdr:rowOff>156029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140806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94645</xdr:rowOff>
    </xdr:from>
    <xdr:to>
      <xdr:col>68</xdr:col>
      <xdr:colOff>203200</xdr:colOff>
      <xdr:row>18</xdr:row>
      <xdr:rowOff>24795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0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9572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0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148650</xdr:rowOff>
    </xdr:from>
    <xdr:to>
      <xdr:col>64</xdr:col>
      <xdr:colOff>152400</xdr:colOff>
      <xdr:row>18</xdr:row>
      <xdr:rowOff>78800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0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63577</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1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13,060
12,960
172.69
7,497,275
6,947,780
519,476
4,312,090
7,656,062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総額は前年からの増減はほとんどないが、経常的収入が減少しているため経常比率は増加した。今後も人件費の抑制に努めたいが、会計年度任用職員制度により人件費の増加は必至であり、比率の改善は難し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8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歳出削減に取り組んだ結果、物件費は</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％減少したが、経常的な収入が減少しているため経常収支比率が増加となった。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今後は施設の老朽化が進み、点検や修繕の経費が増加していく見込みである。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17</xdr:row>
      <xdr:rowOff>156936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498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135164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51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17</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75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16</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7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168020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児童手当等の減少により、扶助費は減少したため比率も減少した。しかし、幼児保育無償化制度の開始により児童福祉費が増加することが見込まれる。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今後も社会保障制度改革等の影響を受け、子育て、医療等の経費が増加すると予測されるので、財政を圧迫することのないよう、適正なサービス提供に努めていく。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133350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987800" y="9817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133350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740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139700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114300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970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137177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82550</xdr:rowOff>
    </xdr:from>
    <xdr:to>
      <xdr:col>20</xdr:col>
      <xdr:colOff>38100</xdr:colOff>
      <xdr:row>58</xdr:row>
      <xdr:rowOff>12700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類似団体平均値を下回っているものの、国民健康保険や介護保険等特別会計の繰出金額が年々増加している。今後も、国民健康保険料等の負担の適正化を図ることにより、普通会計の負担軽減に努める。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19231</xdr:rowOff>
    </xdr:from>
    <xdr:to>
      <xdr:col>82</xdr:col>
      <xdr:colOff>107950</xdr:colOff>
      <xdr:row>56</xdr:row>
      <xdr:rowOff>45357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96204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112304</xdr:rowOff>
    </xdr:from>
    <xdr:to>
      <xdr:col>78</xdr:col>
      <xdr:colOff>69850</xdr:colOff>
      <xdr:row>56</xdr:row>
      <xdr:rowOff>19231</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954205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60053</xdr:rowOff>
    </xdr:from>
    <xdr:to>
      <xdr:col>73</xdr:col>
      <xdr:colOff>180975</xdr:colOff>
      <xdr:row>55</xdr:row>
      <xdr:rowOff>112304</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94898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60053</xdr:rowOff>
    </xdr:from>
    <xdr:to>
      <xdr:col>69</xdr:col>
      <xdr:colOff>92075</xdr:colOff>
      <xdr:row>55</xdr:row>
      <xdr:rowOff>79647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004800" y="94898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139881</xdr:rowOff>
    </xdr:from>
    <xdr:to>
      <xdr:col>78</xdr:col>
      <xdr:colOff>120650</xdr:colOff>
      <xdr:row>56</xdr:row>
      <xdr:rowOff>70031</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61504</xdr:rowOff>
    </xdr:from>
    <xdr:to>
      <xdr:col>74</xdr:col>
      <xdr:colOff>31750</xdr:colOff>
      <xdr:row>55</xdr:row>
      <xdr:rowOff>163104</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1831</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9253</xdr:rowOff>
    </xdr:from>
    <xdr:to>
      <xdr:col>69</xdr:col>
      <xdr:colOff>142875</xdr:colOff>
      <xdr:row>55</xdr:row>
      <xdr:rowOff>110853</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121030</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28847</xdr:rowOff>
    </xdr:from>
    <xdr:to>
      <xdr:col>65</xdr:col>
      <xdr:colOff>53975</xdr:colOff>
      <xdr:row>55</xdr:row>
      <xdr:rowOff>130447</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140624</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22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芳賀広域行政事務組合への分担金が増加し、補助費は前年比</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増となった。福祉や教育の分野で補助費が増加傾向にあるので、今後も各種団体への補助金については、事業の目的、効果、必要性を十分に検討し、効果が見込めない補助金は見直すなどして縮減に努めていく。　</a:t>
          </a: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42418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3220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168148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28702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28702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公債費は前年から約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減少したため比率は減少したが、これから平成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年度実施のふみの森もてぎ等の事業による起債の償還が始まり、公債費は増加していく予定である。今後も事業の精査により新規町債発行を抑制し、公債費の縮減に努めていく。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3949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44704</xdr:rowOff>
    </xdr:from>
    <xdr:to>
      <xdr:col>19</xdr:col>
      <xdr:colOff>187325</xdr:colOff>
      <xdr:row>78</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417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44704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394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35561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114571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165354</xdr:rowOff>
    </xdr:from>
    <xdr:to>
      <xdr:col>15</xdr:col>
      <xdr:colOff>149225</xdr:colOff>
      <xdr:row>78</xdr:row>
      <xdr:rowOff>95504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公債費以外の比率は、補助費や操出金等の経常経費の増加と経常収入の減少により増加し、前年から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ポイント上回った。　　</a:t>
          </a:r>
        </a:p>
        <a:p>
          <a:r>
            <a:rPr kumimoji="1" lang="ja-JP" altLang="en-US" sz="1300">
              <a:latin typeface="ＭＳ Ｐゴシック" panose="020B0600070205080204" pitchFamily="50" charset="-128"/>
              <a:ea typeface="ＭＳ Ｐゴシック" panose="020B0600070205080204" pitchFamily="50" charset="-128"/>
            </a:rPr>
            <a:t>　今後は維持補修費や社会保障の経費が増加していくため、なお一層、事業の必要性や優先度を考慮して、財政を圧迫することのないよう、事務事業を遂行していく。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170435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94361"/>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77</xdr:row>
      <xdr:rowOff>92711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129768"/>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99568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0611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81280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0611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31308</xdr:rowOff>
    </xdr:from>
    <xdr:to>
      <xdr:col>29</xdr:col>
      <xdr:colOff>127000</xdr:colOff>
      <xdr:row>18</xdr:row>
      <xdr:rowOff>47501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65033"/>
          <a:ext cx="647700" cy="16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47501</xdr:rowOff>
    </xdr:from>
    <xdr:to>
      <xdr:col>26</xdr:col>
      <xdr:colOff>50800</xdr:colOff>
      <xdr:row>18</xdr:row>
      <xdr:rowOff>76975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81226"/>
          <a:ext cx="698500" cy="2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68105</xdr:rowOff>
    </xdr:from>
    <xdr:to>
      <xdr:col>22</xdr:col>
      <xdr:colOff>114300</xdr:colOff>
      <xdr:row>18</xdr:row>
      <xdr:rowOff>76975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01830"/>
          <a:ext cx="6985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68105</xdr:rowOff>
    </xdr:from>
    <xdr:to>
      <xdr:col>18</xdr:col>
      <xdr:colOff>177800</xdr:colOff>
      <xdr:row>18</xdr:row>
      <xdr:rowOff>71488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01830"/>
          <a:ext cx="698500" cy="3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30091</xdr:rowOff>
    </xdr:from>
    <xdr:to>
      <xdr:col>15</xdr:col>
      <xdr:colOff>101600</xdr:colOff>
      <xdr:row>18</xdr:row>
      <xdr:rowOff>131691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151958</xdr:rowOff>
    </xdr:from>
    <xdr:to>
      <xdr:col>29</xdr:col>
      <xdr:colOff>177800</xdr:colOff>
      <xdr:row>18</xdr:row>
      <xdr:rowOff>82108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14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124035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168151</xdr:rowOff>
    </xdr:from>
    <xdr:to>
      <xdr:col>26</xdr:col>
      <xdr:colOff>101600</xdr:colOff>
      <xdr:row>18</xdr:row>
      <xdr:rowOff>98301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3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83078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1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26175</xdr:rowOff>
    </xdr:from>
    <xdr:to>
      <xdr:col>22</xdr:col>
      <xdr:colOff>165100</xdr:colOff>
      <xdr:row>18</xdr:row>
      <xdr:rowOff>127775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5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112552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17305</xdr:rowOff>
    </xdr:from>
    <xdr:to>
      <xdr:col>19</xdr:col>
      <xdr:colOff>38100</xdr:colOff>
      <xdr:row>18</xdr:row>
      <xdr:rowOff>118905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103682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20688</xdr:rowOff>
    </xdr:from>
    <xdr:to>
      <xdr:col>15</xdr:col>
      <xdr:colOff>101600</xdr:colOff>
      <xdr:row>18</xdr:row>
      <xdr:rowOff>122288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132465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2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42990</xdr:rowOff>
    </xdr:from>
    <xdr:to>
      <xdr:col>29</xdr:col>
      <xdr:colOff>127000</xdr:colOff>
      <xdr:row>36</xdr:row>
      <xdr:rowOff>89681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96240"/>
          <a:ext cx="647700" cy="4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74458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2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42990</xdr:rowOff>
    </xdr:from>
    <xdr:to>
      <xdr:col>26</xdr:col>
      <xdr:colOff>50800</xdr:colOff>
      <xdr:row>36</xdr:row>
      <xdr:rowOff>84975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96240"/>
          <a:ext cx="698500" cy="4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84975</xdr:rowOff>
    </xdr:from>
    <xdr:to>
      <xdr:col>22</xdr:col>
      <xdr:colOff>114300</xdr:colOff>
      <xdr:row>36</xdr:row>
      <xdr:rowOff>99320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38225"/>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99320</xdr:rowOff>
    </xdr:from>
    <xdr:to>
      <xdr:col>18</xdr:col>
      <xdr:colOff>177800</xdr:colOff>
      <xdr:row>36</xdr:row>
      <xdr:rowOff>110541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52570"/>
          <a:ext cx="698500" cy="11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120053</xdr:rowOff>
    </xdr:from>
    <xdr:to>
      <xdr:col>15</xdr:col>
      <xdr:colOff>101600</xdr:colOff>
      <xdr:row>37</xdr:row>
      <xdr:rowOff>50203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73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34980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5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38881</xdr:rowOff>
    </xdr:from>
    <xdr:to>
      <xdr:col>29</xdr:col>
      <xdr:colOff>177800</xdr:colOff>
      <xdr:row>36</xdr:row>
      <xdr:rowOff>140481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92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226858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3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335090</xdr:rowOff>
    </xdr:from>
    <xdr:to>
      <xdr:col>26</xdr:col>
      <xdr:colOff>101600</xdr:colOff>
      <xdr:row>36</xdr:row>
      <xdr:rowOff>93790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4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103967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34175</xdr:rowOff>
    </xdr:from>
    <xdr:to>
      <xdr:col>22</xdr:col>
      <xdr:colOff>165100</xdr:colOff>
      <xdr:row>36</xdr:row>
      <xdr:rowOff>135775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145952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5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48520</xdr:rowOff>
    </xdr:from>
    <xdr:to>
      <xdr:col>19</xdr:col>
      <xdr:colOff>38100</xdr:colOff>
      <xdr:row>36</xdr:row>
      <xdr:rowOff>150120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0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160297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7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59741</xdr:rowOff>
    </xdr:from>
    <xdr:to>
      <xdr:col>15</xdr:col>
      <xdr:colOff>101600</xdr:colOff>
      <xdr:row>36</xdr:row>
      <xdr:rowOff>161341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12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171518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8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13,060
12,960
172.69
7,497,275
6,947,780
519,476
4,312,090
7,656,062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140743</xdr:rowOff>
    </xdr:from>
    <xdr:to>
      <xdr:col>24</xdr:col>
      <xdr:colOff>63500</xdr:colOff>
      <xdr:row>36</xdr:row>
      <xdr:rowOff>155748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12943"/>
          <a:ext cx="838200" cy="1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155748</xdr:rowOff>
    </xdr:from>
    <xdr:to>
      <xdr:col>19</xdr:col>
      <xdr:colOff>177800</xdr:colOff>
      <xdr:row>37</xdr:row>
      <xdr:rowOff>2540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27948"/>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2357</xdr:rowOff>
    </xdr:from>
    <xdr:to>
      <xdr:col>15</xdr:col>
      <xdr:colOff>50800</xdr:colOff>
      <xdr:row>37</xdr:row>
      <xdr:rowOff>2540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34600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2357</xdr:rowOff>
    </xdr:from>
    <xdr:to>
      <xdr:col>10</xdr:col>
      <xdr:colOff>114300</xdr:colOff>
      <xdr:row>37</xdr:row>
      <xdr:rowOff>7304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46007"/>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6156</xdr:rowOff>
    </xdr:from>
    <xdr:to>
      <xdr:col>6</xdr:col>
      <xdr:colOff>38100</xdr:colOff>
      <xdr:row>37</xdr:row>
      <xdr:rowOff>107756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34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98883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4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89943</xdr:rowOff>
    </xdr:from>
    <xdr:to>
      <xdr:col>24</xdr:col>
      <xdr:colOff>114300</xdr:colOff>
      <xdr:row>37</xdr:row>
      <xdr:rowOff>20093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68370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104948</xdr:rowOff>
    </xdr:from>
    <xdr:to>
      <xdr:col>20</xdr:col>
      <xdr:colOff>38100</xdr:colOff>
      <xdr:row>37</xdr:row>
      <xdr:rowOff>35098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7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26225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123190</xdr:rowOff>
    </xdr:from>
    <xdr:to>
      <xdr:col>15</xdr:col>
      <xdr:colOff>101600</xdr:colOff>
      <xdr:row>37</xdr:row>
      <xdr:rowOff>53340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44467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123007</xdr:rowOff>
    </xdr:from>
    <xdr:to>
      <xdr:col>10</xdr:col>
      <xdr:colOff>165100</xdr:colOff>
      <xdr:row>37</xdr:row>
      <xdr:rowOff>53157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9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44284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127954</xdr:rowOff>
    </xdr:from>
    <xdr:to>
      <xdr:col>6</xdr:col>
      <xdr:colOff>38100</xdr:colOff>
      <xdr:row>37</xdr:row>
      <xdr:rowOff>58104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0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74631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0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92723</xdr:rowOff>
    </xdr:from>
    <xdr:to>
      <xdr:col>24</xdr:col>
      <xdr:colOff>63500</xdr:colOff>
      <xdr:row>56</xdr:row>
      <xdr:rowOff>113379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9693923"/>
          <a:ext cx="838200" cy="2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92723</xdr:rowOff>
    </xdr:from>
    <xdr:to>
      <xdr:col>19</xdr:col>
      <xdr:colOff>177800</xdr:colOff>
      <xdr:row>56</xdr:row>
      <xdr:rowOff>104825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693923"/>
          <a:ext cx="889000" cy="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104825</xdr:rowOff>
    </xdr:from>
    <xdr:to>
      <xdr:col>15</xdr:col>
      <xdr:colOff>50800</xdr:colOff>
      <xdr:row>56</xdr:row>
      <xdr:rowOff>120141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706025"/>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120141</xdr:rowOff>
    </xdr:from>
    <xdr:to>
      <xdr:col>10</xdr:col>
      <xdr:colOff>114300</xdr:colOff>
      <xdr:row>56</xdr:row>
      <xdr:rowOff>123186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721341"/>
          <a:ext cx="8890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108592</xdr:rowOff>
    </xdr:from>
    <xdr:to>
      <xdr:col>6</xdr:col>
      <xdr:colOff>38100</xdr:colOff>
      <xdr:row>57</xdr:row>
      <xdr:rowOff>38742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29869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62579</xdr:rowOff>
    </xdr:from>
    <xdr:to>
      <xdr:col>24</xdr:col>
      <xdr:colOff>114300</xdr:colOff>
      <xdr:row>56</xdr:row>
      <xdr:rowOff>164179</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41006</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41923</xdr:rowOff>
    </xdr:from>
    <xdr:to>
      <xdr:col>20</xdr:col>
      <xdr:colOff>38100</xdr:colOff>
      <xdr:row>56</xdr:row>
      <xdr:rowOff>143523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134650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73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54025</xdr:rowOff>
    </xdr:from>
    <xdr:to>
      <xdr:col>15</xdr:col>
      <xdr:colOff>101600</xdr:colOff>
      <xdr:row>56</xdr:row>
      <xdr:rowOff>155625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146752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74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69341</xdr:rowOff>
    </xdr:from>
    <xdr:to>
      <xdr:col>10</xdr:col>
      <xdr:colOff>165100</xdr:colOff>
      <xdr:row>56</xdr:row>
      <xdr:rowOff>170941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162068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76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72386</xdr:rowOff>
    </xdr:from>
    <xdr:to>
      <xdr:col>6</xdr:col>
      <xdr:colOff>38100</xdr:colOff>
      <xdr:row>57</xdr:row>
      <xdr:rowOff>2536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19063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4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85292</xdr:rowOff>
    </xdr:from>
    <xdr:to>
      <xdr:col>24</xdr:col>
      <xdr:colOff>63500</xdr:colOff>
      <xdr:row>78</xdr:row>
      <xdr:rowOff>103032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458392"/>
          <a:ext cx="8382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75989</xdr:rowOff>
    </xdr:from>
    <xdr:to>
      <xdr:col>19</xdr:col>
      <xdr:colOff>177800</xdr:colOff>
      <xdr:row>78</xdr:row>
      <xdr:rowOff>103032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449089"/>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74709</xdr:rowOff>
    </xdr:from>
    <xdr:to>
      <xdr:col>15</xdr:col>
      <xdr:colOff>50800</xdr:colOff>
      <xdr:row>78</xdr:row>
      <xdr:rowOff>75989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447809"/>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74709</xdr:rowOff>
    </xdr:from>
    <xdr:to>
      <xdr:col>10</xdr:col>
      <xdr:colOff>114300</xdr:colOff>
      <xdr:row>78</xdr:row>
      <xdr:rowOff>78595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44780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145593</xdr:rowOff>
    </xdr:from>
    <xdr:to>
      <xdr:col>6</xdr:col>
      <xdr:colOff>38100</xdr:colOff>
      <xdr:row>78</xdr:row>
      <xdr:rowOff>75743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92270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12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34492</xdr:rowOff>
    </xdr:from>
    <xdr:to>
      <xdr:col>24</xdr:col>
      <xdr:colOff>114300</xdr:colOff>
      <xdr:row>78</xdr:row>
      <xdr:rowOff>136092</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4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120869</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2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52232</xdr:rowOff>
    </xdr:from>
    <xdr:to>
      <xdr:col>20</xdr:col>
      <xdr:colOff>38100</xdr:colOff>
      <xdr:row>78</xdr:row>
      <xdr:rowOff>153832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4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144959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51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25189</xdr:rowOff>
    </xdr:from>
    <xdr:to>
      <xdr:col>15</xdr:col>
      <xdr:colOff>101600</xdr:colOff>
      <xdr:row>78</xdr:row>
      <xdr:rowOff>126789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117916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9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23909</xdr:rowOff>
    </xdr:from>
    <xdr:to>
      <xdr:col>10</xdr:col>
      <xdr:colOff>165100</xdr:colOff>
      <xdr:row>78</xdr:row>
      <xdr:rowOff>125509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116636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8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27795</xdr:rowOff>
    </xdr:from>
    <xdr:to>
      <xdr:col>6</xdr:col>
      <xdr:colOff>38100</xdr:colOff>
      <xdr:row>78</xdr:row>
      <xdr:rowOff>129395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4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120522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9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152369</xdr:rowOff>
    </xdr:from>
    <xdr:to>
      <xdr:col>24</xdr:col>
      <xdr:colOff>63500</xdr:colOff>
      <xdr:row>96</xdr:row>
      <xdr:rowOff>7074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440119"/>
          <a:ext cx="8382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80663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53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152369</xdr:rowOff>
    </xdr:from>
    <xdr:to>
      <xdr:col>19</xdr:col>
      <xdr:colOff>177800</xdr:colOff>
      <xdr:row>96</xdr:row>
      <xdr:rowOff>117411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440119"/>
          <a:ext cx="889000" cy="13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25379</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117411</xdr:rowOff>
    </xdr:from>
    <xdr:to>
      <xdr:col>15</xdr:col>
      <xdr:colOff>50800</xdr:colOff>
      <xdr:row>97</xdr:row>
      <xdr:rowOff>28887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576611"/>
          <a:ext cx="889000" cy="8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28887</xdr:rowOff>
    </xdr:from>
    <xdr:to>
      <xdr:col>10</xdr:col>
      <xdr:colOff>114300</xdr:colOff>
      <xdr:row>97</xdr:row>
      <xdr:rowOff>92647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659537"/>
          <a:ext cx="889000" cy="6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96854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123152</xdr:rowOff>
    </xdr:from>
    <xdr:to>
      <xdr:col>6</xdr:col>
      <xdr:colOff>38100</xdr:colOff>
      <xdr:row>97</xdr:row>
      <xdr:rowOff>53302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69829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127724</xdr:rowOff>
    </xdr:from>
    <xdr:to>
      <xdr:col>24</xdr:col>
      <xdr:colOff>114300</xdr:colOff>
      <xdr:row>96</xdr:row>
      <xdr:rowOff>57874</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4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150601</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2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101569</xdr:rowOff>
    </xdr:from>
    <xdr:to>
      <xdr:col>20</xdr:col>
      <xdr:colOff>38100</xdr:colOff>
      <xdr:row>96</xdr:row>
      <xdr:rowOff>31719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3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48246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16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66611</xdr:rowOff>
    </xdr:from>
    <xdr:to>
      <xdr:col>15</xdr:col>
      <xdr:colOff>101600</xdr:colOff>
      <xdr:row>96</xdr:row>
      <xdr:rowOff>168211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5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13288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30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149537</xdr:rowOff>
    </xdr:from>
    <xdr:to>
      <xdr:col>10</xdr:col>
      <xdr:colOff>165100</xdr:colOff>
      <xdr:row>97</xdr:row>
      <xdr:rowOff>79687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6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96214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38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41847</xdr:rowOff>
    </xdr:from>
    <xdr:to>
      <xdr:col>6</xdr:col>
      <xdr:colOff>38100</xdr:colOff>
      <xdr:row>97</xdr:row>
      <xdr:rowOff>143447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6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134574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7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51754</xdr:rowOff>
    </xdr:from>
    <xdr:to>
      <xdr:col>55</xdr:col>
      <xdr:colOff>0</xdr:colOff>
      <xdr:row>38</xdr:row>
      <xdr:rowOff>75173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566854"/>
          <a:ext cx="838200" cy="2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24414</xdr:rowOff>
    </xdr:from>
    <xdr:to>
      <xdr:col>50</xdr:col>
      <xdr:colOff>114300</xdr:colOff>
      <xdr:row>38</xdr:row>
      <xdr:rowOff>75173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539514"/>
          <a:ext cx="889000" cy="5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21736</xdr:rowOff>
    </xdr:from>
    <xdr:to>
      <xdr:col>45</xdr:col>
      <xdr:colOff>177800</xdr:colOff>
      <xdr:row>38</xdr:row>
      <xdr:rowOff>24414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536836"/>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21736</xdr:rowOff>
    </xdr:from>
    <xdr:to>
      <xdr:col>41</xdr:col>
      <xdr:colOff>50800</xdr:colOff>
      <xdr:row>38</xdr:row>
      <xdr:rowOff>64902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36836"/>
          <a:ext cx="889000" cy="4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22191</xdr:rowOff>
    </xdr:from>
    <xdr:to>
      <xdr:col>36</xdr:col>
      <xdr:colOff>165100</xdr:colOff>
      <xdr:row>38</xdr:row>
      <xdr:rowOff>123791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53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114918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63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954</xdr:rowOff>
    </xdr:from>
    <xdr:to>
      <xdr:col>55</xdr:col>
      <xdr:colOff>50800</xdr:colOff>
      <xdr:row>38</xdr:row>
      <xdr:rowOff>102554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51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87331</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3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24373</xdr:rowOff>
    </xdr:from>
    <xdr:to>
      <xdr:col>50</xdr:col>
      <xdr:colOff>165100</xdr:colOff>
      <xdr:row>38</xdr:row>
      <xdr:rowOff>125973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3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117100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6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145064</xdr:rowOff>
    </xdr:from>
    <xdr:to>
      <xdr:col>46</xdr:col>
      <xdr:colOff>38100</xdr:colOff>
      <xdr:row>38</xdr:row>
      <xdr:rowOff>75214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8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66341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142386</xdr:rowOff>
    </xdr:from>
    <xdr:to>
      <xdr:col>41</xdr:col>
      <xdr:colOff>101600</xdr:colOff>
      <xdr:row>38</xdr:row>
      <xdr:rowOff>72536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63663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7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14102</xdr:rowOff>
    </xdr:from>
    <xdr:to>
      <xdr:col>36</xdr:col>
      <xdr:colOff>165100</xdr:colOff>
      <xdr:row>38</xdr:row>
      <xdr:rowOff>115702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2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132229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30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64583</xdr:rowOff>
    </xdr:from>
    <xdr:to>
      <xdr:col>55</xdr:col>
      <xdr:colOff>0</xdr:colOff>
      <xdr:row>58</xdr:row>
      <xdr:rowOff>79035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10008683"/>
          <a:ext cx="8382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64583</xdr:rowOff>
    </xdr:from>
    <xdr:to>
      <xdr:col>50</xdr:col>
      <xdr:colOff>114300</xdr:colOff>
      <xdr:row>58</xdr:row>
      <xdr:rowOff>84514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10008683"/>
          <a:ext cx="889000" cy="1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19174</xdr:rowOff>
    </xdr:from>
    <xdr:to>
      <xdr:col>45</xdr:col>
      <xdr:colOff>177800</xdr:colOff>
      <xdr:row>58</xdr:row>
      <xdr:rowOff>84514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963274"/>
          <a:ext cx="889000" cy="6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19174</xdr:rowOff>
    </xdr:from>
    <xdr:to>
      <xdr:col>41</xdr:col>
      <xdr:colOff>50800</xdr:colOff>
      <xdr:row>58</xdr:row>
      <xdr:rowOff>62426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963274"/>
          <a:ext cx="889000" cy="4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84617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1002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10988</xdr:rowOff>
    </xdr:from>
    <xdr:to>
      <xdr:col>36</xdr:col>
      <xdr:colOff>165100</xdr:colOff>
      <xdr:row>58</xdr:row>
      <xdr:rowOff>112588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5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129115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7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28235</xdr:rowOff>
    </xdr:from>
    <xdr:to>
      <xdr:col>55</xdr:col>
      <xdr:colOff>50800</xdr:colOff>
      <xdr:row>58</xdr:row>
      <xdr:rowOff>129835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9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139791</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9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13783</xdr:rowOff>
    </xdr:from>
    <xdr:to>
      <xdr:col>50</xdr:col>
      <xdr:colOff>165100</xdr:colOff>
      <xdr:row>58</xdr:row>
      <xdr:rowOff>115383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5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106510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1005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33714</xdr:rowOff>
    </xdr:from>
    <xdr:to>
      <xdr:col>46</xdr:col>
      <xdr:colOff>38100</xdr:colOff>
      <xdr:row>58</xdr:row>
      <xdr:rowOff>135314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126441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1007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139824</xdr:rowOff>
    </xdr:from>
    <xdr:to>
      <xdr:col>41</xdr:col>
      <xdr:colOff>101600</xdr:colOff>
      <xdr:row>58</xdr:row>
      <xdr:rowOff>69974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86501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68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11626</xdr:rowOff>
    </xdr:from>
    <xdr:to>
      <xdr:col>36</xdr:col>
      <xdr:colOff>165100</xdr:colOff>
      <xdr:row>58</xdr:row>
      <xdr:rowOff>113226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9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104353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100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156201</xdr:rowOff>
    </xdr:from>
    <xdr:to>
      <xdr:col>55</xdr:col>
      <xdr:colOff>0</xdr:colOff>
      <xdr:row>79</xdr:row>
      <xdr:rowOff>5981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29301"/>
          <a:ext cx="8382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156201</xdr:rowOff>
    </xdr:from>
    <xdr:to>
      <xdr:col>50</xdr:col>
      <xdr:colOff>114300</xdr:colOff>
      <xdr:row>79</xdr:row>
      <xdr:rowOff>19003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529301"/>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23560</xdr:rowOff>
    </xdr:from>
    <xdr:to>
      <xdr:col>45</xdr:col>
      <xdr:colOff>177800</xdr:colOff>
      <xdr:row>79</xdr:row>
      <xdr:rowOff>19003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225210"/>
          <a:ext cx="889000" cy="33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23560</xdr:rowOff>
    </xdr:from>
    <xdr:to>
      <xdr:col>41</xdr:col>
      <xdr:colOff>50800</xdr:colOff>
      <xdr:row>78</xdr:row>
      <xdr:rowOff>17875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225210"/>
          <a:ext cx="889000" cy="16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26168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11202</xdr:rowOff>
    </xdr:from>
    <xdr:to>
      <xdr:col>36</xdr:col>
      <xdr:colOff>165100</xdr:colOff>
      <xdr:row>78</xdr:row>
      <xdr:rowOff>112802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103929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126631</xdr:rowOff>
    </xdr:from>
    <xdr:to>
      <xdr:col>55</xdr:col>
      <xdr:colOff>50800</xdr:colOff>
      <xdr:row>79</xdr:row>
      <xdr:rowOff>56781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41558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105401</xdr:rowOff>
    </xdr:from>
    <xdr:to>
      <xdr:col>50</xdr:col>
      <xdr:colOff>165100</xdr:colOff>
      <xdr:row>79</xdr:row>
      <xdr:rowOff>35551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26678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7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139653</xdr:rowOff>
    </xdr:from>
    <xdr:to>
      <xdr:col>46</xdr:col>
      <xdr:colOff>38100</xdr:colOff>
      <xdr:row>79</xdr:row>
      <xdr:rowOff>69803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5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60930</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60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144210</xdr:rowOff>
    </xdr:from>
    <xdr:to>
      <xdr:col>41</xdr:col>
      <xdr:colOff>101600</xdr:colOff>
      <xdr:row>77</xdr:row>
      <xdr:rowOff>74360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90887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4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138525</xdr:rowOff>
    </xdr:from>
    <xdr:to>
      <xdr:col>36</xdr:col>
      <xdr:colOff>165100</xdr:colOff>
      <xdr:row>78</xdr:row>
      <xdr:rowOff>68675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85202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1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10384</xdr:rowOff>
    </xdr:from>
    <xdr:to>
      <xdr:col>55</xdr:col>
      <xdr:colOff>0</xdr:colOff>
      <xdr:row>99</xdr:row>
      <xdr:rowOff>22627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983934"/>
          <a:ext cx="8382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10384</xdr:rowOff>
    </xdr:from>
    <xdr:to>
      <xdr:col>50</xdr:col>
      <xdr:colOff>114300</xdr:colOff>
      <xdr:row>99</xdr:row>
      <xdr:rowOff>32489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83934"/>
          <a:ext cx="889000" cy="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32489</xdr:rowOff>
    </xdr:from>
    <xdr:to>
      <xdr:col>45</xdr:col>
      <xdr:colOff>177800</xdr:colOff>
      <xdr:row>99</xdr:row>
      <xdr:rowOff>52775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7006039"/>
          <a:ext cx="889000" cy="2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52775</xdr:rowOff>
    </xdr:from>
    <xdr:to>
      <xdr:col>41</xdr:col>
      <xdr:colOff>50800</xdr:colOff>
      <xdr:row>99</xdr:row>
      <xdr:rowOff>74926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7026325"/>
          <a:ext cx="8890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167832</xdr:rowOff>
    </xdr:from>
    <xdr:to>
      <xdr:col>36</xdr:col>
      <xdr:colOff>165100</xdr:colOff>
      <xdr:row>99</xdr:row>
      <xdr:rowOff>97982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96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114509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4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143277</xdr:rowOff>
    </xdr:from>
    <xdr:to>
      <xdr:col>55</xdr:col>
      <xdr:colOff>50800</xdr:colOff>
      <xdr:row>99</xdr:row>
      <xdr:rowOff>73427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93865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9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131034</xdr:rowOff>
    </xdr:from>
    <xdr:to>
      <xdr:col>50</xdr:col>
      <xdr:colOff>165100</xdr:colOff>
      <xdr:row>99</xdr:row>
      <xdr:rowOff>61184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77711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153139</xdr:rowOff>
    </xdr:from>
    <xdr:to>
      <xdr:col>46</xdr:col>
      <xdr:colOff>38100</xdr:colOff>
      <xdr:row>99</xdr:row>
      <xdr:rowOff>83289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5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74416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0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1975</xdr:rowOff>
    </xdr:from>
    <xdr:to>
      <xdr:col>41</xdr:col>
      <xdr:colOff>101600</xdr:colOff>
      <xdr:row>99</xdr:row>
      <xdr:rowOff>103575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7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94702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06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24126</xdr:rowOff>
    </xdr:from>
    <xdr:to>
      <xdr:col>36</xdr:col>
      <xdr:colOff>165100</xdr:colOff>
      <xdr:row>99</xdr:row>
      <xdr:rowOff>125726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116853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709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94894</xdr:rowOff>
    </xdr:from>
    <xdr:to>
      <xdr:col>85</xdr:col>
      <xdr:colOff>127000</xdr:colOff>
      <xdr:row>39</xdr:row>
      <xdr:rowOff>96168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81444"/>
          <a:ext cx="8382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78718</xdr:rowOff>
    </xdr:from>
    <xdr:to>
      <xdr:col>81</xdr:col>
      <xdr:colOff>50800</xdr:colOff>
      <xdr:row>39</xdr:row>
      <xdr:rowOff>96168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65268"/>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63260</xdr:rowOff>
    </xdr:from>
    <xdr:to>
      <xdr:col>76</xdr:col>
      <xdr:colOff>114300</xdr:colOff>
      <xdr:row>39</xdr:row>
      <xdr:rowOff>78718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49810"/>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63260</xdr:rowOff>
    </xdr:from>
    <xdr:to>
      <xdr:col>71</xdr:col>
      <xdr:colOff>177800</xdr:colOff>
      <xdr:row>39</xdr:row>
      <xdr:rowOff>77096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49810"/>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9652</xdr:rowOff>
    </xdr:from>
    <xdr:to>
      <xdr:col>67</xdr:col>
      <xdr:colOff>101600</xdr:colOff>
      <xdr:row>39</xdr:row>
      <xdr:rowOff>111252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127779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44094</xdr:rowOff>
    </xdr:from>
    <xdr:to>
      <xdr:col>85</xdr:col>
      <xdr:colOff>177800</xdr:colOff>
      <xdr:row>39</xdr:row>
      <xdr:rowOff>145694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130471</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5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45368</xdr:rowOff>
    </xdr:from>
    <xdr:to>
      <xdr:col>81</xdr:col>
      <xdr:colOff>101600</xdr:colOff>
      <xdr:row>39</xdr:row>
      <xdr:rowOff>146968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138095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2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27918</xdr:rowOff>
    </xdr:from>
    <xdr:to>
      <xdr:col>76</xdr:col>
      <xdr:colOff>165100</xdr:colOff>
      <xdr:row>39</xdr:row>
      <xdr:rowOff>129518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120645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12460</xdr:rowOff>
    </xdr:from>
    <xdr:to>
      <xdr:col>72</xdr:col>
      <xdr:colOff>38100</xdr:colOff>
      <xdr:row>39</xdr:row>
      <xdr:rowOff>114060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105187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9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26296</xdr:rowOff>
    </xdr:from>
    <xdr:to>
      <xdr:col>67</xdr:col>
      <xdr:colOff>101600</xdr:colOff>
      <xdr:row>39</xdr:row>
      <xdr:rowOff>127896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119023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0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69969</xdr:rowOff>
    </xdr:from>
    <xdr:to>
      <xdr:col>85</xdr:col>
      <xdr:colOff>127000</xdr:colOff>
      <xdr:row>76</xdr:row>
      <xdr:rowOff>108694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100169"/>
          <a:ext cx="8382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55980</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86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69969</xdr:rowOff>
    </xdr:from>
    <xdr:to>
      <xdr:col>81</xdr:col>
      <xdr:colOff>50800</xdr:colOff>
      <xdr:row>76</xdr:row>
      <xdr:rowOff>89317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100169"/>
          <a:ext cx="8890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157754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89317</xdr:rowOff>
    </xdr:from>
    <xdr:to>
      <xdr:col>76</xdr:col>
      <xdr:colOff>114300</xdr:colOff>
      <xdr:row>76</xdr:row>
      <xdr:rowOff>103132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119517"/>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139084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103132</xdr:rowOff>
    </xdr:from>
    <xdr:to>
      <xdr:col>71</xdr:col>
      <xdr:colOff>177800</xdr:colOff>
      <xdr:row>76</xdr:row>
      <xdr:rowOff>118951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133332"/>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91446</xdr:rowOff>
    </xdr:from>
    <xdr:to>
      <xdr:col>67</xdr:col>
      <xdr:colOff>101600</xdr:colOff>
      <xdr:row>77</xdr:row>
      <xdr:rowOff>21596</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12723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57894</xdr:rowOff>
    </xdr:from>
    <xdr:to>
      <xdr:col>85</xdr:col>
      <xdr:colOff>177800</xdr:colOff>
      <xdr:row>76</xdr:row>
      <xdr:rowOff>159494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80771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3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19169</xdr:rowOff>
    </xdr:from>
    <xdr:to>
      <xdr:col>81</xdr:col>
      <xdr:colOff>101600</xdr:colOff>
      <xdr:row>76</xdr:row>
      <xdr:rowOff>120769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4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137296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82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38517</xdr:rowOff>
    </xdr:from>
    <xdr:to>
      <xdr:col>76</xdr:col>
      <xdr:colOff>165100</xdr:colOff>
      <xdr:row>76</xdr:row>
      <xdr:rowOff>140117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156643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8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52332</xdr:rowOff>
    </xdr:from>
    <xdr:to>
      <xdr:col>72</xdr:col>
      <xdr:colOff>38100</xdr:colOff>
      <xdr:row>76</xdr:row>
      <xdr:rowOff>153932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170459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8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68151</xdr:rowOff>
    </xdr:from>
    <xdr:to>
      <xdr:col>67</xdr:col>
      <xdr:colOff>101600</xdr:colOff>
      <xdr:row>76</xdr:row>
      <xdr:rowOff>169751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14828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87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57556</xdr:rowOff>
    </xdr:from>
    <xdr:to>
      <xdr:col>85</xdr:col>
      <xdr:colOff>127000</xdr:colOff>
      <xdr:row>97</xdr:row>
      <xdr:rowOff>144165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688206"/>
          <a:ext cx="838200" cy="8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121620</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52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57556</xdr:rowOff>
    </xdr:from>
    <xdr:to>
      <xdr:col>81</xdr:col>
      <xdr:colOff>50800</xdr:colOff>
      <xdr:row>98</xdr:row>
      <xdr:rowOff>14518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688206"/>
          <a:ext cx="889000" cy="1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73545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115629</xdr:rowOff>
    </xdr:from>
    <xdr:to>
      <xdr:col>76</xdr:col>
      <xdr:colOff>114300</xdr:colOff>
      <xdr:row>98</xdr:row>
      <xdr:rowOff>14518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746279"/>
          <a:ext cx="889000" cy="7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81751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115629</xdr:rowOff>
    </xdr:from>
    <xdr:to>
      <xdr:col>71</xdr:col>
      <xdr:colOff>177800</xdr:colOff>
      <xdr:row>98</xdr:row>
      <xdr:rowOff>79045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746279"/>
          <a:ext cx="889000" cy="13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170427</xdr:rowOff>
    </xdr:from>
    <xdr:to>
      <xdr:col>67</xdr:col>
      <xdr:colOff>101600</xdr:colOff>
      <xdr:row>98</xdr:row>
      <xdr:rowOff>100577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0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117104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93365</xdr:rowOff>
    </xdr:from>
    <xdr:to>
      <xdr:col>85</xdr:col>
      <xdr:colOff>177800</xdr:colOff>
      <xdr:row>98</xdr:row>
      <xdr:rowOff>23515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116242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7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6756</xdr:rowOff>
    </xdr:from>
    <xdr:to>
      <xdr:col>81</xdr:col>
      <xdr:colOff>101600</xdr:colOff>
      <xdr:row>97</xdr:row>
      <xdr:rowOff>108356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124883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135168</xdr:rowOff>
    </xdr:from>
    <xdr:to>
      <xdr:col>76</xdr:col>
      <xdr:colOff>165100</xdr:colOff>
      <xdr:row>98</xdr:row>
      <xdr:rowOff>65318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81845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64829</xdr:rowOff>
    </xdr:from>
    <xdr:to>
      <xdr:col>72</xdr:col>
      <xdr:colOff>38100</xdr:colOff>
      <xdr:row>97</xdr:row>
      <xdr:rowOff>166429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6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157556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28245</xdr:rowOff>
    </xdr:from>
    <xdr:to>
      <xdr:col>67</xdr:col>
      <xdr:colOff>101600</xdr:colOff>
      <xdr:row>98</xdr:row>
      <xdr:rowOff>129845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120972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130308</xdr:rowOff>
    </xdr:from>
    <xdr:to>
      <xdr:col>116</xdr:col>
      <xdr:colOff>63500</xdr:colOff>
      <xdr:row>38</xdr:row>
      <xdr:rowOff>142977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45408"/>
          <a:ext cx="8382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97617</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1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117583</xdr:rowOff>
    </xdr:from>
    <xdr:to>
      <xdr:col>111</xdr:col>
      <xdr:colOff>177800</xdr:colOff>
      <xdr:row>38</xdr:row>
      <xdr:rowOff>130308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32683"/>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44867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7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115907</xdr:rowOff>
    </xdr:from>
    <xdr:to>
      <xdr:col>107</xdr:col>
      <xdr:colOff>50800</xdr:colOff>
      <xdr:row>38</xdr:row>
      <xdr:rowOff>117583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3100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33570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72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115907</xdr:rowOff>
    </xdr:from>
    <xdr:to>
      <xdr:col>102</xdr:col>
      <xdr:colOff>114300</xdr:colOff>
      <xdr:row>38</xdr:row>
      <xdr:rowOff>119659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31007"/>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46467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7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146088</xdr:rowOff>
    </xdr:from>
    <xdr:to>
      <xdr:col>98</xdr:col>
      <xdr:colOff>38100</xdr:colOff>
      <xdr:row>39</xdr:row>
      <xdr:rowOff>76238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67365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75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92177</xdr:rowOff>
    </xdr:from>
    <xdr:to>
      <xdr:col>116</xdr:col>
      <xdr:colOff>114300</xdr:colOff>
      <xdr:row>39</xdr:row>
      <xdr:rowOff>22327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51554</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79508</xdr:rowOff>
    </xdr:from>
    <xdr:to>
      <xdr:col>112</xdr:col>
      <xdr:colOff>38100</xdr:colOff>
      <xdr:row>39</xdr:row>
      <xdr:rowOff>9658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26185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36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66783</xdr:rowOff>
    </xdr:from>
    <xdr:to>
      <xdr:col>107</xdr:col>
      <xdr:colOff>101600</xdr:colOff>
      <xdr:row>38</xdr:row>
      <xdr:rowOff>168383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13460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35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65107</xdr:rowOff>
    </xdr:from>
    <xdr:to>
      <xdr:col>102</xdr:col>
      <xdr:colOff>165100</xdr:colOff>
      <xdr:row>38</xdr:row>
      <xdr:rowOff>166707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11783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35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68859</xdr:rowOff>
    </xdr:from>
    <xdr:to>
      <xdr:col>98</xdr:col>
      <xdr:colOff>38100</xdr:colOff>
      <xdr:row>38</xdr:row>
      <xdr:rowOff>170459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15536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35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69679</xdr:rowOff>
    </xdr:from>
    <xdr:to>
      <xdr:col>116</xdr:col>
      <xdr:colOff>63500</xdr:colOff>
      <xdr:row>58</xdr:row>
      <xdr:rowOff>71211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13779"/>
          <a:ext cx="8382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71211</xdr:rowOff>
    </xdr:from>
    <xdr:to>
      <xdr:col>111</xdr:col>
      <xdr:colOff>177800</xdr:colOff>
      <xdr:row>58</xdr:row>
      <xdr:rowOff>72468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01531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72468</xdr:rowOff>
    </xdr:from>
    <xdr:to>
      <xdr:col>107</xdr:col>
      <xdr:colOff>50800</xdr:colOff>
      <xdr:row>58</xdr:row>
      <xdr:rowOff>73954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01656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73954</xdr:rowOff>
    </xdr:from>
    <xdr:to>
      <xdr:col>102</xdr:col>
      <xdr:colOff>114300</xdr:colOff>
      <xdr:row>58</xdr:row>
      <xdr:rowOff>75532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18054"/>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48552</xdr:rowOff>
    </xdr:from>
    <xdr:to>
      <xdr:col>98</xdr:col>
      <xdr:colOff>38100</xdr:colOff>
      <xdr:row>58</xdr:row>
      <xdr:rowOff>150152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141279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18879</xdr:rowOff>
    </xdr:from>
    <xdr:to>
      <xdr:col>116</xdr:col>
      <xdr:colOff>114300</xdr:colOff>
      <xdr:row>58</xdr:row>
      <xdr:rowOff>120479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133414</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0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20411</xdr:rowOff>
    </xdr:from>
    <xdr:to>
      <xdr:col>112</xdr:col>
      <xdr:colOff>38100</xdr:colOff>
      <xdr:row>58</xdr:row>
      <xdr:rowOff>122011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6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113138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05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21668</xdr:rowOff>
    </xdr:from>
    <xdr:to>
      <xdr:col>107</xdr:col>
      <xdr:colOff>101600</xdr:colOff>
      <xdr:row>58</xdr:row>
      <xdr:rowOff>123268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114395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05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23154</xdr:rowOff>
    </xdr:from>
    <xdr:to>
      <xdr:col>102</xdr:col>
      <xdr:colOff>165100</xdr:colOff>
      <xdr:row>58</xdr:row>
      <xdr:rowOff>124754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115881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1005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24732</xdr:rowOff>
    </xdr:from>
    <xdr:to>
      <xdr:col>98</xdr:col>
      <xdr:colOff>38100</xdr:colOff>
      <xdr:row>58</xdr:row>
      <xdr:rowOff>126332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142859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74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165215</xdr:rowOff>
    </xdr:from>
    <xdr:to>
      <xdr:col>116</xdr:col>
      <xdr:colOff>63500</xdr:colOff>
      <xdr:row>77</xdr:row>
      <xdr:rowOff>53339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195415"/>
          <a:ext cx="838200" cy="5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53339</xdr:rowOff>
    </xdr:from>
    <xdr:to>
      <xdr:col>111</xdr:col>
      <xdr:colOff>177800</xdr:colOff>
      <xdr:row>77</xdr:row>
      <xdr:rowOff>98310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254989"/>
          <a:ext cx="889000" cy="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41708</xdr:rowOff>
    </xdr:from>
    <xdr:to>
      <xdr:col>107</xdr:col>
      <xdr:colOff>50800</xdr:colOff>
      <xdr:row>77</xdr:row>
      <xdr:rowOff>98310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243358"/>
          <a:ext cx="889000" cy="5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41708</xdr:rowOff>
    </xdr:from>
    <xdr:to>
      <xdr:col>102</xdr:col>
      <xdr:colOff>114300</xdr:colOff>
      <xdr:row>77</xdr:row>
      <xdr:rowOff>170777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243358"/>
          <a:ext cx="889000" cy="12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164960</xdr:rowOff>
    </xdr:from>
    <xdr:to>
      <xdr:col>98</xdr:col>
      <xdr:colOff>38100</xdr:colOff>
      <xdr:row>77</xdr:row>
      <xdr:rowOff>95110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111637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114415</xdr:rowOff>
    </xdr:from>
    <xdr:to>
      <xdr:col>116</xdr:col>
      <xdr:colOff>114300</xdr:colOff>
      <xdr:row>77</xdr:row>
      <xdr:rowOff>44565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1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92842</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12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2539</xdr:rowOff>
    </xdr:from>
    <xdr:to>
      <xdr:col>112</xdr:col>
      <xdr:colOff>38100</xdr:colOff>
      <xdr:row>77</xdr:row>
      <xdr:rowOff>104139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0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95266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29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47510</xdr:rowOff>
    </xdr:from>
    <xdr:to>
      <xdr:col>107</xdr:col>
      <xdr:colOff>101600</xdr:colOff>
      <xdr:row>77</xdr:row>
      <xdr:rowOff>149110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140237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4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162358</xdr:rowOff>
    </xdr:from>
    <xdr:to>
      <xdr:col>102</xdr:col>
      <xdr:colOff>165100</xdr:colOff>
      <xdr:row>77</xdr:row>
      <xdr:rowOff>92508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83635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28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119977</xdr:rowOff>
    </xdr:from>
    <xdr:to>
      <xdr:col>98</xdr:col>
      <xdr:colOff>38100</xdr:colOff>
      <xdr:row>78</xdr:row>
      <xdr:rowOff>50127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32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41254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4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住民一人当たり歳出決算額は、</a:t>
          </a:r>
          <a:r>
            <a:rPr kumimoji="1" lang="en-US" altLang="ja-JP" sz="1300">
              <a:latin typeface="ＭＳ Ｐゴシック" panose="020B0600070205080204" pitchFamily="50" charset="-128"/>
              <a:ea typeface="ＭＳ Ｐゴシック" panose="020B0600070205080204" pitchFamily="50" charset="-128"/>
            </a:rPr>
            <a:t>532</a:t>
          </a:r>
          <a:r>
            <a:rPr kumimoji="1" lang="ja-JP" altLang="en-US" sz="1300">
              <a:latin typeface="ＭＳ Ｐゴシック" panose="020B0600070205080204" pitchFamily="50" charset="-128"/>
              <a:ea typeface="ＭＳ Ｐゴシック" panose="020B0600070205080204" pitchFamily="50" charset="-128"/>
            </a:rPr>
            <a:t>千円となっており、前年度から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千円減少した。主な要因は、町民センター耐震・改修事業事業完了により、普通建設事業費が減少したためである。その他、基金等積立金も減少している。類似団体と比較した一人当たりコストは平均を下回っているが、今後、会計年度任用職員制度の開始による人件費の増加、児童福祉費や障害者福祉費等の扶助費の増加、ふみの森もてぎ建設の地方債償還による公債費の増加が見込まれる。事業の取捨選択を徹底していくことで、コストの減少と平準化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13,060
12,960
172.69
7,497,275
6,947,780
519,476
4,312,090
7,656,062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69487</xdr:rowOff>
    </xdr:from>
    <xdr:to>
      <xdr:col>24</xdr:col>
      <xdr:colOff>63500</xdr:colOff>
      <xdr:row>36</xdr:row>
      <xdr:rowOff>127617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41687"/>
          <a:ext cx="8382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83693</xdr:rowOff>
    </xdr:from>
    <xdr:to>
      <xdr:col>19</xdr:col>
      <xdr:colOff>177800</xdr:colOff>
      <xdr:row>36</xdr:row>
      <xdr:rowOff>127617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55893"/>
          <a:ext cx="8890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130066</xdr:rowOff>
    </xdr:from>
    <xdr:to>
      <xdr:col>15</xdr:col>
      <xdr:colOff>50800</xdr:colOff>
      <xdr:row>36</xdr:row>
      <xdr:rowOff>83693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30816"/>
          <a:ext cx="889000" cy="1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130066</xdr:rowOff>
    </xdr:from>
    <xdr:to>
      <xdr:col>10</xdr:col>
      <xdr:colOff>114300</xdr:colOff>
      <xdr:row>36</xdr:row>
      <xdr:rowOff>27033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30816"/>
          <a:ext cx="889000" cy="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69306</xdr:rowOff>
    </xdr:from>
    <xdr:to>
      <xdr:col>6</xdr:col>
      <xdr:colOff>38100</xdr:colOff>
      <xdr:row>37</xdr:row>
      <xdr:rowOff>170906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162033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18687</xdr:rowOff>
    </xdr:from>
    <xdr:to>
      <xdr:col>24</xdr:col>
      <xdr:colOff>114300</xdr:colOff>
      <xdr:row>36</xdr:row>
      <xdr:rowOff>120287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41564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4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76817</xdr:rowOff>
    </xdr:from>
    <xdr:to>
      <xdr:col>20</xdr:col>
      <xdr:colOff>38100</xdr:colOff>
      <xdr:row>37</xdr:row>
      <xdr:rowOff>6967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23494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2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32893</xdr:rowOff>
    </xdr:from>
    <xdr:to>
      <xdr:col>15</xdr:col>
      <xdr:colOff>101600</xdr:colOff>
      <xdr:row>36</xdr:row>
      <xdr:rowOff>134493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151020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8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79266</xdr:rowOff>
    </xdr:from>
    <xdr:to>
      <xdr:col>10</xdr:col>
      <xdr:colOff>165100</xdr:colOff>
      <xdr:row>36</xdr:row>
      <xdr:rowOff>9416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25943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5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147683</xdr:rowOff>
    </xdr:from>
    <xdr:to>
      <xdr:col>6</xdr:col>
      <xdr:colOff>38100</xdr:colOff>
      <xdr:row>36</xdr:row>
      <xdr:rowOff>77833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94360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2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56025</xdr:rowOff>
    </xdr:from>
    <xdr:to>
      <xdr:col>24</xdr:col>
      <xdr:colOff>63500</xdr:colOff>
      <xdr:row>57</xdr:row>
      <xdr:rowOff>84157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28675"/>
          <a:ext cx="838200" cy="2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56025</xdr:rowOff>
    </xdr:from>
    <xdr:to>
      <xdr:col>19</xdr:col>
      <xdr:colOff>177800</xdr:colOff>
      <xdr:row>57</xdr:row>
      <xdr:rowOff>87293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28675"/>
          <a:ext cx="8890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63455</xdr:rowOff>
    </xdr:from>
    <xdr:to>
      <xdr:col>15</xdr:col>
      <xdr:colOff>50800</xdr:colOff>
      <xdr:row>57</xdr:row>
      <xdr:rowOff>87293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36105"/>
          <a:ext cx="8890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137290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63455</xdr:rowOff>
    </xdr:from>
    <xdr:to>
      <xdr:col>10</xdr:col>
      <xdr:colOff>114300</xdr:colOff>
      <xdr:row>57</xdr:row>
      <xdr:rowOff>116956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36105"/>
          <a:ext cx="889000" cy="5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79596</xdr:rowOff>
    </xdr:from>
    <xdr:to>
      <xdr:col>6</xdr:col>
      <xdr:colOff>38100</xdr:colOff>
      <xdr:row>58</xdr:row>
      <xdr:rowOff>9746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4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33357</xdr:rowOff>
    </xdr:from>
    <xdr:to>
      <xdr:col>24</xdr:col>
      <xdr:colOff>114300</xdr:colOff>
      <xdr:row>57</xdr:row>
      <xdr:rowOff>134957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165815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5225</xdr:rowOff>
    </xdr:from>
    <xdr:to>
      <xdr:col>20</xdr:col>
      <xdr:colOff>38100</xdr:colOff>
      <xdr:row>57</xdr:row>
      <xdr:rowOff>106825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123352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5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36493</xdr:rowOff>
    </xdr:from>
    <xdr:to>
      <xdr:col>15</xdr:col>
      <xdr:colOff>101600</xdr:colOff>
      <xdr:row>57</xdr:row>
      <xdr:rowOff>138093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154620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12655</xdr:rowOff>
    </xdr:from>
    <xdr:to>
      <xdr:col>10</xdr:col>
      <xdr:colOff>165100</xdr:colOff>
      <xdr:row>57</xdr:row>
      <xdr:rowOff>114255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105382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87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66156</xdr:rowOff>
    </xdr:from>
    <xdr:to>
      <xdr:col>6</xdr:col>
      <xdr:colOff>38100</xdr:colOff>
      <xdr:row>57</xdr:row>
      <xdr:rowOff>167756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12833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1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28583</xdr:rowOff>
    </xdr:from>
    <xdr:to>
      <xdr:col>24</xdr:col>
      <xdr:colOff>63500</xdr:colOff>
      <xdr:row>77</xdr:row>
      <xdr:rowOff>32503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30233"/>
          <a:ext cx="8382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32503</xdr:rowOff>
    </xdr:from>
    <xdr:to>
      <xdr:col>19</xdr:col>
      <xdr:colOff>177800</xdr:colOff>
      <xdr:row>77</xdr:row>
      <xdr:rowOff>43070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34153"/>
          <a:ext cx="889000" cy="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43070</xdr:rowOff>
    </xdr:from>
    <xdr:to>
      <xdr:col>15</xdr:col>
      <xdr:colOff>50800</xdr:colOff>
      <xdr:row>77</xdr:row>
      <xdr:rowOff>50037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44720"/>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50037</xdr:rowOff>
    </xdr:from>
    <xdr:to>
      <xdr:col>10</xdr:col>
      <xdr:colOff>114300</xdr:colOff>
      <xdr:row>77</xdr:row>
      <xdr:rowOff>120132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51687"/>
          <a:ext cx="889000" cy="7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112635</xdr:rowOff>
    </xdr:from>
    <xdr:to>
      <xdr:col>6</xdr:col>
      <xdr:colOff>38100</xdr:colOff>
      <xdr:row>77</xdr:row>
      <xdr:rowOff>42785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59311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149233</xdr:rowOff>
    </xdr:from>
    <xdr:to>
      <xdr:col>24</xdr:col>
      <xdr:colOff>114300</xdr:colOff>
      <xdr:row>77</xdr:row>
      <xdr:rowOff>79383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127660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5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153153</xdr:rowOff>
    </xdr:from>
    <xdr:to>
      <xdr:col>20</xdr:col>
      <xdr:colOff>38100</xdr:colOff>
      <xdr:row>77</xdr:row>
      <xdr:rowOff>83303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8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74430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7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163720</xdr:rowOff>
    </xdr:from>
    <xdr:to>
      <xdr:col>15</xdr:col>
      <xdr:colOff>101600</xdr:colOff>
      <xdr:row>77</xdr:row>
      <xdr:rowOff>93870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9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84997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8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170687</xdr:rowOff>
    </xdr:from>
    <xdr:to>
      <xdr:col>10</xdr:col>
      <xdr:colOff>165100</xdr:colOff>
      <xdr:row>77</xdr:row>
      <xdr:rowOff>100837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91964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9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69332</xdr:rowOff>
    </xdr:from>
    <xdr:to>
      <xdr:col>6</xdr:col>
      <xdr:colOff>38100</xdr:colOff>
      <xdr:row>77</xdr:row>
      <xdr:rowOff>170932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162059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6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85572</xdr:rowOff>
    </xdr:from>
    <xdr:to>
      <xdr:col>24</xdr:col>
      <xdr:colOff>63500</xdr:colOff>
      <xdr:row>98</xdr:row>
      <xdr:rowOff>71137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16222"/>
          <a:ext cx="838200" cy="15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72427</xdr:rowOff>
    </xdr:from>
    <xdr:to>
      <xdr:col>19</xdr:col>
      <xdr:colOff>177800</xdr:colOff>
      <xdr:row>98</xdr:row>
      <xdr:rowOff>71137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03077"/>
          <a:ext cx="889000" cy="17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72427</xdr:rowOff>
    </xdr:from>
    <xdr:to>
      <xdr:col>15</xdr:col>
      <xdr:colOff>50800</xdr:colOff>
      <xdr:row>97</xdr:row>
      <xdr:rowOff>144190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03077"/>
          <a:ext cx="889000" cy="7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144190</xdr:rowOff>
    </xdr:from>
    <xdr:to>
      <xdr:col>10</xdr:col>
      <xdr:colOff>114300</xdr:colOff>
      <xdr:row>98</xdr:row>
      <xdr:rowOff>46447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74840"/>
          <a:ext cx="889000" cy="7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34772</xdr:rowOff>
    </xdr:from>
    <xdr:to>
      <xdr:col>24</xdr:col>
      <xdr:colOff>114300</xdr:colOff>
      <xdr:row>97</xdr:row>
      <xdr:rowOff>136372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13199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4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20337</xdr:rowOff>
    </xdr:from>
    <xdr:to>
      <xdr:col>20</xdr:col>
      <xdr:colOff>38100</xdr:colOff>
      <xdr:row>98</xdr:row>
      <xdr:rowOff>121937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113064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1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21627</xdr:rowOff>
    </xdr:from>
    <xdr:to>
      <xdr:col>15</xdr:col>
      <xdr:colOff>101600</xdr:colOff>
      <xdr:row>97</xdr:row>
      <xdr:rowOff>123227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5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114354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4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93390</xdr:rowOff>
    </xdr:from>
    <xdr:to>
      <xdr:col>10</xdr:col>
      <xdr:colOff>165100</xdr:colOff>
      <xdr:row>98</xdr:row>
      <xdr:rowOff>23540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14667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1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167097</xdr:rowOff>
    </xdr:from>
    <xdr:to>
      <xdr:col>6</xdr:col>
      <xdr:colOff>38100</xdr:colOff>
      <xdr:row>98</xdr:row>
      <xdr:rowOff>97247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88374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9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91694</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749544"/>
          <a:ext cx="1270" cy="98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38371</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52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91694</xdr:rowOff>
    </xdr:from>
    <xdr:to>
      <xdr:col>55</xdr:col>
      <xdr:colOff>88900</xdr:colOff>
      <xdr:row>33</xdr:row>
      <xdr:rowOff>91694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7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160147</xdr:rowOff>
    </xdr:from>
    <xdr:to>
      <xdr:col>55</xdr:col>
      <xdr:colOff>0</xdr:colOff>
      <xdr:row>38</xdr:row>
      <xdr:rowOff>160401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75247"/>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97934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75057</xdr:rowOff>
    </xdr:from>
    <xdr:to>
      <xdr:col>55</xdr:col>
      <xdr:colOff>50800</xdr:colOff>
      <xdr:row>39</xdr:row>
      <xdr:rowOff>5207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159512</xdr:rowOff>
    </xdr:from>
    <xdr:to>
      <xdr:col>50</xdr:col>
      <xdr:colOff>114300</xdr:colOff>
      <xdr:row>38</xdr:row>
      <xdr:rowOff>160147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7461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95885</xdr:rowOff>
    </xdr:from>
    <xdr:to>
      <xdr:col>50</xdr:col>
      <xdr:colOff>165100</xdr:colOff>
      <xdr:row>39</xdr:row>
      <xdr:rowOff>26035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42562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8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151384</xdr:rowOff>
    </xdr:from>
    <xdr:to>
      <xdr:col>45</xdr:col>
      <xdr:colOff>177800</xdr:colOff>
      <xdr:row>38</xdr:row>
      <xdr:rowOff>159512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495034"/>
          <a:ext cx="889000" cy="1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63373</xdr:rowOff>
    </xdr:from>
    <xdr:to>
      <xdr:col>46</xdr:col>
      <xdr:colOff>38100</xdr:colOff>
      <xdr:row>38</xdr:row>
      <xdr:rowOff>164973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7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10050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53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142240</xdr:rowOff>
    </xdr:from>
    <xdr:to>
      <xdr:col>41</xdr:col>
      <xdr:colOff>50800</xdr:colOff>
      <xdr:row>37</xdr:row>
      <xdr:rowOff>151384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457190"/>
          <a:ext cx="889000" cy="10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46482</xdr:rowOff>
    </xdr:from>
    <xdr:to>
      <xdr:col>41</xdr:col>
      <xdr:colOff>101600</xdr:colOff>
      <xdr:row>38</xdr:row>
      <xdr:rowOff>148082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139209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65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160020</xdr:rowOff>
    </xdr:from>
    <xdr:to>
      <xdr:col>36</xdr:col>
      <xdr:colOff>165100</xdr:colOff>
      <xdr:row>38</xdr:row>
      <xdr:rowOff>90170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81297</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109601</xdr:rowOff>
    </xdr:from>
    <xdr:to>
      <xdr:col>55</xdr:col>
      <xdr:colOff>50800</xdr:colOff>
      <xdr:row>39</xdr:row>
      <xdr:rowOff>39751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53484</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68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109347</xdr:rowOff>
    </xdr:from>
    <xdr:to>
      <xdr:col>50</xdr:col>
      <xdr:colOff>165100</xdr:colOff>
      <xdr:row>39</xdr:row>
      <xdr:rowOff>39497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30624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108712</xdr:rowOff>
    </xdr:from>
    <xdr:to>
      <xdr:col>46</xdr:col>
      <xdr:colOff>38100</xdr:colOff>
      <xdr:row>39</xdr:row>
      <xdr:rowOff>38862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29989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100584</xdr:rowOff>
    </xdr:from>
    <xdr:to>
      <xdr:col>41</xdr:col>
      <xdr:colOff>101600</xdr:colOff>
      <xdr:row>38</xdr:row>
      <xdr:rowOff>30735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44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47261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21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91440</xdr:rowOff>
    </xdr:from>
    <xdr:to>
      <xdr:col>36</xdr:col>
      <xdr:colOff>165100</xdr:colOff>
      <xdr:row>32</xdr:row>
      <xdr:rowOff>21590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4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38117</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05111" y="518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55187</xdr:rowOff>
    </xdr:from>
    <xdr:to>
      <xdr:col>55</xdr:col>
      <xdr:colOff>0</xdr:colOff>
      <xdr:row>57</xdr:row>
      <xdr:rowOff>60772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27837"/>
          <a:ext cx="8382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23406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96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60772</xdr:rowOff>
    </xdr:from>
    <xdr:to>
      <xdr:col>50</xdr:col>
      <xdr:colOff>114300</xdr:colOff>
      <xdr:row>57</xdr:row>
      <xdr:rowOff>126640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33422"/>
          <a:ext cx="889000" cy="6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126640</xdr:rowOff>
    </xdr:from>
    <xdr:to>
      <xdr:col>45</xdr:col>
      <xdr:colOff>177800</xdr:colOff>
      <xdr:row>57</xdr:row>
      <xdr:rowOff>146414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99290"/>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169915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130289</xdr:rowOff>
    </xdr:from>
    <xdr:to>
      <xdr:col>41</xdr:col>
      <xdr:colOff>50800</xdr:colOff>
      <xdr:row>57</xdr:row>
      <xdr:rowOff>146414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02939"/>
          <a:ext cx="889000" cy="1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160650</xdr:rowOff>
    </xdr:from>
    <xdr:to>
      <xdr:col>36</xdr:col>
      <xdr:colOff>165100</xdr:colOff>
      <xdr:row>58</xdr:row>
      <xdr:rowOff>90800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81927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1002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4387</xdr:rowOff>
    </xdr:from>
    <xdr:to>
      <xdr:col>55</xdr:col>
      <xdr:colOff>50800</xdr:colOff>
      <xdr:row>57</xdr:row>
      <xdr:rowOff>105987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27264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2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9972</xdr:rowOff>
    </xdr:from>
    <xdr:to>
      <xdr:col>50</xdr:col>
      <xdr:colOff>165100</xdr:colOff>
      <xdr:row>57</xdr:row>
      <xdr:rowOff>111572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8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128099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55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75840</xdr:rowOff>
    </xdr:from>
    <xdr:to>
      <xdr:col>46</xdr:col>
      <xdr:colOff>38100</xdr:colOff>
      <xdr:row>58</xdr:row>
      <xdr:rowOff>5990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22517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62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95614</xdr:rowOff>
    </xdr:from>
    <xdr:to>
      <xdr:col>41</xdr:col>
      <xdr:colOff>101600</xdr:colOff>
      <xdr:row>58</xdr:row>
      <xdr:rowOff>25764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16891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6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79489</xdr:rowOff>
    </xdr:from>
    <xdr:to>
      <xdr:col>36</xdr:col>
      <xdr:colOff>165100</xdr:colOff>
      <xdr:row>58</xdr:row>
      <xdr:rowOff>9639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26166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6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90071</xdr:rowOff>
    </xdr:from>
    <xdr:to>
      <xdr:col>55</xdr:col>
      <xdr:colOff>0</xdr:colOff>
      <xdr:row>75</xdr:row>
      <xdr:rowOff>166720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777371"/>
          <a:ext cx="838200" cy="24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15526</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45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90071</xdr:rowOff>
    </xdr:from>
    <xdr:to>
      <xdr:col>50</xdr:col>
      <xdr:colOff>114300</xdr:colOff>
      <xdr:row>76</xdr:row>
      <xdr:rowOff>44740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777371"/>
          <a:ext cx="889000" cy="29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96657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165874</xdr:rowOff>
    </xdr:from>
    <xdr:to>
      <xdr:col>45</xdr:col>
      <xdr:colOff>177800</xdr:colOff>
      <xdr:row>76</xdr:row>
      <xdr:rowOff>44740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2681724"/>
          <a:ext cx="889000" cy="39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134284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165874</xdr:rowOff>
    </xdr:from>
    <xdr:to>
      <xdr:col>41</xdr:col>
      <xdr:colOff>50800</xdr:colOff>
      <xdr:row>76</xdr:row>
      <xdr:rowOff>33561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2681724"/>
          <a:ext cx="889000" cy="38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73613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48758</xdr:rowOff>
    </xdr:from>
    <xdr:to>
      <xdr:col>36</xdr:col>
      <xdr:colOff>165100</xdr:colOff>
      <xdr:row>77</xdr:row>
      <xdr:rowOff>150358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141485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115921</xdr:rowOff>
    </xdr:from>
    <xdr:to>
      <xdr:col>55</xdr:col>
      <xdr:colOff>50800</xdr:colOff>
      <xdr:row>76</xdr:row>
      <xdr:rowOff>46072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9746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138798</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82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39271</xdr:rowOff>
    </xdr:from>
    <xdr:to>
      <xdr:col>50</xdr:col>
      <xdr:colOff>165100</xdr:colOff>
      <xdr:row>74</xdr:row>
      <xdr:rowOff>140871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7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157398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50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165390</xdr:rowOff>
    </xdr:from>
    <xdr:to>
      <xdr:col>46</xdr:col>
      <xdr:colOff>38100</xdr:colOff>
      <xdr:row>76</xdr:row>
      <xdr:rowOff>95540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112067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79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115074</xdr:rowOff>
    </xdr:from>
    <xdr:to>
      <xdr:col>41</xdr:col>
      <xdr:colOff>101600</xdr:colOff>
      <xdr:row>74</xdr:row>
      <xdr:rowOff>45224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6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61751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40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154211</xdr:rowOff>
    </xdr:from>
    <xdr:to>
      <xdr:col>36</xdr:col>
      <xdr:colOff>165100</xdr:colOff>
      <xdr:row>76</xdr:row>
      <xdr:rowOff>84361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0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100888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78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152095</xdr:rowOff>
    </xdr:from>
    <xdr:to>
      <xdr:col>55</xdr:col>
      <xdr:colOff>0</xdr:colOff>
      <xdr:row>98</xdr:row>
      <xdr:rowOff>154170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954195"/>
          <a:ext cx="8382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154170</xdr:rowOff>
    </xdr:from>
    <xdr:to>
      <xdr:col>50</xdr:col>
      <xdr:colOff>114300</xdr:colOff>
      <xdr:row>98</xdr:row>
      <xdr:rowOff>154490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95627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84717</xdr:rowOff>
    </xdr:from>
    <xdr:to>
      <xdr:col>45</xdr:col>
      <xdr:colOff>177800</xdr:colOff>
      <xdr:row>98</xdr:row>
      <xdr:rowOff>154490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886817"/>
          <a:ext cx="889000" cy="6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84717</xdr:rowOff>
    </xdr:from>
    <xdr:to>
      <xdr:col>41</xdr:col>
      <xdr:colOff>50800</xdr:colOff>
      <xdr:row>98</xdr:row>
      <xdr:rowOff>130336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86817"/>
          <a:ext cx="889000" cy="4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160193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9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87526</xdr:rowOff>
    </xdr:from>
    <xdr:to>
      <xdr:col>36</xdr:col>
      <xdr:colOff>165100</xdr:colOff>
      <xdr:row>99</xdr:row>
      <xdr:rowOff>17676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8803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101295</xdr:rowOff>
    </xdr:from>
    <xdr:to>
      <xdr:col>55</xdr:col>
      <xdr:colOff>50800</xdr:colOff>
      <xdr:row>99</xdr:row>
      <xdr:rowOff>31445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9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8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103370</xdr:rowOff>
    </xdr:from>
    <xdr:to>
      <xdr:col>50</xdr:col>
      <xdr:colOff>165100</xdr:colOff>
      <xdr:row>99</xdr:row>
      <xdr:rowOff>33520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9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24647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9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103690</xdr:rowOff>
    </xdr:from>
    <xdr:to>
      <xdr:col>46</xdr:col>
      <xdr:colOff>38100</xdr:colOff>
      <xdr:row>99</xdr:row>
      <xdr:rowOff>33840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9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24967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99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33917</xdr:rowOff>
    </xdr:from>
    <xdr:to>
      <xdr:col>41</xdr:col>
      <xdr:colOff>101600</xdr:colOff>
      <xdr:row>98</xdr:row>
      <xdr:rowOff>135517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152044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61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79536</xdr:rowOff>
    </xdr:from>
    <xdr:to>
      <xdr:col>36</xdr:col>
      <xdr:colOff>165100</xdr:colOff>
      <xdr:row>99</xdr:row>
      <xdr:rowOff>9686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26213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136957</xdr:rowOff>
    </xdr:from>
    <xdr:to>
      <xdr:col>85</xdr:col>
      <xdr:colOff>127000</xdr:colOff>
      <xdr:row>37</xdr:row>
      <xdr:rowOff>18599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09157"/>
          <a:ext cx="838200" cy="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3816</xdr:rowOff>
    </xdr:from>
    <xdr:to>
      <xdr:col>81</xdr:col>
      <xdr:colOff>50800</xdr:colOff>
      <xdr:row>37</xdr:row>
      <xdr:rowOff>18599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347466"/>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122898</xdr:rowOff>
    </xdr:from>
    <xdr:to>
      <xdr:col>76</xdr:col>
      <xdr:colOff>114300</xdr:colOff>
      <xdr:row>37</xdr:row>
      <xdr:rowOff>3816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123648"/>
          <a:ext cx="889000" cy="22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122898</xdr:rowOff>
    </xdr:from>
    <xdr:to>
      <xdr:col>71</xdr:col>
      <xdr:colOff>177800</xdr:colOff>
      <xdr:row>37</xdr:row>
      <xdr:rowOff>41935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123648"/>
          <a:ext cx="889000" cy="26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135983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86157</xdr:rowOff>
    </xdr:from>
    <xdr:to>
      <xdr:col>85</xdr:col>
      <xdr:colOff>177800</xdr:colOff>
      <xdr:row>37</xdr:row>
      <xdr:rowOff>16307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64584</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139249</xdr:rowOff>
    </xdr:from>
    <xdr:to>
      <xdr:col>81</xdr:col>
      <xdr:colOff>101600</xdr:colOff>
      <xdr:row>37</xdr:row>
      <xdr:rowOff>69399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60526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124466</xdr:rowOff>
    </xdr:from>
    <xdr:to>
      <xdr:col>76</xdr:col>
      <xdr:colOff>165100</xdr:colOff>
      <xdr:row>37</xdr:row>
      <xdr:rowOff>54616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45743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38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72098</xdr:rowOff>
    </xdr:from>
    <xdr:to>
      <xdr:col>72</xdr:col>
      <xdr:colOff>38100</xdr:colOff>
      <xdr:row>36</xdr:row>
      <xdr:rowOff>2248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0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18775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84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162585</xdr:rowOff>
    </xdr:from>
    <xdr:to>
      <xdr:col>67</xdr:col>
      <xdr:colOff>101600</xdr:colOff>
      <xdr:row>37</xdr:row>
      <xdr:rowOff>92735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83862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2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63843</xdr:rowOff>
    </xdr:from>
    <xdr:to>
      <xdr:col>85</xdr:col>
      <xdr:colOff>127000</xdr:colOff>
      <xdr:row>57</xdr:row>
      <xdr:rowOff>45238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665043"/>
          <a:ext cx="838200" cy="1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63843</xdr:rowOff>
    </xdr:from>
    <xdr:to>
      <xdr:col>81</xdr:col>
      <xdr:colOff>50800</xdr:colOff>
      <xdr:row>57</xdr:row>
      <xdr:rowOff>28169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65043"/>
          <a:ext cx="889000" cy="1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28169</xdr:rowOff>
    </xdr:from>
    <xdr:to>
      <xdr:col>76</xdr:col>
      <xdr:colOff>114300</xdr:colOff>
      <xdr:row>57</xdr:row>
      <xdr:rowOff>154229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00819"/>
          <a:ext cx="889000" cy="1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111989</xdr:rowOff>
    </xdr:from>
    <xdr:to>
      <xdr:col>71</xdr:col>
      <xdr:colOff>177800</xdr:colOff>
      <xdr:row>57</xdr:row>
      <xdr:rowOff>154229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84639"/>
          <a:ext cx="889000" cy="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131369</xdr:rowOff>
    </xdr:from>
    <xdr:to>
      <xdr:col>67</xdr:col>
      <xdr:colOff>101600</xdr:colOff>
      <xdr:row>57</xdr:row>
      <xdr:rowOff>61519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78046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165888</xdr:rowOff>
    </xdr:from>
    <xdr:to>
      <xdr:col>85</xdr:col>
      <xdr:colOff>177800</xdr:colOff>
      <xdr:row>57</xdr:row>
      <xdr:rowOff>96038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144315</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13043</xdr:rowOff>
    </xdr:from>
    <xdr:to>
      <xdr:col>81</xdr:col>
      <xdr:colOff>101600</xdr:colOff>
      <xdr:row>56</xdr:row>
      <xdr:rowOff>114643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131170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148819</xdr:rowOff>
    </xdr:from>
    <xdr:to>
      <xdr:col>76</xdr:col>
      <xdr:colOff>165100</xdr:colOff>
      <xdr:row>57</xdr:row>
      <xdr:rowOff>78969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5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70096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103429</xdr:rowOff>
    </xdr:from>
    <xdr:to>
      <xdr:col>72</xdr:col>
      <xdr:colOff>38100</xdr:colOff>
      <xdr:row>58</xdr:row>
      <xdr:rowOff>33579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24706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6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61189</xdr:rowOff>
    </xdr:from>
    <xdr:to>
      <xdr:col>67</xdr:col>
      <xdr:colOff>101600</xdr:colOff>
      <xdr:row>57</xdr:row>
      <xdr:rowOff>162789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153916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94895</xdr:rowOff>
    </xdr:from>
    <xdr:to>
      <xdr:col>85</xdr:col>
      <xdr:colOff>127000</xdr:colOff>
      <xdr:row>79</xdr:row>
      <xdr:rowOff>96168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639445"/>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78718</xdr:rowOff>
    </xdr:from>
    <xdr:to>
      <xdr:col>81</xdr:col>
      <xdr:colOff>50800</xdr:colOff>
      <xdr:row>79</xdr:row>
      <xdr:rowOff>96168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23268"/>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63261</xdr:rowOff>
    </xdr:from>
    <xdr:to>
      <xdr:col>76</xdr:col>
      <xdr:colOff>114300</xdr:colOff>
      <xdr:row>79</xdr:row>
      <xdr:rowOff>78718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607811"/>
          <a:ext cx="889000" cy="1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63261</xdr:rowOff>
    </xdr:from>
    <xdr:to>
      <xdr:col>71</xdr:col>
      <xdr:colOff>177800</xdr:colOff>
      <xdr:row>79</xdr:row>
      <xdr:rowOff>77096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607811"/>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9652</xdr:rowOff>
    </xdr:from>
    <xdr:to>
      <xdr:col>67</xdr:col>
      <xdr:colOff>101600</xdr:colOff>
      <xdr:row>79</xdr:row>
      <xdr:rowOff>111252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127779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44095</xdr:rowOff>
    </xdr:from>
    <xdr:to>
      <xdr:col>85</xdr:col>
      <xdr:colOff>177800</xdr:colOff>
      <xdr:row>79</xdr:row>
      <xdr:rowOff>145695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130472</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3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45368</xdr:rowOff>
    </xdr:from>
    <xdr:to>
      <xdr:col>81</xdr:col>
      <xdr:colOff>101600</xdr:colOff>
      <xdr:row>79</xdr:row>
      <xdr:rowOff>146968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138095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82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27918</xdr:rowOff>
    </xdr:from>
    <xdr:to>
      <xdr:col>76</xdr:col>
      <xdr:colOff>165100</xdr:colOff>
      <xdr:row>79</xdr:row>
      <xdr:rowOff>129518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7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120645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12461</xdr:rowOff>
    </xdr:from>
    <xdr:to>
      <xdr:col>72</xdr:col>
      <xdr:colOff>38100</xdr:colOff>
      <xdr:row>79</xdr:row>
      <xdr:rowOff>114061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5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105188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26296</xdr:rowOff>
    </xdr:from>
    <xdr:to>
      <xdr:col>67</xdr:col>
      <xdr:colOff>101600</xdr:colOff>
      <xdr:row>79</xdr:row>
      <xdr:rowOff>127896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119023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6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69969</xdr:rowOff>
    </xdr:from>
    <xdr:to>
      <xdr:col>85</xdr:col>
      <xdr:colOff>127000</xdr:colOff>
      <xdr:row>96</xdr:row>
      <xdr:rowOff>108694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529169"/>
          <a:ext cx="8382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55965</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1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69969</xdr:rowOff>
    </xdr:from>
    <xdr:to>
      <xdr:col>81</xdr:col>
      <xdr:colOff>50800</xdr:colOff>
      <xdr:row>96</xdr:row>
      <xdr:rowOff>89317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529169"/>
          <a:ext cx="8890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157746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89317</xdr:rowOff>
    </xdr:from>
    <xdr:to>
      <xdr:col>76</xdr:col>
      <xdr:colOff>114300</xdr:colOff>
      <xdr:row>96</xdr:row>
      <xdr:rowOff>103132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548517"/>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139078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103132</xdr:rowOff>
    </xdr:from>
    <xdr:to>
      <xdr:col>71</xdr:col>
      <xdr:colOff>177800</xdr:colOff>
      <xdr:row>96</xdr:row>
      <xdr:rowOff>118951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562332"/>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91156</xdr:rowOff>
    </xdr:from>
    <xdr:to>
      <xdr:col>67</xdr:col>
      <xdr:colOff>101600</xdr:colOff>
      <xdr:row>97</xdr:row>
      <xdr:rowOff>21306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12433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57894</xdr:rowOff>
    </xdr:from>
    <xdr:to>
      <xdr:col>85</xdr:col>
      <xdr:colOff>177800</xdr:colOff>
      <xdr:row>96</xdr:row>
      <xdr:rowOff>159494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80771</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19169</xdr:rowOff>
    </xdr:from>
    <xdr:to>
      <xdr:col>81</xdr:col>
      <xdr:colOff>101600</xdr:colOff>
      <xdr:row>96</xdr:row>
      <xdr:rowOff>120769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137296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38517</xdr:rowOff>
    </xdr:from>
    <xdr:to>
      <xdr:col>76</xdr:col>
      <xdr:colOff>165100</xdr:colOff>
      <xdr:row>96</xdr:row>
      <xdr:rowOff>140117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4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156644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2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52332</xdr:rowOff>
    </xdr:from>
    <xdr:to>
      <xdr:col>72</xdr:col>
      <xdr:colOff>38100</xdr:colOff>
      <xdr:row>96</xdr:row>
      <xdr:rowOff>153932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170459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28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68151</xdr:rowOff>
    </xdr:from>
    <xdr:to>
      <xdr:col>67</xdr:col>
      <xdr:colOff>101600</xdr:colOff>
      <xdr:row>96</xdr:row>
      <xdr:rowOff>169751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2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14828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3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88265</xdr:rowOff>
    </xdr:from>
    <xdr:to>
      <xdr:col>116</xdr:col>
      <xdr:colOff>62864</xdr:colOff>
      <xdr:row>38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6431915"/>
          <a:ext cx="1269" cy="10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34942</xdr:rowOff>
    </xdr:from>
    <xdr:ext cx="313932"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6207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88265</xdr:rowOff>
    </xdr:from>
    <xdr:to>
      <xdr:col>116</xdr:col>
      <xdr:colOff>152400</xdr:colOff>
      <xdr:row>37</xdr:row>
      <xdr:rowOff>88265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43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163212</xdr:rowOff>
    </xdr:from>
    <xdr:ext cx="249299"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33541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140335</xdr:rowOff>
    </xdr:from>
    <xdr:to>
      <xdr:col>116</xdr:col>
      <xdr:colOff>114300</xdr:colOff>
      <xdr:row>38</xdr:row>
      <xdr:rowOff>70485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128905</xdr:rowOff>
    </xdr:from>
    <xdr:to>
      <xdr:col>112</xdr:col>
      <xdr:colOff>38100</xdr:colOff>
      <xdr:row>38</xdr:row>
      <xdr:rowOff>59055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75582</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98650" y="6247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43180</xdr:rowOff>
    </xdr:from>
    <xdr:to>
      <xdr:col>107</xdr:col>
      <xdr:colOff>101600</xdr:colOff>
      <xdr:row>31</xdr:row>
      <xdr:rowOff>144780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53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161307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513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77470</xdr:rowOff>
    </xdr:from>
    <xdr:to>
      <xdr:col>102</xdr:col>
      <xdr:colOff>165100</xdr:colOff>
      <xdr:row>35</xdr:row>
      <xdr:rowOff>7620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590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24147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568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100330</xdr:rowOff>
    </xdr:from>
    <xdr:to>
      <xdr:col>98</xdr:col>
      <xdr:colOff>38100</xdr:colOff>
      <xdr:row>31</xdr:row>
      <xdr:rowOff>30480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47007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99,297</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12,306</a:t>
          </a:r>
          <a:r>
            <a:rPr kumimoji="1" lang="ja-JP" altLang="en-US" sz="1300">
              <a:latin typeface="ＭＳ Ｐゴシック" panose="020B0600070205080204" pitchFamily="50" charset="-128"/>
              <a:ea typeface="ＭＳ Ｐゴシック" panose="020B0600070205080204" pitchFamily="50" charset="-128"/>
            </a:rPr>
            <a:t>円減少した。これは財政調整基金や減債基金の基金積立が減少したためである。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41,815</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9,616</a:t>
          </a:r>
          <a:r>
            <a:rPr kumimoji="1" lang="ja-JP" altLang="en-US" sz="1300">
              <a:latin typeface="ＭＳ Ｐゴシック" panose="020B0600070205080204" pitchFamily="50" charset="-128"/>
              <a:ea typeface="ＭＳ Ｐゴシック" panose="020B0600070205080204" pitchFamily="50" charset="-128"/>
            </a:rPr>
            <a:t>円増加した。これは元気アップ館空調改修工事があったためである。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21,318</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10,853</a:t>
          </a:r>
          <a:r>
            <a:rPr kumimoji="1" lang="ja-JP" altLang="en-US" sz="1300">
              <a:latin typeface="ＭＳ Ｐゴシック" panose="020B0600070205080204" pitchFamily="50" charset="-128"/>
              <a:ea typeface="ＭＳ Ｐゴシック" panose="020B0600070205080204" pitchFamily="50" charset="-128"/>
            </a:rPr>
            <a:t>円減少した。これは平成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年度で特産品加工施設整備事業が終了したためである。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56,938</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12,035</a:t>
          </a:r>
          <a:r>
            <a:rPr kumimoji="1" lang="ja-JP" altLang="en-US" sz="1300">
              <a:latin typeface="ＭＳ Ｐゴシック" panose="020B0600070205080204" pitchFamily="50" charset="-128"/>
              <a:ea typeface="ＭＳ Ｐゴシック" panose="020B0600070205080204" pitchFamily="50" charset="-128"/>
            </a:rPr>
            <a:t>円減少し、類似団体の平均を下回った。これは町民センター耐震・改修工事が完了したためである。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財政調整基金については、中期的な見通しのもと決算剰余金を中心に積立てるとともに，必要最低水準の取り崩しに努めている。平成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年度も剰余金の積立てより取崩し額が多く、財政調整基金は減額（前年度比△</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百万円）となった。 </a:t>
          </a:r>
        </a:p>
        <a:p>
          <a:r>
            <a:rPr kumimoji="1" lang="ja-JP" altLang="en-US" sz="1300">
              <a:latin typeface="ＭＳ ゴシック" pitchFamily="49" charset="-128"/>
              <a:ea typeface="ＭＳ ゴシック" pitchFamily="49" charset="-128"/>
            </a:rPr>
            <a:t>　実質収支については，普通建設事業費が減少したこと等により比率は増加した。 </a:t>
          </a:r>
        </a:p>
        <a:p>
          <a:r>
            <a:rPr kumimoji="1" lang="ja-JP" altLang="en-US" sz="1300">
              <a:latin typeface="ＭＳ ゴシック" pitchFamily="49" charset="-128"/>
              <a:ea typeface="ＭＳ ゴシック" pitchFamily="49" charset="-128"/>
            </a:rPr>
            <a:t>　実質単年度収支も普通建設工事費の減少により前年よりも増加している。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各会計単位で赤字が発生している会計はない。</a:t>
          </a:r>
        </a:p>
        <a:p>
          <a:r>
            <a:rPr kumimoji="1" lang="ja-JP" altLang="en-US" sz="1400">
              <a:latin typeface="ＭＳ ゴシック" pitchFamily="49" charset="-128"/>
              <a:ea typeface="ＭＳ ゴシック" pitchFamily="49" charset="-128"/>
            </a:rPr>
            <a:t>　標準財政規模比で平成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は一般会計においては、町民センター耐震・改修工事や、道の駅加工施設建設等の事業費が完了したことにより黒字額が増加した。その他の会計については大きな変動はなく、全会計合計でも黒字額が増加した。今後も各経費において財政需要の増加が見込まれるが歳出削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231\Desktop\&#35519;&#26619;&#12288;&#32224;&#12417;&#20999;&#12426;&#21069;\0924&#12294;&#20999;&#12426;&#12304;&#36001;&#25919;&#29366;&#27841;&#36039;&#26009;&#38598;&#12305;_093432_&#33538;&#26408;&#30010;_2018\&#12304;&#36001;&#25919;&#29366;&#27841;&#36039;&#26009;&#38598;&#12305;_093432_&#33538;&#26408;&#30010;_2018(2&#22238;&#30446;)&#25552;&#2098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65</v>
          </cell>
          <cell r="CF51">
            <v>61.5</v>
          </cell>
          <cell r="CN51">
            <v>51.7</v>
          </cell>
          <cell r="CV51">
            <v>48.1</v>
          </cell>
        </row>
        <row r="53">
          <cell r="BX53">
            <v>72.8</v>
          </cell>
          <cell r="CF53">
            <v>74</v>
          </cell>
          <cell r="CN53">
            <v>75.099999999999994</v>
          </cell>
          <cell r="CV53">
            <v>75.8</v>
          </cell>
        </row>
        <row r="55">
          <cell r="AN55" t="str">
            <v>類似団体内平均値</v>
          </cell>
          <cell r="BX55">
            <v>20.2</v>
          </cell>
          <cell r="CF55">
            <v>38.5</v>
          </cell>
          <cell r="CN55">
            <v>32.799999999999997</v>
          </cell>
          <cell r="CV55">
            <v>20.9</v>
          </cell>
        </row>
        <row r="57">
          <cell r="BX57">
            <v>55.8</v>
          </cell>
          <cell r="CF57">
            <v>57.6</v>
          </cell>
          <cell r="CN57">
            <v>58.9</v>
          </cell>
          <cell r="CV57">
            <v>60.2</v>
          </cell>
        </row>
        <row r="72">
          <cell r="BP72" t="str">
            <v>H26</v>
          </cell>
          <cell r="BX72" t="str">
            <v>H27</v>
          </cell>
          <cell r="CF72" t="str">
            <v>H28</v>
          </cell>
          <cell r="CN72" t="str">
            <v>H29</v>
          </cell>
          <cell r="CV72" t="str">
            <v>H30</v>
          </cell>
        </row>
        <row r="73">
          <cell r="AN73" t="str">
            <v>当該団体値</v>
          </cell>
          <cell r="BP73">
            <v>69.7</v>
          </cell>
          <cell r="BX73">
            <v>65</v>
          </cell>
          <cell r="CF73">
            <v>61.5</v>
          </cell>
          <cell r="CN73">
            <v>51.7</v>
          </cell>
          <cell r="CV73">
            <v>48.1</v>
          </cell>
        </row>
        <row r="75">
          <cell r="BP75">
            <v>12.5</v>
          </cell>
          <cell r="BX75">
            <v>10.4</v>
          </cell>
          <cell r="CF75">
            <v>9.8000000000000007</v>
          </cell>
          <cell r="CN75">
            <v>10</v>
          </cell>
          <cell r="CV75">
            <v>10</v>
          </cell>
        </row>
        <row r="77">
          <cell r="AN77" t="str">
            <v>類似団体内平均値</v>
          </cell>
          <cell r="BP77">
            <v>48.7</v>
          </cell>
          <cell r="BX77">
            <v>20.2</v>
          </cell>
          <cell r="CF77">
            <v>38.5</v>
          </cell>
          <cell r="CN77">
            <v>32.799999999999997</v>
          </cell>
          <cell r="CV77">
            <v>20.9</v>
          </cell>
        </row>
        <row r="79">
          <cell r="BP79">
            <v>10.4</v>
          </cell>
          <cell r="BX79">
            <v>9.3000000000000007</v>
          </cell>
          <cell r="CF79">
            <v>9.1999999999999993</v>
          </cell>
          <cell r="CN79">
            <v>9.1</v>
          </cell>
          <cell r="CV79">
            <v>9.1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AQ25" workbookViewId="0">
      <selection activeCell="BG39" sqref="BG39:BU39"/>
    </sheetView>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3"/>
      <c r="DK3" s="183"/>
      <c r="DL3" s="183"/>
      <c r="DM3" s="183"/>
      <c r="DN3" s="183"/>
      <c r="DO3" s="183"/>
    </row>
    <row r="4" spans="1:119" ht="18.75" customHeight="1" x14ac:dyDescent="0.15">
      <c r="A4" s="184"/>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7497275</v>
      </c>
      <c r="BO4" s="392"/>
      <c r="BP4" s="392"/>
      <c r="BQ4" s="392"/>
      <c r="BR4" s="392"/>
      <c r="BS4" s="392"/>
      <c r="BT4" s="392"/>
      <c r="BU4" s="393"/>
      <c r="BV4" s="391">
        <v>7884282</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12</v>
      </c>
      <c r="CU4" s="398"/>
      <c r="CV4" s="398"/>
      <c r="CW4" s="398"/>
      <c r="CX4" s="398"/>
      <c r="CY4" s="398"/>
      <c r="CZ4" s="398"/>
      <c r="DA4" s="399"/>
      <c r="DB4" s="397">
        <v>10.1</v>
      </c>
      <c r="DC4" s="398"/>
      <c r="DD4" s="398"/>
      <c r="DE4" s="398"/>
      <c r="DF4" s="398"/>
      <c r="DG4" s="398"/>
      <c r="DH4" s="398"/>
      <c r="DI4" s="399"/>
      <c r="DJ4" s="183"/>
      <c r="DK4" s="183"/>
      <c r="DL4" s="183"/>
      <c r="DM4" s="183"/>
      <c r="DN4" s="183"/>
      <c r="DO4" s="183"/>
    </row>
    <row r="5" spans="1:119" ht="18.75" customHeight="1" x14ac:dyDescent="0.15">
      <c r="A5" s="184"/>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6947780</v>
      </c>
      <c r="BO5" s="429"/>
      <c r="BP5" s="429"/>
      <c r="BQ5" s="429"/>
      <c r="BR5" s="429"/>
      <c r="BS5" s="429"/>
      <c r="BT5" s="429"/>
      <c r="BU5" s="430"/>
      <c r="BV5" s="428">
        <v>7428782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94.9</v>
      </c>
      <c r="CU5" s="426"/>
      <c r="CV5" s="426"/>
      <c r="CW5" s="426"/>
      <c r="CX5" s="426"/>
      <c r="CY5" s="426"/>
      <c r="CZ5" s="426"/>
      <c r="DA5" s="427"/>
      <c r="DB5" s="425">
        <v>94.6</v>
      </c>
      <c r="DC5" s="426"/>
      <c r="DD5" s="426"/>
      <c r="DE5" s="426"/>
      <c r="DF5" s="426"/>
      <c r="DG5" s="426"/>
      <c r="DH5" s="426"/>
      <c r="DI5" s="427"/>
      <c r="DJ5" s="183"/>
      <c r="DK5" s="183"/>
      <c r="DL5" s="183"/>
      <c r="DM5" s="183"/>
      <c r="DN5" s="183"/>
      <c r="DO5" s="183"/>
    </row>
    <row r="6" spans="1:119" ht="18.75" customHeight="1" x14ac:dyDescent="0.15">
      <c r="A6" s="184"/>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549495</v>
      </c>
      <c r="BO6" s="429"/>
      <c r="BP6" s="429"/>
      <c r="BQ6" s="429"/>
      <c r="BR6" s="429"/>
      <c r="BS6" s="429"/>
      <c r="BT6" s="429"/>
      <c r="BU6" s="430"/>
      <c r="BV6" s="428">
        <v>455500</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100.1</v>
      </c>
      <c r="CU6" s="466"/>
      <c r="CV6" s="466"/>
      <c r="CW6" s="466"/>
      <c r="CX6" s="466"/>
      <c r="CY6" s="466"/>
      <c r="CZ6" s="466"/>
      <c r="DA6" s="467"/>
      <c r="DB6" s="465">
        <v>99.9</v>
      </c>
      <c r="DC6" s="466"/>
      <c r="DD6" s="466"/>
      <c r="DE6" s="466"/>
      <c r="DF6" s="466"/>
      <c r="DG6" s="466"/>
      <c r="DH6" s="466"/>
      <c r="DI6" s="467"/>
      <c r="DJ6" s="183"/>
      <c r="DK6" s="183"/>
      <c r="DL6" s="183"/>
      <c r="DM6" s="183"/>
      <c r="DN6" s="183"/>
      <c r="DO6" s="183"/>
    </row>
    <row r="7" spans="1:119" ht="18.75" customHeight="1" x14ac:dyDescent="0.15">
      <c r="A7" s="184"/>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30019</v>
      </c>
      <c r="BO7" s="429"/>
      <c r="BP7" s="429"/>
      <c r="BQ7" s="429"/>
      <c r="BR7" s="429"/>
      <c r="BS7" s="429"/>
      <c r="BT7" s="429"/>
      <c r="BU7" s="430"/>
      <c r="BV7" s="428">
        <v>11403</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4312090</v>
      </c>
      <c r="CU7" s="429"/>
      <c r="CV7" s="429"/>
      <c r="CW7" s="429"/>
      <c r="CX7" s="429"/>
      <c r="CY7" s="429"/>
      <c r="CZ7" s="429"/>
      <c r="DA7" s="430"/>
      <c r="DB7" s="428">
        <v>4415476</v>
      </c>
      <c r="DC7" s="429"/>
      <c r="DD7" s="429"/>
      <c r="DE7" s="429"/>
      <c r="DF7" s="429"/>
      <c r="DG7" s="429"/>
      <c r="DH7" s="429"/>
      <c r="DI7" s="430"/>
      <c r="DJ7" s="183"/>
      <c r="DK7" s="183"/>
      <c r="DL7" s="183"/>
      <c r="DM7" s="183"/>
      <c r="DN7" s="183"/>
      <c r="DO7" s="183"/>
    </row>
    <row r="8" spans="1:119" ht="18.75" customHeight="1" thickBot="1" x14ac:dyDescent="0.2">
      <c r="A8" s="184"/>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519476</v>
      </c>
      <c r="BO8" s="429"/>
      <c r="BP8" s="429"/>
      <c r="BQ8" s="429"/>
      <c r="BR8" s="429"/>
      <c r="BS8" s="429"/>
      <c r="BT8" s="429"/>
      <c r="BU8" s="430"/>
      <c r="BV8" s="428">
        <v>444097</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0.41</v>
      </c>
      <c r="CU8" s="469"/>
      <c r="CV8" s="469"/>
      <c r="CW8" s="469"/>
      <c r="CX8" s="469"/>
      <c r="CY8" s="469"/>
      <c r="CZ8" s="469"/>
      <c r="DA8" s="470"/>
      <c r="DB8" s="468">
        <v>0.41</v>
      </c>
      <c r="DC8" s="469"/>
      <c r="DD8" s="469"/>
      <c r="DE8" s="469"/>
      <c r="DF8" s="469"/>
      <c r="DG8" s="469"/>
      <c r="DH8" s="469"/>
      <c r="DI8" s="470"/>
      <c r="DJ8" s="183"/>
      <c r="DK8" s="183"/>
      <c r="DL8" s="183"/>
      <c r="DM8" s="183"/>
      <c r="DN8" s="183"/>
      <c r="DO8" s="183"/>
    </row>
    <row r="9" spans="1:119" ht="18.75" customHeight="1" thickBot="1" x14ac:dyDescent="0.2">
      <c r="A9" s="184"/>
      <c r="B9" s="422" t="s">
        <v>113</v>
      </c>
      <c r="C9" s="423"/>
      <c r="D9" s="423"/>
      <c r="E9" s="423"/>
      <c r="F9" s="423"/>
      <c r="G9" s="423"/>
      <c r="H9" s="423"/>
      <c r="I9" s="423"/>
      <c r="J9" s="423"/>
      <c r="K9" s="471"/>
      <c r="L9" s="472" t="s">
        <v>114</v>
      </c>
      <c r="M9" s="473"/>
      <c r="N9" s="473"/>
      <c r="O9" s="473"/>
      <c r="P9" s="473"/>
      <c r="Q9" s="474"/>
      <c r="R9" s="475">
        <v>13188</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110</v>
      </c>
      <c r="AV9" s="461"/>
      <c r="AW9" s="461"/>
      <c r="AX9" s="461"/>
      <c r="AY9" s="462" t="s">
        <v>117</v>
      </c>
      <c r="AZ9" s="463"/>
      <c r="BA9" s="463"/>
      <c r="BB9" s="463"/>
      <c r="BC9" s="463"/>
      <c r="BD9" s="463"/>
      <c r="BE9" s="463"/>
      <c r="BF9" s="463"/>
      <c r="BG9" s="463"/>
      <c r="BH9" s="463"/>
      <c r="BI9" s="463"/>
      <c r="BJ9" s="463"/>
      <c r="BK9" s="463"/>
      <c r="BL9" s="463"/>
      <c r="BM9" s="464"/>
      <c r="BN9" s="428">
        <v>75379</v>
      </c>
      <c r="BO9" s="429"/>
      <c r="BP9" s="429"/>
      <c r="BQ9" s="429"/>
      <c r="BR9" s="429"/>
      <c r="BS9" s="429"/>
      <c r="BT9" s="429"/>
      <c r="BU9" s="430"/>
      <c r="BV9" s="428">
        <v>-135483</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14</v>
      </c>
      <c r="CU9" s="426"/>
      <c r="CV9" s="426"/>
      <c r="CW9" s="426"/>
      <c r="CX9" s="426"/>
      <c r="CY9" s="426"/>
      <c r="CZ9" s="426"/>
      <c r="DA9" s="427"/>
      <c r="DB9" s="425">
        <v>15</v>
      </c>
      <c r="DC9" s="426"/>
      <c r="DD9" s="426"/>
      <c r="DE9" s="426"/>
      <c r="DF9" s="426"/>
      <c r="DG9" s="426"/>
      <c r="DH9" s="426"/>
      <c r="DI9" s="427"/>
      <c r="DJ9" s="183"/>
      <c r="DK9" s="183"/>
      <c r="DL9" s="183"/>
      <c r="DM9" s="183"/>
      <c r="DN9" s="183"/>
      <c r="DO9" s="183"/>
    </row>
    <row r="10" spans="1:119" ht="18.75" customHeight="1" thickBot="1" x14ac:dyDescent="0.2">
      <c r="A10" s="184"/>
      <c r="B10" s="422"/>
      <c r="C10" s="423"/>
      <c r="D10" s="423"/>
      <c r="E10" s="423"/>
      <c r="F10" s="423"/>
      <c r="G10" s="423"/>
      <c r="H10" s="423"/>
      <c r="I10" s="423"/>
      <c r="J10" s="423"/>
      <c r="K10" s="471"/>
      <c r="L10" s="478" t="s">
        <v>119</v>
      </c>
      <c r="M10" s="458"/>
      <c r="N10" s="458"/>
      <c r="O10" s="458"/>
      <c r="P10" s="458"/>
      <c r="Q10" s="459"/>
      <c r="R10" s="479">
        <v>15018</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226711</v>
      </c>
      <c r="BO10" s="429"/>
      <c r="BP10" s="429"/>
      <c r="BQ10" s="429"/>
      <c r="BR10" s="429"/>
      <c r="BS10" s="429"/>
      <c r="BT10" s="429"/>
      <c r="BU10" s="430"/>
      <c r="BV10" s="428">
        <v>289597</v>
      </c>
      <c r="BW10" s="429"/>
      <c r="BX10" s="429"/>
      <c r="BY10" s="429"/>
      <c r="BZ10" s="429"/>
      <c r="CA10" s="429"/>
      <c r="CB10" s="429"/>
      <c r="CC10" s="430"/>
      <c r="CD10" s="188" t="s">
        <v>123</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130</v>
      </c>
      <c r="DC11" s="469"/>
      <c r="DD11" s="469"/>
      <c r="DE11" s="469"/>
      <c r="DF11" s="469"/>
      <c r="DG11" s="469"/>
      <c r="DH11" s="469"/>
      <c r="DI11" s="470"/>
      <c r="DJ11" s="183"/>
      <c r="DK11" s="183"/>
      <c r="DL11" s="183"/>
      <c r="DM11" s="183"/>
      <c r="DN11" s="183"/>
      <c r="DO11" s="183"/>
    </row>
    <row r="12" spans="1:119" ht="18.75" customHeight="1" x14ac:dyDescent="0.15">
      <c r="A12" s="184"/>
      <c r="B12" s="488" t="s">
        <v>131</v>
      </c>
      <c r="C12" s="489"/>
      <c r="D12" s="489"/>
      <c r="E12" s="489"/>
      <c r="F12" s="489"/>
      <c r="G12" s="489"/>
      <c r="H12" s="489"/>
      <c r="I12" s="489"/>
      <c r="J12" s="489"/>
      <c r="K12" s="490"/>
      <c r="L12" s="497" t="s">
        <v>132</v>
      </c>
      <c r="M12" s="498"/>
      <c r="N12" s="498"/>
      <c r="O12" s="498"/>
      <c r="P12" s="498"/>
      <c r="Q12" s="499"/>
      <c r="R12" s="500">
        <v>13060</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229392</v>
      </c>
      <c r="BO12" s="429"/>
      <c r="BP12" s="429"/>
      <c r="BQ12" s="429"/>
      <c r="BR12" s="429"/>
      <c r="BS12" s="429"/>
      <c r="BT12" s="429"/>
      <c r="BU12" s="430"/>
      <c r="BV12" s="428">
        <v>148924</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140</v>
      </c>
      <c r="DC12" s="469"/>
      <c r="DD12" s="469"/>
      <c r="DE12" s="469"/>
      <c r="DF12" s="469"/>
      <c r="DG12" s="469"/>
      <c r="DH12" s="469"/>
      <c r="DI12" s="470"/>
      <c r="DJ12" s="183"/>
      <c r="DK12" s="183"/>
      <c r="DL12" s="183"/>
      <c r="DM12" s="183"/>
      <c r="DN12" s="183"/>
      <c r="DO12" s="183"/>
    </row>
    <row r="13" spans="1:119" ht="18.75" customHeight="1" x14ac:dyDescent="0.15">
      <c r="A13" s="184"/>
      <c r="B13" s="491"/>
      <c r="C13" s="492"/>
      <c r="D13" s="492"/>
      <c r="E13" s="492"/>
      <c r="F13" s="492"/>
      <c r="G13" s="492"/>
      <c r="H13" s="492"/>
      <c r="I13" s="492"/>
      <c r="J13" s="492"/>
      <c r="K13" s="493"/>
      <c r="L13" s="194"/>
      <c r="M13" s="516" t="s">
        <v>141</v>
      </c>
      <c r="N13" s="517"/>
      <c r="O13" s="517"/>
      <c r="P13" s="517"/>
      <c r="Q13" s="518"/>
      <c r="R13" s="509">
        <v>12960</v>
      </c>
      <c r="S13" s="510"/>
      <c r="T13" s="510"/>
      <c r="U13" s="510"/>
      <c r="V13" s="511"/>
      <c r="W13" s="444" t="s">
        <v>142</v>
      </c>
      <c r="X13" s="445"/>
      <c r="Y13" s="445"/>
      <c r="Z13" s="445"/>
      <c r="AA13" s="445"/>
      <c r="AB13" s="435"/>
      <c r="AC13" s="479">
        <v>857</v>
      </c>
      <c r="AD13" s="480"/>
      <c r="AE13" s="480"/>
      <c r="AF13" s="480"/>
      <c r="AG13" s="519"/>
      <c r="AH13" s="479">
        <v>890</v>
      </c>
      <c r="AI13" s="480"/>
      <c r="AJ13" s="480"/>
      <c r="AK13" s="480"/>
      <c r="AL13" s="481"/>
      <c r="AM13" s="457" t="s">
        <v>143</v>
      </c>
      <c r="AN13" s="458"/>
      <c r="AO13" s="458"/>
      <c r="AP13" s="458"/>
      <c r="AQ13" s="458"/>
      <c r="AR13" s="458"/>
      <c r="AS13" s="458"/>
      <c r="AT13" s="459"/>
      <c r="AU13" s="460" t="s">
        <v>144</v>
      </c>
      <c r="AV13" s="461"/>
      <c r="AW13" s="461"/>
      <c r="AX13" s="461"/>
      <c r="AY13" s="462" t="s">
        <v>145</v>
      </c>
      <c r="AZ13" s="463"/>
      <c r="BA13" s="463"/>
      <c r="BB13" s="463"/>
      <c r="BC13" s="463"/>
      <c r="BD13" s="463"/>
      <c r="BE13" s="463"/>
      <c r="BF13" s="463"/>
      <c r="BG13" s="463"/>
      <c r="BH13" s="463"/>
      <c r="BI13" s="463"/>
      <c r="BJ13" s="463"/>
      <c r="BK13" s="463"/>
      <c r="BL13" s="463"/>
      <c r="BM13" s="464"/>
      <c r="BN13" s="428">
        <v>72698</v>
      </c>
      <c r="BO13" s="429"/>
      <c r="BP13" s="429"/>
      <c r="BQ13" s="429"/>
      <c r="BR13" s="429"/>
      <c r="BS13" s="429"/>
      <c r="BT13" s="429"/>
      <c r="BU13" s="430"/>
      <c r="BV13" s="428">
        <v>5190</v>
      </c>
      <c r="BW13" s="429"/>
      <c r="BX13" s="429"/>
      <c r="BY13" s="429"/>
      <c r="BZ13" s="429"/>
      <c r="CA13" s="429"/>
      <c r="CB13" s="429"/>
      <c r="CC13" s="430"/>
      <c r="CD13" s="431" t="s">
        <v>146</v>
      </c>
      <c r="CE13" s="432"/>
      <c r="CF13" s="432"/>
      <c r="CG13" s="432"/>
      <c r="CH13" s="432"/>
      <c r="CI13" s="432"/>
      <c r="CJ13" s="432"/>
      <c r="CK13" s="432"/>
      <c r="CL13" s="432"/>
      <c r="CM13" s="432"/>
      <c r="CN13" s="432"/>
      <c r="CO13" s="432"/>
      <c r="CP13" s="432"/>
      <c r="CQ13" s="432"/>
      <c r="CR13" s="432"/>
      <c r="CS13" s="433"/>
      <c r="CT13" s="425">
        <v>10</v>
      </c>
      <c r="CU13" s="426"/>
      <c r="CV13" s="426"/>
      <c r="CW13" s="426"/>
      <c r="CX13" s="426"/>
      <c r="CY13" s="426"/>
      <c r="CZ13" s="426"/>
      <c r="DA13" s="427"/>
      <c r="DB13" s="425">
        <v>10</v>
      </c>
      <c r="DC13" s="426"/>
      <c r="DD13" s="426"/>
      <c r="DE13" s="426"/>
      <c r="DF13" s="426"/>
      <c r="DG13" s="426"/>
      <c r="DH13" s="426"/>
      <c r="DI13" s="427"/>
      <c r="DJ13" s="183"/>
      <c r="DK13" s="183"/>
      <c r="DL13" s="183"/>
      <c r="DM13" s="183"/>
      <c r="DN13" s="183"/>
      <c r="DO13" s="183"/>
    </row>
    <row r="14" spans="1:119" ht="18.75" customHeight="1" thickBot="1" x14ac:dyDescent="0.2">
      <c r="A14" s="184"/>
      <c r="B14" s="491"/>
      <c r="C14" s="492"/>
      <c r="D14" s="492"/>
      <c r="E14" s="492"/>
      <c r="F14" s="492"/>
      <c r="G14" s="492"/>
      <c r="H14" s="492"/>
      <c r="I14" s="492"/>
      <c r="J14" s="492"/>
      <c r="K14" s="493"/>
      <c r="L14" s="506" t="s">
        <v>147</v>
      </c>
      <c r="M14" s="507"/>
      <c r="N14" s="507"/>
      <c r="O14" s="507"/>
      <c r="P14" s="507"/>
      <c r="Q14" s="508"/>
      <c r="R14" s="509">
        <v>13353</v>
      </c>
      <c r="S14" s="510"/>
      <c r="T14" s="510"/>
      <c r="U14" s="510"/>
      <c r="V14" s="511"/>
      <c r="W14" s="418"/>
      <c r="X14" s="419"/>
      <c r="Y14" s="419"/>
      <c r="Z14" s="419"/>
      <c r="AA14" s="419"/>
      <c r="AB14" s="408"/>
      <c r="AC14" s="512">
        <v>13.1</v>
      </c>
      <c r="AD14" s="513"/>
      <c r="AE14" s="513"/>
      <c r="AF14" s="513"/>
      <c r="AG14" s="514"/>
      <c r="AH14" s="512">
        <v>12.4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148</v>
      </c>
      <c r="CE14" s="521"/>
      <c r="CF14" s="521"/>
      <c r="CG14" s="521"/>
      <c r="CH14" s="521"/>
      <c r="CI14" s="521"/>
      <c r="CJ14" s="521"/>
      <c r="CK14" s="521"/>
      <c r="CL14" s="521"/>
      <c r="CM14" s="521"/>
      <c r="CN14" s="521"/>
      <c r="CO14" s="521"/>
      <c r="CP14" s="521"/>
      <c r="CQ14" s="521"/>
      <c r="CR14" s="521"/>
      <c r="CS14" s="522"/>
      <c r="CT14" s="523">
        <v>48.1</v>
      </c>
      <c r="CU14" s="524"/>
      <c r="CV14" s="524"/>
      <c r="CW14" s="524"/>
      <c r="CX14" s="524"/>
      <c r="CY14" s="524"/>
      <c r="CZ14" s="524"/>
      <c r="DA14" s="525"/>
      <c r="DB14" s="523">
        <v>51.7</v>
      </c>
      <c r="DC14" s="524"/>
      <c r="DD14" s="524"/>
      <c r="DE14" s="524"/>
      <c r="DF14" s="524"/>
      <c r="DG14" s="524"/>
      <c r="DH14" s="524"/>
      <c r="DI14" s="525"/>
      <c r="DJ14" s="183"/>
      <c r="DK14" s="183"/>
      <c r="DL14" s="183"/>
      <c r="DM14" s="183"/>
      <c r="DN14" s="183"/>
      <c r="DO14" s="183"/>
    </row>
    <row r="15" spans="1:119" ht="18.75" customHeight="1" x14ac:dyDescent="0.15">
      <c r="A15" s="184"/>
      <c r="B15" s="491"/>
      <c r="C15" s="492"/>
      <c r="D15" s="492"/>
      <c r="E15" s="492"/>
      <c r="F15" s="492"/>
      <c r="G15" s="492"/>
      <c r="H15" s="492"/>
      <c r="I15" s="492"/>
      <c r="J15" s="492"/>
      <c r="K15" s="493"/>
      <c r="L15" s="194"/>
      <c r="M15" s="516" t="s">
        <v>141</v>
      </c>
      <c r="N15" s="517"/>
      <c r="O15" s="517"/>
      <c r="P15" s="517"/>
      <c r="Q15" s="518"/>
      <c r="R15" s="509">
        <v>13268</v>
      </c>
      <c r="S15" s="510"/>
      <c r="T15" s="510"/>
      <c r="U15" s="510"/>
      <c r="V15" s="511"/>
      <c r="W15" s="444" t="s">
        <v>149</v>
      </c>
      <c r="X15" s="445"/>
      <c r="Y15" s="445"/>
      <c r="Z15" s="445"/>
      <c r="AA15" s="445"/>
      <c r="AB15" s="435"/>
      <c r="AC15" s="479">
        <v>1964</v>
      </c>
      <c r="AD15" s="480"/>
      <c r="AE15" s="480"/>
      <c r="AF15" s="480"/>
      <c r="AG15" s="519"/>
      <c r="AH15" s="479">
        <v>2229</v>
      </c>
      <c r="AI15" s="480"/>
      <c r="AJ15" s="480"/>
      <c r="AK15" s="480"/>
      <c r="AL15" s="481"/>
      <c r="AM15" s="457"/>
      <c r="AN15" s="458"/>
      <c r="AO15" s="458"/>
      <c r="AP15" s="458"/>
      <c r="AQ15" s="458"/>
      <c r="AR15" s="458"/>
      <c r="AS15" s="458"/>
      <c r="AT15" s="459"/>
      <c r="AU15" s="460"/>
      <c r="AV15" s="461"/>
      <c r="AW15" s="461"/>
      <c r="AX15" s="461"/>
      <c r="AY15" s="388" t="s">
        <v>150</v>
      </c>
      <c r="AZ15" s="389"/>
      <c r="BA15" s="389"/>
      <c r="BB15" s="389"/>
      <c r="BC15" s="389"/>
      <c r="BD15" s="389"/>
      <c r="BE15" s="389"/>
      <c r="BF15" s="389"/>
      <c r="BG15" s="389"/>
      <c r="BH15" s="389"/>
      <c r="BI15" s="389"/>
      <c r="BJ15" s="389"/>
      <c r="BK15" s="389"/>
      <c r="BL15" s="389"/>
      <c r="BM15" s="390"/>
      <c r="BN15" s="391">
        <v>1502058</v>
      </c>
      <c r="BO15" s="392"/>
      <c r="BP15" s="392"/>
      <c r="BQ15" s="392"/>
      <c r="BR15" s="392"/>
      <c r="BS15" s="392"/>
      <c r="BT15" s="392"/>
      <c r="BU15" s="393"/>
      <c r="BV15" s="391">
        <v>1525913</v>
      </c>
      <c r="BW15" s="392"/>
      <c r="BX15" s="392"/>
      <c r="BY15" s="392"/>
      <c r="BZ15" s="392"/>
      <c r="CA15" s="392"/>
      <c r="CB15" s="392"/>
      <c r="CC15" s="393"/>
      <c r="CD15" s="526" t="s">
        <v>151</v>
      </c>
      <c r="CE15" s="527"/>
      <c r="CF15" s="527"/>
      <c r="CG15" s="527"/>
      <c r="CH15" s="527"/>
      <c r="CI15" s="527"/>
      <c r="CJ15" s="527"/>
      <c r="CK15" s="527"/>
      <c r="CL15" s="527"/>
      <c r="CM15" s="527"/>
      <c r="CN15" s="527"/>
      <c r="CO15" s="527"/>
      <c r="CP15" s="527"/>
      <c r="CQ15" s="527"/>
      <c r="CR15" s="527"/>
      <c r="CS15" s="528"/>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491"/>
      <c r="C16" s="492"/>
      <c r="D16" s="492"/>
      <c r="E16" s="492"/>
      <c r="F16" s="492"/>
      <c r="G16" s="492"/>
      <c r="H16" s="492"/>
      <c r="I16" s="492"/>
      <c r="J16" s="492"/>
      <c r="K16" s="493"/>
      <c r="L16" s="506" t="s">
        <v>152</v>
      </c>
      <c r="M16" s="537"/>
      <c r="N16" s="537"/>
      <c r="O16" s="537"/>
      <c r="P16" s="537"/>
      <c r="Q16" s="538"/>
      <c r="R16" s="529" t="s">
        <v>153</v>
      </c>
      <c r="S16" s="530"/>
      <c r="T16" s="530"/>
      <c r="U16" s="530"/>
      <c r="V16" s="531"/>
      <c r="W16" s="418"/>
      <c r="X16" s="419"/>
      <c r="Y16" s="419"/>
      <c r="Z16" s="419"/>
      <c r="AA16" s="419"/>
      <c r="AB16" s="408"/>
      <c r="AC16" s="512">
        <v>30</v>
      </c>
      <c r="AD16" s="513"/>
      <c r="AE16" s="513"/>
      <c r="AF16" s="513"/>
      <c r="AG16" s="514"/>
      <c r="AH16" s="512">
        <v>31</v>
      </c>
      <c r="AI16" s="513"/>
      <c r="AJ16" s="513"/>
      <c r="AK16" s="513"/>
      <c r="AL16" s="515"/>
      <c r="AM16" s="457"/>
      <c r="AN16" s="458"/>
      <c r="AO16" s="458"/>
      <c r="AP16" s="458"/>
      <c r="AQ16" s="458"/>
      <c r="AR16" s="458"/>
      <c r="AS16" s="458"/>
      <c r="AT16" s="459"/>
      <c r="AU16" s="460"/>
      <c r="AV16" s="461"/>
      <c r="AW16" s="461"/>
      <c r="AX16" s="461"/>
      <c r="AY16" s="462" t="s">
        <v>154</v>
      </c>
      <c r="AZ16" s="463"/>
      <c r="BA16" s="463"/>
      <c r="BB16" s="463"/>
      <c r="BC16" s="463"/>
      <c r="BD16" s="463"/>
      <c r="BE16" s="463"/>
      <c r="BF16" s="463"/>
      <c r="BG16" s="463"/>
      <c r="BH16" s="463"/>
      <c r="BI16" s="463"/>
      <c r="BJ16" s="463"/>
      <c r="BK16" s="463"/>
      <c r="BL16" s="463"/>
      <c r="BM16" s="464"/>
      <c r="BN16" s="428">
        <v>3693226</v>
      </c>
      <c r="BO16" s="429"/>
      <c r="BP16" s="429"/>
      <c r="BQ16" s="429"/>
      <c r="BR16" s="429"/>
      <c r="BS16" s="429"/>
      <c r="BT16" s="429"/>
      <c r="BU16" s="430"/>
      <c r="BV16" s="428">
        <v>3774583</v>
      </c>
      <c r="BW16" s="429"/>
      <c r="BX16" s="429"/>
      <c r="BY16" s="429"/>
      <c r="BZ16" s="429"/>
      <c r="CA16" s="429"/>
      <c r="CB16" s="429"/>
      <c r="CC16" s="430"/>
      <c r="CD16" s="198"/>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3"/>
      <c r="DK16" s="183"/>
      <c r="DL16" s="183"/>
      <c r="DM16" s="183"/>
      <c r="DN16" s="183"/>
      <c r="DO16" s="183"/>
    </row>
    <row r="17" spans="1:119" ht="18.75" customHeight="1" thickBot="1" x14ac:dyDescent="0.2">
      <c r="A17" s="184"/>
      <c r="B17" s="494"/>
      <c r="C17" s="495"/>
      <c r="D17" s="495"/>
      <c r="E17" s="495"/>
      <c r="F17" s="495"/>
      <c r="G17" s="495"/>
      <c r="H17" s="495"/>
      <c r="I17" s="495"/>
      <c r="J17" s="495"/>
      <c r="K17" s="496"/>
      <c r="L17" s="199"/>
      <c r="M17" s="532" t="s">
        <v>155</v>
      </c>
      <c r="N17" s="533"/>
      <c r="O17" s="533"/>
      <c r="P17" s="533"/>
      <c r="Q17" s="534"/>
      <c r="R17" s="529" t="s">
        <v>156</v>
      </c>
      <c r="S17" s="530"/>
      <c r="T17" s="530"/>
      <c r="U17" s="530"/>
      <c r="V17" s="531"/>
      <c r="W17" s="444" t="s">
        <v>157</v>
      </c>
      <c r="X17" s="445"/>
      <c r="Y17" s="445"/>
      <c r="Z17" s="445"/>
      <c r="AA17" s="445"/>
      <c r="AB17" s="435"/>
      <c r="AC17" s="479">
        <v>3731</v>
      </c>
      <c r="AD17" s="480"/>
      <c r="AE17" s="480"/>
      <c r="AF17" s="480"/>
      <c r="AG17" s="519"/>
      <c r="AH17" s="479">
        <v>4066</v>
      </c>
      <c r="AI17" s="480"/>
      <c r="AJ17" s="480"/>
      <c r="AK17" s="480"/>
      <c r="AL17" s="481"/>
      <c r="AM17" s="457"/>
      <c r="AN17" s="458"/>
      <c r="AO17" s="458"/>
      <c r="AP17" s="458"/>
      <c r="AQ17" s="458"/>
      <c r="AR17" s="458"/>
      <c r="AS17" s="458"/>
      <c r="AT17" s="459"/>
      <c r="AU17" s="460"/>
      <c r="AV17" s="461"/>
      <c r="AW17" s="461"/>
      <c r="AX17" s="461"/>
      <c r="AY17" s="462" t="s">
        <v>158</v>
      </c>
      <c r="AZ17" s="463"/>
      <c r="BA17" s="463"/>
      <c r="BB17" s="463"/>
      <c r="BC17" s="463"/>
      <c r="BD17" s="463"/>
      <c r="BE17" s="463"/>
      <c r="BF17" s="463"/>
      <c r="BG17" s="463"/>
      <c r="BH17" s="463"/>
      <c r="BI17" s="463"/>
      <c r="BJ17" s="463"/>
      <c r="BK17" s="463"/>
      <c r="BL17" s="463"/>
      <c r="BM17" s="464"/>
      <c r="BN17" s="428">
        <v>1899651</v>
      </c>
      <c r="BO17" s="429"/>
      <c r="BP17" s="429"/>
      <c r="BQ17" s="429"/>
      <c r="BR17" s="429"/>
      <c r="BS17" s="429"/>
      <c r="BT17" s="429"/>
      <c r="BU17" s="430"/>
      <c r="BV17" s="428">
        <v>1931099</v>
      </c>
      <c r="BW17" s="429"/>
      <c r="BX17" s="429"/>
      <c r="BY17" s="429"/>
      <c r="BZ17" s="429"/>
      <c r="CA17" s="429"/>
      <c r="CB17" s="429"/>
      <c r="CC17" s="430"/>
      <c r="CD17" s="198"/>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3"/>
      <c r="DK17" s="183"/>
      <c r="DL17" s="183"/>
      <c r="DM17" s="183"/>
      <c r="DN17" s="183"/>
      <c r="DO17" s="183"/>
    </row>
    <row r="18" spans="1:119" ht="18.75" customHeight="1" thickBot="1" x14ac:dyDescent="0.2">
      <c r="A18" s="184"/>
      <c r="B18" s="539" t="s">
        <v>159</v>
      </c>
      <c r="C18" s="471"/>
      <c r="D18" s="471"/>
      <c r="E18" s="540"/>
      <c r="F18" s="540"/>
      <c r="G18" s="540"/>
      <c r="H18" s="540"/>
      <c r="I18" s="540"/>
      <c r="J18" s="540"/>
      <c r="K18" s="540"/>
      <c r="L18" s="541">
        <v>172.69</v>
      </c>
      <c r="M18" s="541"/>
      <c r="N18" s="541"/>
      <c r="O18" s="541"/>
      <c r="P18" s="541"/>
      <c r="Q18" s="541"/>
      <c r="R18" s="542"/>
      <c r="S18" s="542"/>
      <c r="T18" s="542"/>
      <c r="U18" s="542"/>
      <c r="V18" s="543"/>
      <c r="W18" s="446"/>
      <c r="X18" s="447"/>
      <c r="Y18" s="447"/>
      <c r="Z18" s="447"/>
      <c r="AA18" s="447"/>
      <c r="AB18" s="438"/>
      <c r="AC18" s="544">
        <v>56.9</v>
      </c>
      <c r="AD18" s="545"/>
      <c r="AE18" s="545"/>
      <c r="AF18" s="545"/>
      <c r="AG18" s="546"/>
      <c r="AH18" s="544">
        <v>56.6</v>
      </c>
      <c r="AI18" s="545"/>
      <c r="AJ18" s="545"/>
      <c r="AK18" s="545"/>
      <c r="AL18" s="547"/>
      <c r="AM18" s="457"/>
      <c r="AN18" s="458"/>
      <c r="AO18" s="458"/>
      <c r="AP18" s="458"/>
      <c r="AQ18" s="458"/>
      <c r="AR18" s="458"/>
      <c r="AS18" s="458"/>
      <c r="AT18" s="459"/>
      <c r="AU18" s="460"/>
      <c r="AV18" s="461"/>
      <c r="AW18" s="461"/>
      <c r="AX18" s="461"/>
      <c r="AY18" s="462" t="s">
        <v>160</v>
      </c>
      <c r="AZ18" s="463"/>
      <c r="BA18" s="463"/>
      <c r="BB18" s="463"/>
      <c r="BC18" s="463"/>
      <c r="BD18" s="463"/>
      <c r="BE18" s="463"/>
      <c r="BF18" s="463"/>
      <c r="BG18" s="463"/>
      <c r="BH18" s="463"/>
      <c r="BI18" s="463"/>
      <c r="BJ18" s="463"/>
      <c r="BK18" s="463"/>
      <c r="BL18" s="463"/>
      <c r="BM18" s="464"/>
      <c r="BN18" s="428">
        <v>4137453</v>
      </c>
      <c r="BO18" s="429"/>
      <c r="BP18" s="429"/>
      <c r="BQ18" s="429"/>
      <c r="BR18" s="429"/>
      <c r="BS18" s="429"/>
      <c r="BT18" s="429"/>
      <c r="BU18" s="430"/>
      <c r="BV18" s="428">
        <v>4193114</v>
      </c>
      <c r="BW18" s="429"/>
      <c r="BX18" s="429"/>
      <c r="BY18" s="429"/>
      <c r="BZ18" s="429"/>
      <c r="CA18" s="429"/>
      <c r="CB18" s="429"/>
      <c r="CC18" s="430"/>
      <c r="CD18" s="198"/>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3"/>
      <c r="DK18" s="183"/>
      <c r="DL18" s="183"/>
      <c r="DM18" s="183"/>
      <c r="DN18" s="183"/>
      <c r="DO18" s="183"/>
    </row>
    <row r="19" spans="1:119" ht="18.75" customHeight="1" thickBot="1" x14ac:dyDescent="0.2">
      <c r="A19" s="184"/>
      <c r="B19" s="539" t="s">
        <v>161</v>
      </c>
      <c r="C19" s="471"/>
      <c r="D19" s="471"/>
      <c r="E19" s="540"/>
      <c r="F19" s="540"/>
      <c r="G19" s="540"/>
      <c r="H19" s="540"/>
      <c r="I19" s="540"/>
      <c r="J19" s="540"/>
      <c r="K19" s="540"/>
      <c r="L19" s="548">
        <v>76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162</v>
      </c>
      <c r="AZ19" s="463"/>
      <c r="BA19" s="463"/>
      <c r="BB19" s="463"/>
      <c r="BC19" s="463"/>
      <c r="BD19" s="463"/>
      <c r="BE19" s="463"/>
      <c r="BF19" s="463"/>
      <c r="BG19" s="463"/>
      <c r="BH19" s="463"/>
      <c r="BI19" s="463"/>
      <c r="BJ19" s="463"/>
      <c r="BK19" s="463"/>
      <c r="BL19" s="463"/>
      <c r="BM19" s="464"/>
      <c r="BN19" s="428">
        <v>5510464</v>
      </c>
      <c r="BO19" s="429"/>
      <c r="BP19" s="429"/>
      <c r="BQ19" s="429"/>
      <c r="BR19" s="429"/>
      <c r="BS19" s="429"/>
      <c r="BT19" s="429"/>
      <c r="BU19" s="430"/>
      <c r="BV19" s="428">
        <v>5676253</v>
      </c>
      <c r="BW19" s="429"/>
      <c r="BX19" s="429"/>
      <c r="BY19" s="429"/>
      <c r="BZ19" s="429"/>
      <c r="CA19" s="429"/>
      <c r="CB19" s="429"/>
      <c r="CC19" s="430"/>
      <c r="CD19" s="198"/>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3"/>
      <c r="DK19" s="183"/>
      <c r="DL19" s="183"/>
      <c r="DM19" s="183"/>
      <c r="DN19" s="183"/>
      <c r="DO19" s="183"/>
    </row>
    <row r="20" spans="1:119" ht="18.75" customHeight="1" thickBot="1" x14ac:dyDescent="0.2">
      <c r="A20" s="184"/>
      <c r="B20" s="539" t="s">
        <v>163</v>
      </c>
      <c r="C20" s="471"/>
      <c r="D20" s="471"/>
      <c r="E20" s="540"/>
      <c r="F20" s="540"/>
      <c r="G20" s="540"/>
      <c r="H20" s="540"/>
      <c r="I20" s="540"/>
      <c r="J20" s="540"/>
      <c r="K20" s="540"/>
      <c r="L20" s="548">
        <v>4572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198"/>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3"/>
      <c r="DK20" s="183"/>
      <c r="DL20" s="183"/>
      <c r="DM20" s="183"/>
      <c r="DN20" s="183"/>
      <c r="DO20" s="183"/>
    </row>
    <row r="21" spans="1:119" ht="18.75" customHeight="1" x14ac:dyDescent="0.15">
      <c r="A21" s="184"/>
      <c r="B21" s="559" t="s">
        <v>164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198"/>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3"/>
      <c r="DK21" s="183"/>
      <c r="DL21" s="183"/>
      <c r="DM21" s="183"/>
      <c r="DN21" s="183"/>
      <c r="DO21" s="183"/>
    </row>
    <row r="22" spans="1:119" ht="18.75" customHeight="1" thickBot="1" x14ac:dyDescent="0.2">
      <c r="A22" s="184"/>
      <c r="B22" s="562" t="s">
        <v>165</v>
      </c>
      <c r="C22" s="563"/>
      <c r="D22" s="564"/>
      <c r="E22" s="440" t="s">
        <v>1</v>
      </c>
      <c r="F22" s="445"/>
      <c r="G22" s="445"/>
      <c r="H22" s="445"/>
      <c r="I22" s="445"/>
      <c r="J22" s="445"/>
      <c r="K22" s="435"/>
      <c r="L22" s="440" t="s">
        <v>166</v>
      </c>
      <c r="M22" s="445"/>
      <c r="N22" s="445"/>
      <c r="O22" s="445"/>
      <c r="P22" s="435"/>
      <c r="Q22" s="571" t="s">
        <v>167</v>
      </c>
      <c r="R22" s="572"/>
      <c r="S22" s="572"/>
      <c r="T22" s="572"/>
      <c r="U22" s="572"/>
      <c r="V22" s="573"/>
      <c r="W22" s="577" t="s">
        <v>168</v>
      </c>
      <c r="X22" s="563"/>
      <c r="Y22" s="564"/>
      <c r="Z22" s="440" t="s">
        <v>1</v>
      </c>
      <c r="AA22" s="445"/>
      <c r="AB22" s="445"/>
      <c r="AC22" s="445"/>
      <c r="AD22" s="445"/>
      <c r="AE22" s="445"/>
      <c r="AF22" s="445"/>
      <c r="AG22" s="435"/>
      <c r="AH22" s="590" t="s">
        <v>169</v>
      </c>
      <c r="AI22" s="445"/>
      <c r="AJ22" s="445"/>
      <c r="AK22" s="445"/>
      <c r="AL22" s="435"/>
      <c r="AM22" s="590" t="s">
        <v>170</v>
      </c>
      <c r="AN22" s="591"/>
      <c r="AO22" s="591"/>
      <c r="AP22" s="591"/>
      <c r="AQ22" s="591"/>
      <c r="AR22" s="592"/>
      <c r="AS22" s="571" t="s">
        <v>167</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198"/>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3"/>
      <c r="DK22" s="183"/>
      <c r="DL22" s="183"/>
      <c r="DM22" s="183"/>
      <c r="DN22" s="183"/>
      <c r="DO22" s="183"/>
    </row>
    <row r="23" spans="1:119" ht="18.75" customHeight="1" x14ac:dyDescent="0.15">
      <c r="A23" s="184"/>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171</v>
      </c>
      <c r="AZ23" s="389"/>
      <c r="BA23" s="389"/>
      <c r="BB23" s="389"/>
      <c r="BC23" s="389"/>
      <c r="BD23" s="389"/>
      <c r="BE23" s="389"/>
      <c r="BF23" s="389"/>
      <c r="BG23" s="389"/>
      <c r="BH23" s="389"/>
      <c r="BI23" s="389"/>
      <c r="BJ23" s="389"/>
      <c r="BK23" s="389"/>
      <c r="BL23" s="389"/>
      <c r="BM23" s="390"/>
      <c r="BN23" s="428">
        <v>7656062</v>
      </c>
      <c r="BO23" s="429"/>
      <c r="BP23" s="429"/>
      <c r="BQ23" s="429"/>
      <c r="BR23" s="429"/>
      <c r="BS23" s="429"/>
      <c r="BT23" s="429"/>
      <c r="BU23" s="430"/>
      <c r="BV23" s="428">
        <v>7669878</v>
      </c>
      <c r="BW23" s="429"/>
      <c r="BX23" s="429"/>
      <c r="BY23" s="429"/>
      <c r="BZ23" s="429"/>
      <c r="CA23" s="429"/>
      <c r="CB23" s="429"/>
      <c r="CC23" s="430"/>
      <c r="CD23" s="198"/>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3"/>
      <c r="DK23" s="183"/>
      <c r="DL23" s="183"/>
      <c r="DM23" s="183"/>
      <c r="DN23" s="183"/>
      <c r="DO23" s="183"/>
    </row>
    <row r="24" spans="1:119" ht="18.75" customHeight="1" thickBot="1" x14ac:dyDescent="0.2">
      <c r="A24" s="184"/>
      <c r="B24" s="565"/>
      <c r="C24" s="566"/>
      <c r="D24" s="567"/>
      <c r="E24" s="478" t="s">
        <v>172</v>
      </c>
      <c r="F24" s="458"/>
      <c r="G24" s="458"/>
      <c r="H24" s="458"/>
      <c r="I24" s="458"/>
      <c r="J24" s="458"/>
      <c r="K24" s="459"/>
      <c r="L24" s="479">
        <v>1</v>
      </c>
      <c r="M24" s="480"/>
      <c r="N24" s="480"/>
      <c r="O24" s="480"/>
      <c r="P24" s="519"/>
      <c r="Q24" s="479">
        <v>7400</v>
      </c>
      <c r="R24" s="480"/>
      <c r="S24" s="480"/>
      <c r="T24" s="480"/>
      <c r="U24" s="480"/>
      <c r="V24" s="519"/>
      <c r="W24" s="578"/>
      <c r="X24" s="566"/>
      <c r="Y24" s="567"/>
      <c r="Z24" s="478" t="s">
        <v>173</v>
      </c>
      <c r="AA24" s="458"/>
      <c r="AB24" s="458"/>
      <c r="AC24" s="458"/>
      <c r="AD24" s="458"/>
      <c r="AE24" s="458"/>
      <c r="AF24" s="458"/>
      <c r="AG24" s="459"/>
      <c r="AH24" s="479">
        <v>116</v>
      </c>
      <c r="AI24" s="480"/>
      <c r="AJ24" s="480"/>
      <c r="AK24" s="480"/>
      <c r="AL24" s="519"/>
      <c r="AM24" s="479">
        <v>355424</v>
      </c>
      <c r="AN24" s="480"/>
      <c r="AO24" s="480"/>
      <c r="AP24" s="480"/>
      <c r="AQ24" s="480"/>
      <c r="AR24" s="519"/>
      <c r="AS24" s="479">
        <v>3064</v>
      </c>
      <c r="AT24" s="480"/>
      <c r="AU24" s="480"/>
      <c r="AV24" s="480"/>
      <c r="AW24" s="480"/>
      <c r="AX24" s="481"/>
      <c r="AY24" s="598" t="s">
        <v>174</v>
      </c>
      <c r="AZ24" s="599"/>
      <c r="BA24" s="599"/>
      <c r="BB24" s="599"/>
      <c r="BC24" s="599"/>
      <c r="BD24" s="599"/>
      <c r="BE24" s="599"/>
      <c r="BF24" s="599"/>
      <c r="BG24" s="599"/>
      <c r="BH24" s="599"/>
      <c r="BI24" s="599"/>
      <c r="BJ24" s="599"/>
      <c r="BK24" s="599"/>
      <c r="BL24" s="599"/>
      <c r="BM24" s="600"/>
      <c r="BN24" s="428">
        <v>6922623</v>
      </c>
      <c r="BO24" s="429"/>
      <c r="BP24" s="429"/>
      <c r="BQ24" s="429"/>
      <c r="BR24" s="429"/>
      <c r="BS24" s="429"/>
      <c r="BT24" s="429"/>
      <c r="BU24" s="430"/>
      <c r="BV24" s="428">
        <v>6821597</v>
      </c>
      <c r="BW24" s="429"/>
      <c r="BX24" s="429"/>
      <c r="BY24" s="429"/>
      <c r="BZ24" s="429"/>
      <c r="CA24" s="429"/>
      <c r="CB24" s="429"/>
      <c r="CC24" s="430"/>
      <c r="CD24" s="198"/>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3"/>
      <c r="DK24" s="183"/>
      <c r="DL24" s="183"/>
      <c r="DM24" s="183"/>
      <c r="DN24" s="183"/>
      <c r="DO24" s="183"/>
    </row>
    <row r="25" spans="1:119" s="183" customFormat="1" ht="18.75" customHeight="1" x14ac:dyDescent="0.15">
      <c r="A25" s="184"/>
      <c r="B25" s="565"/>
      <c r="C25" s="566"/>
      <c r="D25" s="567"/>
      <c r="E25" s="478" t="s">
        <v>175</v>
      </c>
      <c r="F25" s="458"/>
      <c r="G25" s="458"/>
      <c r="H25" s="458"/>
      <c r="I25" s="458"/>
      <c r="J25" s="458"/>
      <c r="K25" s="459"/>
      <c r="L25" s="479">
        <v>1</v>
      </c>
      <c r="M25" s="480"/>
      <c r="N25" s="480"/>
      <c r="O25" s="480"/>
      <c r="P25" s="519"/>
      <c r="Q25" s="479">
        <v>6000</v>
      </c>
      <c r="R25" s="480"/>
      <c r="S25" s="480"/>
      <c r="T25" s="480"/>
      <c r="U25" s="480"/>
      <c r="V25" s="519"/>
      <c r="W25" s="578"/>
      <c r="X25" s="566"/>
      <c r="Y25" s="567"/>
      <c r="Z25" s="478" t="s">
        <v>176</v>
      </c>
      <c r="AA25" s="458"/>
      <c r="AB25" s="458"/>
      <c r="AC25" s="458"/>
      <c r="AD25" s="458"/>
      <c r="AE25" s="458"/>
      <c r="AF25" s="458"/>
      <c r="AG25" s="459"/>
      <c r="AH25" s="479" t="s">
        <v>177</v>
      </c>
      <c r="AI25" s="480"/>
      <c r="AJ25" s="480"/>
      <c r="AK25" s="480"/>
      <c r="AL25" s="519"/>
      <c r="AM25" s="479" t="s">
        <v>178</v>
      </c>
      <c r="AN25" s="480"/>
      <c r="AO25" s="480"/>
      <c r="AP25" s="480"/>
      <c r="AQ25" s="480"/>
      <c r="AR25" s="519"/>
      <c r="AS25" s="479" t="s">
        <v>140</v>
      </c>
      <c r="AT25" s="480"/>
      <c r="AU25" s="480"/>
      <c r="AV25" s="480"/>
      <c r="AW25" s="480"/>
      <c r="AX25" s="481"/>
      <c r="AY25" s="388" t="s">
        <v>179</v>
      </c>
      <c r="AZ25" s="389"/>
      <c r="BA25" s="389"/>
      <c r="BB25" s="389"/>
      <c r="BC25" s="389"/>
      <c r="BD25" s="389"/>
      <c r="BE25" s="389"/>
      <c r="BF25" s="389"/>
      <c r="BG25" s="389"/>
      <c r="BH25" s="389"/>
      <c r="BI25" s="389"/>
      <c r="BJ25" s="389"/>
      <c r="BK25" s="389"/>
      <c r="BL25" s="389"/>
      <c r="BM25" s="390"/>
      <c r="BN25" s="391">
        <v>611402</v>
      </c>
      <c r="BO25" s="392"/>
      <c r="BP25" s="392"/>
      <c r="BQ25" s="392"/>
      <c r="BR25" s="392"/>
      <c r="BS25" s="392"/>
      <c r="BT25" s="392"/>
      <c r="BU25" s="393"/>
      <c r="BV25" s="391">
        <v>330987</v>
      </c>
      <c r="BW25" s="392"/>
      <c r="BX25" s="392"/>
      <c r="BY25" s="392"/>
      <c r="BZ25" s="392"/>
      <c r="CA25" s="392"/>
      <c r="CB25" s="392"/>
      <c r="CC25" s="393"/>
      <c r="CD25" s="198"/>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3" customFormat="1" ht="18.75" customHeight="1" x14ac:dyDescent="0.15">
      <c r="A26" s="184"/>
      <c r="B26" s="565"/>
      <c r="C26" s="566"/>
      <c r="D26" s="567"/>
      <c r="E26" s="478" t="s">
        <v>180</v>
      </c>
      <c r="F26" s="458"/>
      <c r="G26" s="458"/>
      <c r="H26" s="458"/>
      <c r="I26" s="458"/>
      <c r="J26" s="458"/>
      <c r="K26" s="459"/>
      <c r="L26" s="479">
        <v>1</v>
      </c>
      <c r="M26" s="480"/>
      <c r="N26" s="480"/>
      <c r="O26" s="480"/>
      <c r="P26" s="519"/>
      <c r="Q26" s="479">
        <v>5500</v>
      </c>
      <c r="R26" s="480"/>
      <c r="S26" s="480"/>
      <c r="T26" s="480"/>
      <c r="U26" s="480"/>
      <c r="V26" s="519"/>
      <c r="W26" s="578"/>
      <c r="X26" s="566"/>
      <c r="Y26" s="567"/>
      <c r="Z26" s="478" t="s">
        <v>181</v>
      </c>
      <c r="AA26" s="588"/>
      <c r="AB26" s="588"/>
      <c r="AC26" s="588"/>
      <c r="AD26" s="588"/>
      <c r="AE26" s="588"/>
      <c r="AF26" s="588"/>
      <c r="AG26" s="589"/>
      <c r="AH26" s="479">
        <v>4</v>
      </c>
      <c r="AI26" s="480"/>
      <c r="AJ26" s="480"/>
      <c r="AK26" s="480"/>
      <c r="AL26" s="519"/>
      <c r="AM26" s="479">
        <v>11680</v>
      </c>
      <c r="AN26" s="480"/>
      <c r="AO26" s="480"/>
      <c r="AP26" s="480"/>
      <c r="AQ26" s="480"/>
      <c r="AR26" s="519"/>
      <c r="AS26" s="479">
        <v>2920</v>
      </c>
      <c r="AT26" s="480"/>
      <c r="AU26" s="480"/>
      <c r="AV26" s="480"/>
      <c r="AW26" s="480"/>
      <c r="AX26" s="481"/>
      <c r="AY26" s="431" t="s">
        <v>182</v>
      </c>
      <c r="AZ26" s="432"/>
      <c r="BA26" s="432"/>
      <c r="BB26" s="432"/>
      <c r="BC26" s="432"/>
      <c r="BD26" s="432"/>
      <c r="BE26" s="432"/>
      <c r="BF26" s="432"/>
      <c r="BG26" s="432"/>
      <c r="BH26" s="432"/>
      <c r="BI26" s="432"/>
      <c r="BJ26" s="432"/>
      <c r="BK26" s="432"/>
      <c r="BL26" s="432"/>
      <c r="BM26" s="433"/>
      <c r="BN26" s="428" t="s">
        <v>183</v>
      </c>
      <c r="BO26" s="429"/>
      <c r="BP26" s="429"/>
      <c r="BQ26" s="429"/>
      <c r="BR26" s="429"/>
      <c r="BS26" s="429"/>
      <c r="BT26" s="429"/>
      <c r="BU26" s="430"/>
      <c r="BV26" s="428" t="s">
        <v>183</v>
      </c>
      <c r="BW26" s="429"/>
      <c r="BX26" s="429"/>
      <c r="BY26" s="429"/>
      <c r="BZ26" s="429"/>
      <c r="CA26" s="429"/>
      <c r="CB26" s="429"/>
      <c r="CC26" s="430"/>
      <c r="CD26" s="198"/>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4"/>
      <c r="B27" s="565"/>
      <c r="C27" s="566"/>
      <c r="D27" s="567"/>
      <c r="E27" s="478" t="s">
        <v>184</v>
      </c>
      <c r="F27" s="458"/>
      <c r="G27" s="458"/>
      <c r="H27" s="458"/>
      <c r="I27" s="458"/>
      <c r="J27" s="458"/>
      <c r="K27" s="459"/>
      <c r="L27" s="479">
        <v>1</v>
      </c>
      <c r="M27" s="480"/>
      <c r="N27" s="480"/>
      <c r="O27" s="480"/>
      <c r="P27" s="519"/>
      <c r="Q27" s="479">
        <v>3400</v>
      </c>
      <c r="R27" s="480"/>
      <c r="S27" s="480"/>
      <c r="T27" s="480"/>
      <c r="U27" s="480"/>
      <c r="V27" s="519"/>
      <c r="W27" s="578"/>
      <c r="X27" s="566"/>
      <c r="Y27" s="567"/>
      <c r="Z27" s="478" t="s">
        <v>185</v>
      </c>
      <c r="AA27" s="458"/>
      <c r="AB27" s="458"/>
      <c r="AC27" s="458"/>
      <c r="AD27" s="458"/>
      <c r="AE27" s="458"/>
      <c r="AF27" s="458"/>
      <c r="AG27" s="459"/>
      <c r="AH27" s="479">
        <v>2</v>
      </c>
      <c r="AI27" s="480"/>
      <c r="AJ27" s="480"/>
      <c r="AK27" s="480"/>
      <c r="AL27" s="519"/>
      <c r="AM27" s="479" t="s">
        <v>186</v>
      </c>
      <c r="AN27" s="480"/>
      <c r="AO27" s="480"/>
      <c r="AP27" s="480"/>
      <c r="AQ27" s="480"/>
      <c r="AR27" s="519"/>
      <c r="AS27" s="479" t="s">
        <v>187</v>
      </c>
      <c r="AT27" s="480"/>
      <c r="AU27" s="480"/>
      <c r="AV27" s="480"/>
      <c r="AW27" s="480"/>
      <c r="AX27" s="481"/>
      <c r="AY27" s="520" t="s">
        <v>188</v>
      </c>
      <c r="AZ27" s="521"/>
      <c r="BA27" s="521"/>
      <c r="BB27" s="521"/>
      <c r="BC27" s="521"/>
      <c r="BD27" s="521"/>
      <c r="BE27" s="521"/>
      <c r="BF27" s="521"/>
      <c r="BG27" s="521"/>
      <c r="BH27" s="521"/>
      <c r="BI27" s="521"/>
      <c r="BJ27" s="521"/>
      <c r="BK27" s="521"/>
      <c r="BL27" s="521"/>
      <c r="BM27" s="522"/>
      <c r="BN27" s="601">
        <v>397513</v>
      </c>
      <c r="BO27" s="602"/>
      <c r="BP27" s="602"/>
      <c r="BQ27" s="602"/>
      <c r="BR27" s="602"/>
      <c r="BS27" s="602"/>
      <c r="BT27" s="602"/>
      <c r="BU27" s="603"/>
      <c r="BV27" s="601">
        <v>397489</v>
      </c>
      <c r="BW27" s="602"/>
      <c r="BX27" s="602"/>
      <c r="BY27" s="602"/>
      <c r="BZ27" s="602"/>
      <c r="CA27" s="602"/>
      <c r="CB27" s="602"/>
      <c r="CC27" s="603"/>
      <c r="CD27" s="200"/>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3"/>
      <c r="DK27" s="183"/>
      <c r="DL27" s="183"/>
      <c r="DM27" s="183"/>
      <c r="DN27" s="183"/>
      <c r="DO27" s="183"/>
    </row>
    <row r="28" spans="1:119" ht="18.75" customHeight="1" x14ac:dyDescent="0.15">
      <c r="A28" s="184"/>
      <c r="B28" s="565"/>
      <c r="C28" s="566"/>
      <c r="D28" s="567"/>
      <c r="E28" s="478" t="s">
        <v>189</v>
      </c>
      <c r="F28" s="458"/>
      <c r="G28" s="458"/>
      <c r="H28" s="458"/>
      <c r="I28" s="458"/>
      <c r="J28" s="458"/>
      <c r="K28" s="459"/>
      <c r="L28" s="479">
        <v>1</v>
      </c>
      <c r="M28" s="480"/>
      <c r="N28" s="480"/>
      <c r="O28" s="480"/>
      <c r="P28" s="519"/>
      <c r="Q28" s="479">
        <v>2800</v>
      </c>
      <c r="R28" s="480"/>
      <c r="S28" s="480"/>
      <c r="T28" s="480"/>
      <c r="U28" s="480"/>
      <c r="V28" s="519"/>
      <c r="W28" s="578"/>
      <c r="X28" s="566"/>
      <c r="Y28" s="567"/>
      <c r="Z28" s="478" t="s">
        <v>190</v>
      </c>
      <c r="AA28" s="458"/>
      <c r="AB28" s="458"/>
      <c r="AC28" s="458"/>
      <c r="AD28" s="458"/>
      <c r="AE28" s="458"/>
      <c r="AF28" s="458"/>
      <c r="AG28" s="459"/>
      <c r="AH28" s="479" t="s">
        <v>183</v>
      </c>
      <c r="AI28" s="480"/>
      <c r="AJ28" s="480"/>
      <c r="AK28" s="480"/>
      <c r="AL28" s="519"/>
      <c r="AM28" s="479" t="s">
        <v>183</v>
      </c>
      <c r="AN28" s="480"/>
      <c r="AO28" s="480"/>
      <c r="AP28" s="480"/>
      <c r="AQ28" s="480"/>
      <c r="AR28" s="519"/>
      <c r="AS28" s="479" t="s">
        <v>191</v>
      </c>
      <c r="AT28" s="480"/>
      <c r="AU28" s="480"/>
      <c r="AV28" s="480"/>
      <c r="AW28" s="480"/>
      <c r="AX28" s="481"/>
      <c r="AY28" s="604" t="s">
        <v>192</v>
      </c>
      <c r="AZ28" s="605"/>
      <c r="BA28" s="605"/>
      <c r="BB28" s="606"/>
      <c r="BC28" s="388" t="s">
        <v>48</v>
      </c>
      <c r="BD28" s="389"/>
      <c r="BE28" s="389"/>
      <c r="BF28" s="389"/>
      <c r="BG28" s="389"/>
      <c r="BH28" s="389"/>
      <c r="BI28" s="389"/>
      <c r="BJ28" s="389"/>
      <c r="BK28" s="389"/>
      <c r="BL28" s="389"/>
      <c r="BM28" s="390"/>
      <c r="BN28" s="391">
        <v>1234578</v>
      </c>
      <c r="BO28" s="392"/>
      <c r="BP28" s="392"/>
      <c r="BQ28" s="392"/>
      <c r="BR28" s="392"/>
      <c r="BS28" s="392"/>
      <c r="BT28" s="392"/>
      <c r="BU28" s="393"/>
      <c r="BV28" s="391">
        <v>1237259</v>
      </c>
      <c r="BW28" s="392"/>
      <c r="BX28" s="392"/>
      <c r="BY28" s="392"/>
      <c r="BZ28" s="392"/>
      <c r="CA28" s="392"/>
      <c r="CB28" s="392"/>
      <c r="CC28" s="393"/>
      <c r="CD28" s="198"/>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3"/>
      <c r="DK28" s="183"/>
      <c r="DL28" s="183"/>
      <c r="DM28" s="183"/>
      <c r="DN28" s="183"/>
      <c r="DO28" s="183"/>
    </row>
    <row r="29" spans="1:119" ht="18.75" customHeight="1" x14ac:dyDescent="0.15">
      <c r="A29" s="184"/>
      <c r="B29" s="565"/>
      <c r="C29" s="566"/>
      <c r="D29" s="567"/>
      <c r="E29" s="478" t="s">
        <v>193</v>
      </c>
      <c r="F29" s="458"/>
      <c r="G29" s="458"/>
      <c r="H29" s="458"/>
      <c r="I29" s="458"/>
      <c r="J29" s="458"/>
      <c r="K29" s="459"/>
      <c r="L29" s="479">
        <v>12</v>
      </c>
      <c r="M29" s="480"/>
      <c r="N29" s="480"/>
      <c r="O29" s="480"/>
      <c r="P29" s="519"/>
      <c r="Q29" s="479">
        <v>2500</v>
      </c>
      <c r="R29" s="480"/>
      <c r="S29" s="480"/>
      <c r="T29" s="480"/>
      <c r="U29" s="480"/>
      <c r="V29" s="519"/>
      <c r="W29" s="579"/>
      <c r="X29" s="580"/>
      <c r="Y29" s="581"/>
      <c r="Z29" s="478" t="s">
        <v>194</v>
      </c>
      <c r="AA29" s="458"/>
      <c r="AB29" s="458"/>
      <c r="AC29" s="458"/>
      <c r="AD29" s="458"/>
      <c r="AE29" s="458"/>
      <c r="AF29" s="458"/>
      <c r="AG29" s="459"/>
      <c r="AH29" s="479">
        <v>118</v>
      </c>
      <c r="AI29" s="480"/>
      <c r="AJ29" s="480"/>
      <c r="AK29" s="480"/>
      <c r="AL29" s="519"/>
      <c r="AM29" s="479">
        <v>363050</v>
      </c>
      <c r="AN29" s="480"/>
      <c r="AO29" s="480"/>
      <c r="AP29" s="480"/>
      <c r="AQ29" s="480"/>
      <c r="AR29" s="519"/>
      <c r="AS29" s="479">
        <v>3077</v>
      </c>
      <c r="AT29" s="480"/>
      <c r="AU29" s="480"/>
      <c r="AV29" s="480"/>
      <c r="AW29" s="480"/>
      <c r="AX29" s="481"/>
      <c r="AY29" s="607"/>
      <c r="AZ29" s="608"/>
      <c r="BA29" s="608"/>
      <c r="BB29" s="609"/>
      <c r="BC29" s="462" t="s">
        <v>195</v>
      </c>
      <c r="BD29" s="463"/>
      <c r="BE29" s="463"/>
      <c r="BF29" s="463"/>
      <c r="BG29" s="463"/>
      <c r="BH29" s="463"/>
      <c r="BI29" s="463"/>
      <c r="BJ29" s="463"/>
      <c r="BK29" s="463"/>
      <c r="BL29" s="463"/>
      <c r="BM29" s="464"/>
      <c r="BN29" s="428">
        <v>317430</v>
      </c>
      <c r="BO29" s="429"/>
      <c r="BP29" s="429"/>
      <c r="BQ29" s="429"/>
      <c r="BR29" s="429"/>
      <c r="BS29" s="429"/>
      <c r="BT29" s="429"/>
      <c r="BU29" s="430"/>
      <c r="BV29" s="428">
        <v>327425</v>
      </c>
      <c r="BW29" s="429"/>
      <c r="BX29" s="429"/>
      <c r="BY29" s="429"/>
      <c r="BZ29" s="429"/>
      <c r="CA29" s="429"/>
      <c r="CB29" s="429"/>
      <c r="CC29" s="430"/>
      <c r="CD29" s="200"/>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3"/>
      <c r="DK29" s="183"/>
      <c r="DL29" s="183"/>
      <c r="DM29" s="183"/>
      <c r="DN29" s="183"/>
      <c r="DO29" s="183"/>
    </row>
    <row r="30" spans="1:119" ht="18.75" customHeight="1" thickBot="1" x14ac:dyDescent="0.2">
      <c r="A30" s="184"/>
      <c r="B30" s="568"/>
      <c r="C30" s="569"/>
      <c r="D30" s="570"/>
      <c r="E30" s="482"/>
      <c r="F30" s="483"/>
      <c r="G30" s="483"/>
      <c r="H30" s="483"/>
      <c r="I30" s="483"/>
      <c r="J30" s="483"/>
      <c r="K30" s="484"/>
      <c r="L30" s="582"/>
      <c r="M30" s="583"/>
      <c r="N30" s="583"/>
      <c r="O30" s="583"/>
      <c r="P30" s="584"/>
      <c r="Q30" s="582"/>
      <c r="R30" s="583"/>
      <c r="S30" s="583"/>
      <c r="T30" s="583"/>
      <c r="U30" s="583"/>
      <c r="V30" s="584"/>
      <c r="W30" s="585" t="s">
        <v>196</v>
      </c>
      <c r="X30" s="586"/>
      <c r="Y30" s="586"/>
      <c r="Z30" s="586"/>
      <c r="AA30" s="586"/>
      <c r="AB30" s="586"/>
      <c r="AC30" s="586"/>
      <c r="AD30" s="586"/>
      <c r="AE30" s="586"/>
      <c r="AF30" s="586"/>
      <c r="AG30" s="587"/>
      <c r="AH30" s="544">
        <v>97.5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546778</v>
      </c>
      <c r="BO30" s="602"/>
      <c r="BP30" s="602"/>
      <c r="BQ30" s="602"/>
      <c r="BR30" s="602"/>
      <c r="BS30" s="602"/>
      <c r="BT30" s="602"/>
      <c r="BU30" s="603"/>
      <c r="BV30" s="601">
        <v>594401</v>
      </c>
      <c r="BW30" s="602"/>
      <c r="BX30" s="602"/>
      <c r="BY30" s="602"/>
      <c r="BZ30" s="602"/>
      <c r="CA30" s="602"/>
      <c r="CB30" s="602"/>
      <c r="CC30" s="603"/>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197</v>
      </c>
      <c r="D32" s="211"/>
      <c r="E32" s="211"/>
      <c r="F32" s="208"/>
      <c r="G32" s="208"/>
      <c r="H32" s="208"/>
      <c r="I32" s="208"/>
      <c r="J32" s="208"/>
      <c r="K32" s="208"/>
      <c r="L32" s="208"/>
      <c r="M32" s="208"/>
      <c r="N32" s="208"/>
      <c r="O32" s="208"/>
      <c r="P32" s="208"/>
      <c r="Q32" s="208"/>
      <c r="R32" s="208"/>
      <c r="S32" s="208"/>
      <c r="T32" s="208"/>
      <c r="U32" s="208" t="s">
        <v>198</v>
      </c>
      <c r="V32" s="208"/>
      <c r="W32" s="208"/>
      <c r="X32" s="208"/>
      <c r="Y32" s="208"/>
      <c r="Z32" s="208"/>
      <c r="AA32" s="208"/>
      <c r="AB32" s="208"/>
      <c r="AC32" s="208"/>
      <c r="AD32" s="208"/>
      <c r="AE32" s="208"/>
      <c r="AF32" s="208"/>
      <c r="AG32" s="208"/>
      <c r="AH32" s="208"/>
      <c r="AI32" s="208"/>
      <c r="AJ32" s="208"/>
      <c r="AK32" s="208"/>
      <c r="AL32" s="208"/>
      <c r="AM32" s="212" t="s">
        <v>199</v>
      </c>
      <c r="AN32" s="208"/>
      <c r="AO32" s="208"/>
      <c r="AP32" s="208"/>
      <c r="AQ32" s="208"/>
      <c r="AR32" s="208"/>
      <c r="AS32" s="212"/>
      <c r="AT32" s="212"/>
      <c r="AU32" s="212"/>
      <c r="AV32" s="212"/>
      <c r="AW32" s="212"/>
      <c r="AX32" s="212"/>
      <c r="AY32" s="212"/>
      <c r="AZ32" s="212"/>
      <c r="BA32" s="212"/>
      <c r="BB32" s="208"/>
      <c r="BC32" s="212"/>
      <c r="BD32" s="208"/>
      <c r="BE32" s="212" t="s">
        <v>200</v>
      </c>
      <c r="BF32" s="208"/>
      <c r="BG32" s="208"/>
      <c r="BH32" s="208"/>
      <c r="BI32" s="208"/>
      <c r="BJ32" s="212"/>
      <c r="BK32" s="212"/>
      <c r="BL32" s="212"/>
      <c r="BM32" s="212"/>
      <c r="BN32" s="212"/>
      <c r="BO32" s="212"/>
      <c r="BP32" s="212"/>
      <c r="BQ32" s="212"/>
      <c r="BR32" s="208"/>
      <c r="BS32" s="208"/>
      <c r="BT32" s="208"/>
      <c r="BU32" s="208"/>
      <c r="BV32" s="208"/>
      <c r="BW32" s="208" t="s">
        <v>201</v>
      </c>
      <c r="BX32" s="208"/>
      <c r="BY32" s="208"/>
      <c r="BZ32" s="208"/>
      <c r="CA32" s="208"/>
      <c r="CB32" s="212"/>
      <c r="CC32" s="212"/>
      <c r="CD32" s="212"/>
      <c r="CE32" s="212"/>
      <c r="CF32" s="212"/>
      <c r="CG32" s="212"/>
      <c r="CH32" s="212"/>
      <c r="CI32" s="212"/>
      <c r="CJ32" s="212"/>
      <c r="CK32" s="212"/>
      <c r="CL32" s="212"/>
      <c r="CM32" s="212"/>
      <c r="CN32" s="212"/>
      <c r="CO32" s="212" t="s">
        <v>202</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52" t="s">
        <v>203</v>
      </c>
      <c r="D33" s="452"/>
      <c r="E33" s="417" t="s">
        <v>204</v>
      </c>
      <c r="F33" s="417"/>
      <c r="G33" s="417"/>
      <c r="H33" s="417"/>
      <c r="I33" s="417"/>
      <c r="J33" s="417"/>
      <c r="K33" s="417"/>
      <c r="L33" s="417"/>
      <c r="M33" s="417"/>
      <c r="N33" s="417"/>
      <c r="O33" s="417"/>
      <c r="P33" s="417"/>
      <c r="Q33" s="417"/>
      <c r="R33" s="417"/>
      <c r="S33" s="417"/>
      <c r="T33" s="213"/>
      <c r="U33" s="452" t="s">
        <v>205</v>
      </c>
      <c r="V33" s="452"/>
      <c r="W33" s="417" t="s">
        <v>206</v>
      </c>
      <c r="X33" s="417"/>
      <c r="Y33" s="417"/>
      <c r="Z33" s="417"/>
      <c r="AA33" s="417"/>
      <c r="AB33" s="417"/>
      <c r="AC33" s="417"/>
      <c r="AD33" s="417"/>
      <c r="AE33" s="417"/>
      <c r="AF33" s="417"/>
      <c r="AG33" s="417"/>
      <c r="AH33" s="417"/>
      <c r="AI33" s="417"/>
      <c r="AJ33" s="417"/>
      <c r="AK33" s="417"/>
      <c r="AL33" s="213"/>
      <c r="AM33" s="452" t="s">
        <v>207</v>
      </c>
      <c r="AN33" s="452"/>
      <c r="AO33" s="417" t="s">
        <v>208</v>
      </c>
      <c r="AP33" s="417"/>
      <c r="AQ33" s="417"/>
      <c r="AR33" s="417"/>
      <c r="AS33" s="417"/>
      <c r="AT33" s="417"/>
      <c r="AU33" s="417"/>
      <c r="AV33" s="417"/>
      <c r="AW33" s="417"/>
      <c r="AX33" s="417"/>
      <c r="AY33" s="417"/>
      <c r="AZ33" s="417"/>
      <c r="BA33" s="417"/>
      <c r="BB33" s="417"/>
      <c r="BC33" s="417"/>
      <c r="BD33" s="214"/>
      <c r="BE33" s="417" t="s">
        <v>209</v>
      </c>
      <c r="BF33" s="417"/>
      <c r="BG33" s="417" t="s">
        <v>210</v>
      </c>
      <c r="BH33" s="417"/>
      <c r="BI33" s="417"/>
      <c r="BJ33" s="417"/>
      <c r="BK33" s="417"/>
      <c r="BL33" s="417"/>
      <c r="BM33" s="417"/>
      <c r="BN33" s="417"/>
      <c r="BO33" s="417"/>
      <c r="BP33" s="417"/>
      <c r="BQ33" s="417"/>
      <c r="BR33" s="417"/>
      <c r="BS33" s="417"/>
      <c r="BT33" s="417"/>
      <c r="BU33" s="417"/>
      <c r="BV33" s="214"/>
      <c r="BW33" s="452" t="s">
        <v>209</v>
      </c>
      <c r="BX33" s="452"/>
      <c r="BY33" s="417" t="s">
        <v>211</v>
      </c>
      <c r="BZ33" s="417"/>
      <c r="CA33" s="417"/>
      <c r="CB33" s="417"/>
      <c r="CC33" s="417"/>
      <c r="CD33" s="417"/>
      <c r="CE33" s="417"/>
      <c r="CF33" s="417"/>
      <c r="CG33" s="417"/>
      <c r="CH33" s="417"/>
      <c r="CI33" s="417"/>
      <c r="CJ33" s="417"/>
      <c r="CK33" s="417"/>
      <c r="CL33" s="417"/>
      <c r="CM33" s="417"/>
      <c r="CN33" s="213"/>
      <c r="CO33" s="452" t="s">
        <v>207</v>
      </c>
      <c r="CP33" s="452"/>
      <c r="CQ33" s="417" t="s">
        <v>212</v>
      </c>
      <c r="CR33" s="417"/>
      <c r="CS33" s="417"/>
      <c r="CT33" s="417"/>
      <c r="CU33" s="417"/>
      <c r="CV33" s="417"/>
      <c r="CW33" s="417"/>
      <c r="CX33" s="417"/>
      <c r="CY33" s="417"/>
      <c r="CZ33" s="417"/>
      <c r="DA33" s="417"/>
      <c r="DB33" s="417"/>
      <c r="DC33" s="417"/>
      <c r="DD33" s="417"/>
      <c r="DE33" s="417"/>
      <c r="DF33" s="213"/>
      <c r="DG33" s="613" t="s">
        <v>213</v>
      </c>
      <c r="DH33" s="613"/>
      <c r="DI33" s="215"/>
      <c r="DJ33" s="183"/>
      <c r="DK33" s="183"/>
      <c r="DL33" s="183"/>
      <c r="DM33" s="183"/>
      <c r="DN33" s="183"/>
      <c r="DO33" s="183"/>
    </row>
    <row r="34" spans="1:119" ht="32.25" customHeight="1" x14ac:dyDescent="0.15">
      <c r="A34" s="184"/>
      <c r="B34" s="210"/>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1"/>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1"/>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1"/>
      <c r="BE34" s="614">
        <f>IF(BG34="","",MAX(C34:D43,U34:V43,AM34:AN43)+1)</f>
        <v>7</v>
      </c>
      <c r="BF34" s="614"/>
      <c r="BG34" s="615" t="str">
        <f>IF('各会計、関係団体の財政状況及び健全化判断比率'!B32="","",'各会計、関係団体の財政状況及び健全化判断比率'!B32)</f>
        <v>公共下水道事業特別会計</v>
      </c>
      <c r="BH34" s="615"/>
      <c r="BI34" s="615"/>
      <c r="BJ34" s="615"/>
      <c r="BK34" s="615"/>
      <c r="BL34" s="615"/>
      <c r="BM34" s="615"/>
      <c r="BN34" s="615"/>
      <c r="BO34" s="615"/>
      <c r="BP34" s="615"/>
      <c r="BQ34" s="615"/>
      <c r="BR34" s="615"/>
      <c r="BS34" s="615"/>
      <c r="BT34" s="615"/>
      <c r="BU34" s="615"/>
      <c r="BV34" s="211"/>
      <c r="BW34" s="614">
        <f>IF(BY34="","",MAX(C34:D43,U34:V43,AM34:AN43,BE34:BF43)+1)</f>
        <v>9</v>
      </c>
      <c r="BX34" s="614"/>
      <c r="BY34" s="615" t="str">
        <f>IF('各会計、関係団体の財政状況及び健全化判断比率'!B68="","",'各会計、関係団体の財政状況及び健全化判断比率'!B68)</f>
        <v>栃木県市町村総合事務組合（一般会計）</v>
      </c>
      <c r="BZ34" s="615"/>
      <c r="CA34" s="615"/>
      <c r="CB34" s="615"/>
      <c r="CC34" s="615"/>
      <c r="CD34" s="615"/>
      <c r="CE34" s="615"/>
      <c r="CF34" s="615"/>
      <c r="CG34" s="615"/>
      <c r="CH34" s="615"/>
      <c r="CI34" s="615"/>
      <c r="CJ34" s="615"/>
      <c r="CK34" s="615"/>
      <c r="CL34" s="615"/>
      <c r="CM34" s="615"/>
      <c r="CN34" s="211"/>
      <c r="CO34" s="614">
        <f>IF(CQ34="","",MAX(C34:D43,U34:V43,AM34:AN43,BE34:BF43,BW34:BX43)+1)</f>
        <v>19</v>
      </c>
      <c r="CP34" s="614"/>
      <c r="CQ34" s="615" t="str">
        <f>IF('各会計、関係団体の財政状況及び健全化判断比率'!BS7="","",'各会計、関係団体の財政状況及び健全化判断比率'!BS7)</f>
        <v>真岡鐡道株式会社</v>
      </c>
      <c r="CR34" s="615"/>
      <c r="CS34" s="615"/>
      <c r="CT34" s="615"/>
      <c r="CU34" s="615"/>
      <c r="CV34" s="615"/>
      <c r="CW34" s="615"/>
      <c r="CX34" s="615"/>
      <c r="CY34" s="615"/>
      <c r="CZ34" s="615"/>
      <c r="DA34" s="615"/>
      <c r="DB34" s="615"/>
      <c r="DC34" s="615"/>
      <c r="DD34" s="615"/>
      <c r="DE34" s="615"/>
      <c r="DF34" s="208"/>
      <c r="DG34" s="616" t="str">
        <f>IF('各会計、関係団体の財政状況及び健全化判断比率'!BR7="","",'各会計、関係団体の財政状況及び健全化判断比率'!BR7)</f>
        <v/>
      </c>
      <c r="DH34" s="616"/>
      <c r="DI34" s="215"/>
      <c r="DJ34" s="183"/>
      <c r="DK34" s="183"/>
      <c r="DL34" s="183"/>
      <c r="DM34" s="183"/>
      <c r="DN34" s="183"/>
      <c r="DO34" s="183"/>
    </row>
    <row r="35" spans="1:119" ht="32.25" customHeight="1" x14ac:dyDescent="0.15">
      <c r="A35" s="184"/>
      <c r="B35" s="210"/>
      <c r="C35" s="614">
        <f>IF(E35="","",C34+1)</f>
        <v>2</v>
      </c>
      <c r="D35" s="614"/>
      <c r="E35" s="615" t="str">
        <f>IF('各会計、関係団体の財政状況及び健全化判断比率'!B8="","",'各会計、関係団体の財政状況及び健全化判断比率'!B8)</f>
        <v>ケーブルテレビ事業特別会計</v>
      </c>
      <c r="F35" s="615"/>
      <c r="G35" s="615"/>
      <c r="H35" s="615"/>
      <c r="I35" s="615"/>
      <c r="J35" s="615"/>
      <c r="K35" s="615"/>
      <c r="L35" s="615"/>
      <c r="M35" s="615"/>
      <c r="N35" s="615"/>
      <c r="O35" s="615"/>
      <c r="P35" s="615"/>
      <c r="Q35" s="615"/>
      <c r="R35" s="615"/>
      <c r="S35" s="615"/>
      <c r="T35" s="211"/>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1"/>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1"/>
      <c r="BE35" s="614">
        <f t="shared" ref="BE35:BE43" si="1">IF(BG35="","",BE34+1)</f>
        <v>8</v>
      </c>
      <c r="BF35" s="614"/>
      <c r="BG35" s="615" t="str">
        <f>IF('各会計、関係団体の財政状況及び健全化判断比率'!B33="","",'各会計、関係団体の財政状況及び健全化判断比率'!B33)</f>
        <v>宅地造成事業特別会計</v>
      </c>
      <c r="BH35" s="615"/>
      <c r="BI35" s="615"/>
      <c r="BJ35" s="615"/>
      <c r="BK35" s="615"/>
      <c r="BL35" s="615"/>
      <c r="BM35" s="615"/>
      <c r="BN35" s="615"/>
      <c r="BO35" s="615"/>
      <c r="BP35" s="615"/>
      <c r="BQ35" s="615"/>
      <c r="BR35" s="615"/>
      <c r="BS35" s="615"/>
      <c r="BT35" s="615"/>
      <c r="BU35" s="615"/>
      <c r="BV35" s="211"/>
      <c r="BW35" s="614">
        <f t="shared" ref="BW35:BW43" si="2">IF(BY35="","",BW34+1)</f>
        <v>10</v>
      </c>
      <c r="BX35" s="614"/>
      <c r="BY35" s="615" t="str">
        <f>IF('各会計、関係団体の財政状況及び健全化判断比率'!B69="","",'各会計、関係団体の財政状況及び健全化判断比率'!B69)</f>
        <v>栃木県市町村総合事務組合（特別会計）</v>
      </c>
      <c r="BZ35" s="615"/>
      <c r="CA35" s="615"/>
      <c r="CB35" s="615"/>
      <c r="CC35" s="615"/>
      <c r="CD35" s="615"/>
      <c r="CE35" s="615"/>
      <c r="CF35" s="615"/>
      <c r="CG35" s="615"/>
      <c r="CH35" s="615"/>
      <c r="CI35" s="615"/>
      <c r="CJ35" s="615"/>
      <c r="CK35" s="615"/>
      <c r="CL35" s="615"/>
      <c r="CM35" s="615"/>
      <c r="CN35" s="211"/>
      <c r="CO35" s="614">
        <f t="shared" ref="CO35:CO43" si="3">IF(CQ35="","",CO34+1)</f>
        <v>20</v>
      </c>
      <c r="CP35" s="614"/>
      <c r="CQ35" s="615" t="str">
        <f>IF('各会計、関係団体の財政状況及び健全化判断比率'!BS8="","",'各会計、関係団体の財政状況及び健全化判断比率'!BS8)</f>
        <v>株式会社もてぎプラザ</v>
      </c>
      <c r="CR35" s="615"/>
      <c r="CS35" s="615"/>
      <c r="CT35" s="615"/>
      <c r="CU35" s="615"/>
      <c r="CV35" s="615"/>
      <c r="CW35" s="615"/>
      <c r="CX35" s="615"/>
      <c r="CY35" s="615"/>
      <c r="CZ35" s="615"/>
      <c r="DA35" s="615"/>
      <c r="DB35" s="615"/>
      <c r="DC35" s="615"/>
      <c r="DD35" s="615"/>
      <c r="DE35" s="615"/>
      <c r="DF35" s="208"/>
      <c r="DG35" s="616" t="str">
        <f>IF('各会計、関係団体の財政状況及び健全化判断比率'!BR8="","",'各会計、関係団体の財政状況及び健全化判断比率'!BR8)</f>
        <v/>
      </c>
      <c r="DH35" s="616"/>
      <c r="DI35" s="215"/>
      <c r="DJ35" s="183"/>
      <c r="DK35" s="183"/>
      <c r="DL35" s="183"/>
      <c r="DM35" s="183"/>
      <c r="DN35" s="183"/>
      <c r="DO35" s="183"/>
    </row>
    <row r="36" spans="1:119" ht="32.25" customHeight="1" x14ac:dyDescent="0.15">
      <c r="A36" s="184"/>
      <c r="B36" s="210"/>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1"/>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1"/>
      <c r="AM36" s="614" t="str">
        <f t="shared" si="0"/>
        <v/>
      </c>
      <c r="AN36" s="614"/>
      <c r="AO36" s="615"/>
      <c r="AP36" s="615"/>
      <c r="AQ36" s="615"/>
      <c r="AR36" s="615"/>
      <c r="AS36" s="615"/>
      <c r="AT36" s="615"/>
      <c r="AU36" s="615"/>
      <c r="AV36" s="615"/>
      <c r="AW36" s="615"/>
      <c r="AX36" s="615"/>
      <c r="AY36" s="615"/>
      <c r="AZ36" s="615"/>
      <c r="BA36" s="615"/>
      <c r="BB36" s="615"/>
      <c r="BC36" s="615"/>
      <c r="BD36" s="211"/>
      <c r="BE36" s="614" t="str">
        <f t="shared" si="1"/>
        <v/>
      </c>
      <c r="BF36" s="614"/>
      <c r="BG36" s="615"/>
      <c r="BH36" s="615"/>
      <c r="BI36" s="615"/>
      <c r="BJ36" s="615"/>
      <c r="BK36" s="615"/>
      <c r="BL36" s="615"/>
      <c r="BM36" s="615"/>
      <c r="BN36" s="615"/>
      <c r="BO36" s="615"/>
      <c r="BP36" s="615"/>
      <c r="BQ36" s="615"/>
      <c r="BR36" s="615"/>
      <c r="BS36" s="615"/>
      <c r="BT36" s="615"/>
      <c r="BU36" s="615"/>
      <c r="BV36" s="211"/>
      <c r="BW36" s="614">
        <f t="shared" si="2"/>
        <v>11</v>
      </c>
      <c r="BX36" s="614"/>
      <c r="BY36" s="615" t="str">
        <f>IF('各会計、関係団体の財政状況及び健全化判断比率'!B70="","",'各会計、関係団体の財政状況及び健全化判断比率'!B70)</f>
        <v>栃木県後期高齢者医療広域連合（一般会計）</v>
      </c>
      <c r="BZ36" s="615"/>
      <c r="CA36" s="615"/>
      <c r="CB36" s="615"/>
      <c r="CC36" s="615"/>
      <c r="CD36" s="615"/>
      <c r="CE36" s="615"/>
      <c r="CF36" s="615"/>
      <c r="CG36" s="615"/>
      <c r="CH36" s="615"/>
      <c r="CI36" s="615"/>
      <c r="CJ36" s="615"/>
      <c r="CK36" s="615"/>
      <c r="CL36" s="615"/>
      <c r="CM36" s="615"/>
      <c r="CN36" s="211"/>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08"/>
      <c r="DG36" s="616" t="str">
        <f>IF('各会計、関係団体の財政状況及び健全化判断比率'!BR9="","",'各会計、関係団体の財政状況及び健全化判断比率'!BR9)</f>
        <v/>
      </c>
      <c r="DH36" s="616"/>
      <c r="DI36" s="215"/>
      <c r="DJ36" s="183"/>
      <c r="DK36" s="183"/>
      <c r="DL36" s="183"/>
      <c r="DM36" s="183"/>
      <c r="DN36" s="183"/>
      <c r="DO36" s="183"/>
    </row>
    <row r="37" spans="1:119" ht="32.25" customHeight="1" x14ac:dyDescent="0.15">
      <c r="A37" s="184"/>
      <c r="B37" s="210"/>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1"/>
      <c r="U37" s="614" t="str">
        <f t="shared" si="4"/>
        <v/>
      </c>
      <c r="V37" s="614"/>
      <c r="W37" s="615"/>
      <c r="X37" s="615"/>
      <c r="Y37" s="615"/>
      <c r="Z37" s="615"/>
      <c r="AA37" s="615"/>
      <c r="AB37" s="615"/>
      <c r="AC37" s="615"/>
      <c r="AD37" s="615"/>
      <c r="AE37" s="615"/>
      <c r="AF37" s="615"/>
      <c r="AG37" s="615"/>
      <c r="AH37" s="615"/>
      <c r="AI37" s="615"/>
      <c r="AJ37" s="615"/>
      <c r="AK37" s="615"/>
      <c r="AL37" s="211"/>
      <c r="AM37" s="614" t="str">
        <f t="shared" si="0"/>
        <v/>
      </c>
      <c r="AN37" s="614"/>
      <c r="AO37" s="615"/>
      <c r="AP37" s="615"/>
      <c r="AQ37" s="615"/>
      <c r="AR37" s="615"/>
      <c r="AS37" s="615"/>
      <c r="AT37" s="615"/>
      <c r="AU37" s="615"/>
      <c r="AV37" s="615"/>
      <c r="AW37" s="615"/>
      <c r="AX37" s="615"/>
      <c r="AY37" s="615"/>
      <c r="AZ37" s="615"/>
      <c r="BA37" s="615"/>
      <c r="BB37" s="615"/>
      <c r="BC37" s="615"/>
      <c r="BD37" s="211"/>
      <c r="BE37" s="614" t="str">
        <f t="shared" si="1"/>
        <v/>
      </c>
      <c r="BF37" s="614"/>
      <c r="BG37" s="615"/>
      <c r="BH37" s="615"/>
      <c r="BI37" s="615"/>
      <c r="BJ37" s="615"/>
      <c r="BK37" s="615"/>
      <c r="BL37" s="615"/>
      <c r="BM37" s="615"/>
      <c r="BN37" s="615"/>
      <c r="BO37" s="615"/>
      <c r="BP37" s="615"/>
      <c r="BQ37" s="615"/>
      <c r="BR37" s="615"/>
      <c r="BS37" s="615"/>
      <c r="BT37" s="615"/>
      <c r="BU37" s="615"/>
      <c r="BV37" s="211"/>
      <c r="BW37" s="614">
        <f t="shared" si="2"/>
        <v>12</v>
      </c>
      <c r="BX37" s="614"/>
      <c r="BY37" s="615" t="str">
        <f>IF('各会計、関係団体の財政状況及び健全化判断比率'!B71="","",'各会計、関係団体の財政状況及び健全化判断比率'!B71)</f>
        <v>栃木県後期高齢者医療広域連合（後期高齢者医療特別会計）</v>
      </c>
      <c r="BZ37" s="615"/>
      <c r="CA37" s="615"/>
      <c r="CB37" s="615"/>
      <c r="CC37" s="615"/>
      <c r="CD37" s="615"/>
      <c r="CE37" s="615"/>
      <c r="CF37" s="615"/>
      <c r="CG37" s="615"/>
      <c r="CH37" s="615"/>
      <c r="CI37" s="615"/>
      <c r="CJ37" s="615"/>
      <c r="CK37" s="615"/>
      <c r="CL37" s="615"/>
      <c r="CM37" s="615"/>
      <c r="CN37" s="211"/>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08"/>
      <c r="DG37" s="616" t="str">
        <f>IF('各会計、関係団体の財政状況及び健全化判断比率'!BR10="","",'各会計、関係団体の財政状況及び健全化判断比率'!BR10)</f>
        <v/>
      </c>
      <c r="DH37" s="616"/>
      <c r="DI37" s="215"/>
      <c r="DJ37" s="183"/>
      <c r="DK37" s="183"/>
      <c r="DL37" s="183"/>
      <c r="DM37" s="183"/>
      <c r="DN37" s="183"/>
      <c r="DO37" s="183"/>
    </row>
    <row r="38" spans="1:119" ht="32.25" customHeight="1" x14ac:dyDescent="0.15">
      <c r="A38" s="184"/>
      <c r="B38" s="210"/>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1"/>
      <c r="U38" s="614" t="str">
        <f t="shared" si="4"/>
        <v/>
      </c>
      <c r="V38" s="614"/>
      <c r="W38" s="615"/>
      <c r="X38" s="615"/>
      <c r="Y38" s="615"/>
      <c r="Z38" s="615"/>
      <c r="AA38" s="615"/>
      <c r="AB38" s="615"/>
      <c r="AC38" s="615"/>
      <c r="AD38" s="615"/>
      <c r="AE38" s="615"/>
      <c r="AF38" s="615"/>
      <c r="AG38" s="615"/>
      <c r="AH38" s="615"/>
      <c r="AI38" s="615"/>
      <c r="AJ38" s="615"/>
      <c r="AK38" s="615"/>
      <c r="AL38" s="211"/>
      <c r="AM38" s="614" t="str">
        <f t="shared" si="0"/>
        <v/>
      </c>
      <c r="AN38" s="614"/>
      <c r="AO38" s="615"/>
      <c r="AP38" s="615"/>
      <c r="AQ38" s="615"/>
      <c r="AR38" s="615"/>
      <c r="AS38" s="615"/>
      <c r="AT38" s="615"/>
      <c r="AU38" s="615"/>
      <c r="AV38" s="615"/>
      <c r="AW38" s="615"/>
      <c r="AX38" s="615"/>
      <c r="AY38" s="615"/>
      <c r="AZ38" s="615"/>
      <c r="BA38" s="615"/>
      <c r="BB38" s="615"/>
      <c r="BC38" s="615"/>
      <c r="BD38" s="211"/>
      <c r="BE38" s="614" t="str">
        <f t="shared" si="1"/>
        <v/>
      </c>
      <c r="BF38" s="614"/>
      <c r="BG38" s="615"/>
      <c r="BH38" s="615"/>
      <c r="BI38" s="615"/>
      <c r="BJ38" s="615"/>
      <c r="BK38" s="615"/>
      <c r="BL38" s="615"/>
      <c r="BM38" s="615"/>
      <c r="BN38" s="615"/>
      <c r="BO38" s="615"/>
      <c r="BP38" s="615"/>
      <c r="BQ38" s="615"/>
      <c r="BR38" s="615"/>
      <c r="BS38" s="615"/>
      <c r="BT38" s="615"/>
      <c r="BU38" s="615"/>
      <c r="BV38" s="211"/>
      <c r="BW38" s="614">
        <f t="shared" si="2"/>
        <v>13</v>
      </c>
      <c r="BX38" s="614"/>
      <c r="BY38" s="615" t="str">
        <f>IF('各会計、関係団体の財政状況及び健全化判断比率'!B72="","",'各会計、関係団体の財政状況及び健全化判断比率'!B72)</f>
        <v>芳賀中部環境衛生事務組合</v>
      </c>
      <c r="BZ38" s="615"/>
      <c r="CA38" s="615"/>
      <c r="CB38" s="615"/>
      <c r="CC38" s="615"/>
      <c r="CD38" s="615"/>
      <c r="CE38" s="615"/>
      <c r="CF38" s="615"/>
      <c r="CG38" s="615"/>
      <c r="CH38" s="615"/>
      <c r="CI38" s="615"/>
      <c r="CJ38" s="615"/>
      <c r="CK38" s="615"/>
      <c r="CL38" s="615"/>
      <c r="CM38" s="615"/>
      <c r="CN38" s="211"/>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08"/>
      <c r="DG38" s="616" t="str">
        <f>IF('各会計、関係団体の財政状況及び健全化判断比率'!BR11="","",'各会計、関係団体の財政状況及び健全化判断比率'!BR11)</f>
        <v/>
      </c>
      <c r="DH38" s="616"/>
      <c r="DI38" s="215"/>
      <c r="DJ38" s="183"/>
      <c r="DK38" s="183"/>
      <c r="DL38" s="183"/>
      <c r="DM38" s="183"/>
      <c r="DN38" s="183"/>
      <c r="DO38" s="183"/>
    </row>
    <row r="39" spans="1:119" ht="32.25" customHeight="1" x14ac:dyDescent="0.15">
      <c r="A39" s="184"/>
      <c r="B39" s="210"/>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1"/>
      <c r="U39" s="614" t="str">
        <f t="shared" si="4"/>
        <v/>
      </c>
      <c r="V39" s="614"/>
      <c r="W39" s="615"/>
      <c r="X39" s="615"/>
      <c r="Y39" s="615"/>
      <c r="Z39" s="615"/>
      <c r="AA39" s="615"/>
      <c r="AB39" s="615"/>
      <c r="AC39" s="615"/>
      <c r="AD39" s="615"/>
      <c r="AE39" s="615"/>
      <c r="AF39" s="615"/>
      <c r="AG39" s="615"/>
      <c r="AH39" s="615"/>
      <c r="AI39" s="615"/>
      <c r="AJ39" s="615"/>
      <c r="AK39" s="615"/>
      <c r="AL39" s="211"/>
      <c r="AM39" s="614" t="str">
        <f t="shared" si="0"/>
        <v/>
      </c>
      <c r="AN39" s="614"/>
      <c r="AO39" s="615"/>
      <c r="AP39" s="615"/>
      <c r="AQ39" s="615"/>
      <c r="AR39" s="615"/>
      <c r="AS39" s="615"/>
      <c r="AT39" s="615"/>
      <c r="AU39" s="615"/>
      <c r="AV39" s="615"/>
      <c r="AW39" s="615"/>
      <c r="AX39" s="615"/>
      <c r="AY39" s="615"/>
      <c r="AZ39" s="615"/>
      <c r="BA39" s="615"/>
      <c r="BB39" s="615"/>
      <c r="BC39" s="615"/>
      <c r="BD39" s="211"/>
      <c r="BE39" s="614" t="str">
        <f t="shared" si="1"/>
        <v/>
      </c>
      <c r="BF39" s="614"/>
      <c r="BG39" s="615"/>
      <c r="BH39" s="615"/>
      <c r="BI39" s="615"/>
      <c r="BJ39" s="615"/>
      <c r="BK39" s="615"/>
      <c r="BL39" s="615"/>
      <c r="BM39" s="615"/>
      <c r="BN39" s="615"/>
      <c r="BO39" s="615"/>
      <c r="BP39" s="615"/>
      <c r="BQ39" s="615"/>
      <c r="BR39" s="615"/>
      <c r="BS39" s="615"/>
      <c r="BT39" s="615"/>
      <c r="BU39" s="615"/>
      <c r="BV39" s="211"/>
      <c r="BW39" s="614">
        <f t="shared" si="2"/>
        <v>14</v>
      </c>
      <c r="BX39" s="614"/>
      <c r="BY39" s="615" t="str">
        <f>IF('各会計、関係団体の財政状況及び健全化判断比率'!B73="","",'各会計、関係団体の財政状況及び健全化判断比率'!B73)</f>
        <v>芳賀地区広域行政事務組合(一般会計)</v>
      </c>
      <c r="BZ39" s="615"/>
      <c r="CA39" s="615"/>
      <c r="CB39" s="615"/>
      <c r="CC39" s="615"/>
      <c r="CD39" s="615"/>
      <c r="CE39" s="615"/>
      <c r="CF39" s="615"/>
      <c r="CG39" s="615"/>
      <c r="CH39" s="615"/>
      <c r="CI39" s="615"/>
      <c r="CJ39" s="615"/>
      <c r="CK39" s="615"/>
      <c r="CL39" s="615"/>
      <c r="CM39" s="615"/>
      <c r="CN39" s="211"/>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08"/>
      <c r="DG39" s="616" t="str">
        <f>IF('各会計、関係団体の財政状況及び健全化判断比率'!BR12="","",'各会計、関係団体の財政状況及び健全化判断比率'!BR12)</f>
        <v/>
      </c>
      <c r="DH39" s="616"/>
      <c r="DI39" s="215"/>
      <c r="DJ39" s="183"/>
      <c r="DK39" s="183"/>
      <c r="DL39" s="183"/>
      <c r="DM39" s="183"/>
      <c r="DN39" s="183"/>
      <c r="DO39" s="183"/>
    </row>
    <row r="40" spans="1:119" ht="32.25" customHeight="1" x14ac:dyDescent="0.15">
      <c r="A40" s="184"/>
      <c r="B40" s="210"/>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1"/>
      <c r="U40" s="614" t="str">
        <f t="shared" si="4"/>
        <v/>
      </c>
      <c r="V40" s="614"/>
      <c r="W40" s="615"/>
      <c r="X40" s="615"/>
      <c r="Y40" s="615"/>
      <c r="Z40" s="615"/>
      <c r="AA40" s="615"/>
      <c r="AB40" s="615"/>
      <c r="AC40" s="615"/>
      <c r="AD40" s="615"/>
      <c r="AE40" s="615"/>
      <c r="AF40" s="615"/>
      <c r="AG40" s="615"/>
      <c r="AH40" s="615"/>
      <c r="AI40" s="615"/>
      <c r="AJ40" s="615"/>
      <c r="AK40" s="615"/>
      <c r="AL40" s="211"/>
      <c r="AM40" s="614" t="str">
        <f t="shared" si="0"/>
        <v/>
      </c>
      <c r="AN40" s="614"/>
      <c r="AO40" s="615"/>
      <c r="AP40" s="615"/>
      <c r="AQ40" s="615"/>
      <c r="AR40" s="615"/>
      <c r="AS40" s="615"/>
      <c r="AT40" s="615"/>
      <c r="AU40" s="615"/>
      <c r="AV40" s="615"/>
      <c r="AW40" s="615"/>
      <c r="AX40" s="615"/>
      <c r="AY40" s="615"/>
      <c r="AZ40" s="615"/>
      <c r="BA40" s="615"/>
      <c r="BB40" s="615"/>
      <c r="BC40" s="615"/>
      <c r="BD40" s="211"/>
      <c r="BE40" s="614" t="str">
        <f t="shared" si="1"/>
        <v/>
      </c>
      <c r="BF40" s="614"/>
      <c r="BG40" s="615"/>
      <c r="BH40" s="615"/>
      <c r="BI40" s="615"/>
      <c r="BJ40" s="615"/>
      <c r="BK40" s="615"/>
      <c r="BL40" s="615"/>
      <c r="BM40" s="615"/>
      <c r="BN40" s="615"/>
      <c r="BO40" s="615"/>
      <c r="BP40" s="615"/>
      <c r="BQ40" s="615"/>
      <c r="BR40" s="615"/>
      <c r="BS40" s="615"/>
      <c r="BT40" s="615"/>
      <c r="BU40" s="615"/>
      <c r="BV40" s="211"/>
      <c r="BW40" s="614">
        <f t="shared" si="2"/>
        <v>15</v>
      </c>
      <c r="BX40" s="614"/>
      <c r="BY40" s="615" t="str">
        <f>IF('各会計、関係団体の財政状況及び健全化判断比率'!B74="","",'各会計、関係団体の財政状況及び健全化判断比率'!B74)</f>
        <v>芳賀地区広域行政事務組合(救急医療センター特別会計)</v>
      </c>
      <c r="BZ40" s="615"/>
      <c r="CA40" s="615"/>
      <c r="CB40" s="615"/>
      <c r="CC40" s="615"/>
      <c r="CD40" s="615"/>
      <c r="CE40" s="615"/>
      <c r="CF40" s="615"/>
      <c r="CG40" s="615"/>
      <c r="CH40" s="615"/>
      <c r="CI40" s="615"/>
      <c r="CJ40" s="615"/>
      <c r="CK40" s="615"/>
      <c r="CL40" s="615"/>
      <c r="CM40" s="615"/>
      <c r="CN40" s="211"/>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08"/>
      <c r="DG40" s="616" t="str">
        <f>IF('各会計、関係団体の財政状況及び健全化判断比率'!BR13="","",'各会計、関係団体の財政状況及び健全化判断比率'!BR13)</f>
        <v/>
      </c>
      <c r="DH40" s="616"/>
      <c r="DI40" s="215"/>
      <c r="DJ40" s="183"/>
      <c r="DK40" s="183"/>
      <c r="DL40" s="183"/>
      <c r="DM40" s="183"/>
      <c r="DN40" s="183"/>
      <c r="DO40" s="183"/>
    </row>
    <row r="41" spans="1:119" ht="32.25" customHeight="1" x14ac:dyDescent="0.15">
      <c r="A41" s="184"/>
      <c r="B41" s="210"/>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1"/>
      <c r="U41" s="614" t="str">
        <f t="shared" si="4"/>
        <v/>
      </c>
      <c r="V41" s="614"/>
      <c r="W41" s="615"/>
      <c r="X41" s="615"/>
      <c r="Y41" s="615"/>
      <c r="Z41" s="615"/>
      <c r="AA41" s="615"/>
      <c r="AB41" s="615"/>
      <c r="AC41" s="615"/>
      <c r="AD41" s="615"/>
      <c r="AE41" s="615"/>
      <c r="AF41" s="615"/>
      <c r="AG41" s="615"/>
      <c r="AH41" s="615"/>
      <c r="AI41" s="615"/>
      <c r="AJ41" s="615"/>
      <c r="AK41" s="615"/>
      <c r="AL41" s="211"/>
      <c r="AM41" s="614" t="str">
        <f t="shared" si="0"/>
        <v/>
      </c>
      <c r="AN41" s="614"/>
      <c r="AO41" s="615"/>
      <c r="AP41" s="615"/>
      <c r="AQ41" s="615"/>
      <c r="AR41" s="615"/>
      <c r="AS41" s="615"/>
      <c r="AT41" s="615"/>
      <c r="AU41" s="615"/>
      <c r="AV41" s="615"/>
      <c r="AW41" s="615"/>
      <c r="AX41" s="615"/>
      <c r="AY41" s="615"/>
      <c r="AZ41" s="615"/>
      <c r="BA41" s="615"/>
      <c r="BB41" s="615"/>
      <c r="BC41" s="615"/>
      <c r="BD41" s="211"/>
      <c r="BE41" s="614" t="str">
        <f t="shared" si="1"/>
        <v/>
      </c>
      <c r="BF41" s="614"/>
      <c r="BG41" s="615"/>
      <c r="BH41" s="615"/>
      <c r="BI41" s="615"/>
      <c r="BJ41" s="615"/>
      <c r="BK41" s="615"/>
      <c r="BL41" s="615"/>
      <c r="BM41" s="615"/>
      <c r="BN41" s="615"/>
      <c r="BO41" s="615"/>
      <c r="BP41" s="615"/>
      <c r="BQ41" s="615"/>
      <c r="BR41" s="615"/>
      <c r="BS41" s="615"/>
      <c r="BT41" s="615"/>
      <c r="BU41" s="615"/>
      <c r="BV41" s="211"/>
      <c r="BW41" s="614">
        <f t="shared" si="2"/>
        <v>16</v>
      </c>
      <c r="BX41" s="614"/>
      <c r="BY41" s="615" t="str">
        <f>IF('各会計、関係団体の財政状況及び健全化判断比率'!B75="","",'各会計、関係団体の財政状況及び健全化判断比率'!B75)</f>
        <v>芳賀地区広域行政事務組合(ごみ処理施設特別会計)</v>
      </c>
      <c r="BZ41" s="615"/>
      <c r="CA41" s="615"/>
      <c r="CB41" s="615"/>
      <c r="CC41" s="615"/>
      <c r="CD41" s="615"/>
      <c r="CE41" s="615"/>
      <c r="CF41" s="615"/>
      <c r="CG41" s="615"/>
      <c r="CH41" s="615"/>
      <c r="CI41" s="615"/>
      <c r="CJ41" s="615"/>
      <c r="CK41" s="615"/>
      <c r="CL41" s="615"/>
      <c r="CM41" s="615"/>
      <c r="CN41" s="211"/>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08"/>
      <c r="DG41" s="616" t="str">
        <f>IF('各会計、関係団体の財政状況及び健全化判断比率'!BR14="","",'各会計、関係団体の財政状況及び健全化判断比率'!BR14)</f>
        <v/>
      </c>
      <c r="DH41" s="616"/>
      <c r="DI41" s="215"/>
      <c r="DJ41" s="183"/>
      <c r="DK41" s="183"/>
      <c r="DL41" s="183"/>
      <c r="DM41" s="183"/>
      <c r="DN41" s="183"/>
      <c r="DO41" s="183"/>
    </row>
    <row r="42" spans="1:119" ht="32.25" customHeight="1" x14ac:dyDescent="0.15">
      <c r="A42" s="183"/>
      <c r="B42" s="210"/>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1"/>
      <c r="U42" s="614" t="str">
        <f t="shared" si="4"/>
        <v/>
      </c>
      <c r="V42" s="614"/>
      <c r="W42" s="615"/>
      <c r="X42" s="615"/>
      <c r="Y42" s="615"/>
      <c r="Z42" s="615"/>
      <c r="AA42" s="615"/>
      <c r="AB42" s="615"/>
      <c r="AC42" s="615"/>
      <c r="AD42" s="615"/>
      <c r="AE42" s="615"/>
      <c r="AF42" s="615"/>
      <c r="AG42" s="615"/>
      <c r="AH42" s="615"/>
      <c r="AI42" s="615"/>
      <c r="AJ42" s="615"/>
      <c r="AK42" s="615"/>
      <c r="AL42" s="211"/>
      <c r="AM42" s="614" t="str">
        <f t="shared" si="0"/>
        <v/>
      </c>
      <c r="AN42" s="614"/>
      <c r="AO42" s="615"/>
      <c r="AP42" s="615"/>
      <c r="AQ42" s="615"/>
      <c r="AR42" s="615"/>
      <c r="AS42" s="615"/>
      <c r="AT42" s="615"/>
      <c r="AU42" s="615"/>
      <c r="AV42" s="615"/>
      <c r="AW42" s="615"/>
      <c r="AX42" s="615"/>
      <c r="AY42" s="615"/>
      <c r="AZ42" s="615"/>
      <c r="BA42" s="615"/>
      <c r="BB42" s="615"/>
      <c r="BC42" s="615"/>
      <c r="BD42" s="211"/>
      <c r="BE42" s="614" t="str">
        <f t="shared" si="1"/>
        <v/>
      </c>
      <c r="BF42" s="614"/>
      <c r="BG42" s="615"/>
      <c r="BH42" s="615"/>
      <c r="BI42" s="615"/>
      <c r="BJ42" s="615"/>
      <c r="BK42" s="615"/>
      <c r="BL42" s="615"/>
      <c r="BM42" s="615"/>
      <c r="BN42" s="615"/>
      <c r="BO42" s="615"/>
      <c r="BP42" s="615"/>
      <c r="BQ42" s="615"/>
      <c r="BR42" s="615"/>
      <c r="BS42" s="615"/>
      <c r="BT42" s="615"/>
      <c r="BU42" s="615"/>
      <c r="BV42" s="211"/>
      <c r="BW42" s="614">
        <f t="shared" si="2"/>
        <v>17</v>
      </c>
      <c r="BX42" s="614"/>
      <c r="BY42" s="615" t="str">
        <f>IF('各会計、関係団体の財政状況及び健全化判断比率'!B76="","",'各会計、関係団体の財政状況及び健全化判断比率'!B76)</f>
        <v>芳賀地区広域行政事務組合(卸売市場特別会計)</v>
      </c>
      <c r="BZ42" s="615"/>
      <c r="CA42" s="615"/>
      <c r="CB42" s="615"/>
      <c r="CC42" s="615"/>
      <c r="CD42" s="615"/>
      <c r="CE42" s="615"/>
      <c r="CF42" s="615"/>
      <c r="CG42" s="615"/>
      <c r="CH42" s="615"/>
      <c r="CI42" s="615"/>
      <c r="CJ42" s="615"/>
      <c r="CK42" s="615"/>
      <c r="CL42" s="615"/>
      <c r="CM42" s="615"/>
      <c r="CN42" s="211"/>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08"/>
      <c r="DG42" s="616" t="str">
        <f>IF('各会計、関係団体の財政状況及び健全化判断比率'!BR15="","",'各会計、関係団体の財政状況及び健全化判断比率'!BR15)</f>
        <v/>
      </c>
      <c r="DH42" s="616"/>
      <c r="DI42" s="215"/>
      <c r="DJ42" s="183"/>
      <c r="DK42" s="183"/>
      <c r="DL42" s="183"/>
      <c r="DM42" s="183"/>
      <c r="DN42" s="183"/>
      <c r="DO42" s="183"/>
    </row>
    <row r="43" spans="1:119" ht="32.25" customHeight="1" x14ac:dyDescent="0.15">
      <c r="A43" s="183"/>
      <c r="B43" s="210"/>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1"/>
      <c r="U43" s="614" t="str">
        <f t="shared" si="4"/>
        <v/>
      </c>
      <c r="V43" s="614"/>
      <c r="W43" s="615"/>
      <c r="X43" s="615"/>
      <c r="Y43" s="615"/>
      <c r="Z43" s="615"/>
      <c r="AA43" s="615"/>
      <c r="AB43" s="615"/>
      <c r="AC43" s="615"/>
      <c r="AD43" s="615"/>
      <c r="AE43" s="615"/>
      <c r="AF43" s="615"/>
      <c r="AG43" s="615"/>
      <c r="AH43" s="615"/>
      <c r="AI43" s="615"/>
      <c r="AJ43" s="615"/>
      <c r="AK43" s="615"/>
      <c r="AL43" s="211"/>
      <c r="AM43" s="614" t="str">
        <f t="shared" si="0"/>
        <v/>
      </c>
      <c r="AN43" s="614"/>
      <c r="AO43" s="615"/>
      <c r="AP43" s="615"/>
      <c r="AQ43" s="615"/>
      <c r="AR43" s="615"/>
      <c r="AS43" s="615"/>
      <c r="AT43" s="615"/>
      <c r="AU43" s="615"/>
      <c r="AV43" s="615"/>
      <c r="AW43" s="615"/>
      <c r="AX43" s="615"/>
      <c r="AY43" s="615"/>
      <c r="AZ43" s="615"/>
      <c r="BA43" s="615"/>
      <c r="BB43" s="615"/>
      <c r="BC43" s="615"/>
      <c r="BD43" s="211"/>
      <c r="BE43" s="614" t="str">
        <f t="shared" si="1"/>
        <v/>
      </c>
      <c r="BF43" s="614"/>
      <c r="BG43" s="615"/>
      <c r="BH43" s="615"/>
      <c r="BI43" s="615"/>
      <c r="BJ43" s="615"/>
      <c r="BK43" s="615"/>
      <c r="BL43" s="615"/>
      <c r="BM43" s="615"/>
      <c r="BN43" s="615"/>
      <c r="BO43" s="615"/>
      <c r="BP43" s="615"/>
      <c r="BQ43" s="615"/>
      <c r="BR43" s="615"/>
      <c r="BS43" s="615"/>
      <c r="BT43" s="615"/>
      <c r="BU43" s="615"/>
      <c r="BV43" s="211"/>
      <c r="BW43" s="614">
        <f t="shared" si="2"/>
        <v>18</v>
      </c>
      <c r="BX43" s="614"/>
      <c r="BY43" s="615" t="str">
        <f>IF('各会計、関係団体の財政状況及び健全化判断比率'!B77="","",'各会計、関係団体の財政状況及び健全化判断比率'!B77)</f>
        <v>芳賀地区広域行政事務組合(ふるさと市町村圏基金特別会計)</v>
      </c>
      <c r="BZ43" s="615"/>
      <c r="CA43" s="615"/>
      <c r="CB43" s="615"/>
      <c r="CC43" s="615"/>
      <c r="CD43" s="615"/>
      <c r="CE43" s="615"/>
      <c r="CF43" s="615"/>
      <c r="CG43" s="615"/>
      <c r="CH43" s="615"/>
      <c r="CI43" s="615"/>
      <c r="CJ43" s="615"/>
      <c r="CK43" s="615"/>
      <c r="CL43" s="615"/>
      <c r="CM43" s="615"/>
      <c r="CN43" s="211"/>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08"/>
      <c r="DG43" s="616" t="str">
        <f>IF('各会計、関係団体の財政状況及び健全化判断比率'!BR16="","",'各会計、関係団体の財政状況及び健全化判断比率'!BR16)</f>
        <v/>
      </c>
      <c r="DH43" s="616"/>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214</v>
      </c>
      <c r="C46" s="183"/>
      <c r="D46" s="183"/>
      <c r="E46" s="183" t="s">
        <v>215</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216</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217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218</v>
      </c>
    </row>
    <row r="50" spans="5:5" x14ac:dyDescent="0.15">
      <c r="E50" s="185" t="s">
        <v>219</v>
      </c>
    </row>
    <row r="51" spans="5:5" x14ac:dyDescent="0.15">
      <c r="E51" s="185" t="s">
        <v>220</v>
      </c>
    </row>
    <row r="52" spans="5:5" x14ac:dyDescent="0.15">
      <c r="E52" s="185" t="s">
        <v>221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xEOpIU+hsqZTXKwsANaorJX1Zy2crjbYQACKoOPuLkFXJzhc2mL7ScqnhSWK/WVkFeht5SNDKLvUlC85/9FfQ==" saltValue="OSLZZP0wsrHvEwSRNxAd2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C17" zoomScale="70" zoomScaleNormal="70" zoomScaleSheetLayoutView="100" workbookViewId="0">
      <selection activeCell="K35" sqref="K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06" t="s">
        <v>564</v>
      </c>
      <c r="D34" s="1206"/>
      <c r="E34" s="1207"/>
      <c r="F34" s="32">
        <v>12</v>
      </c>
      <c r="G34" s="33">
        <v>10.11</v>
      </c>
      <c r="H34" s="33">
        <v>12.79</v>
      </c>
      <c r="I34" s="33">
        <v>9.94</v>
      </c>
      <c r="J34" s="34">
        <v>11.9</v>
      </c>
      <c r="K34" s="22"/>
      <c r="L34" s="22"/>
      <c r="M34" s="22"/>
      <c r="N34" s="22"/>
      <c r="O34" s="22"/>
      <c r="P34" s="22"/>
    </row>
    <row r="35" spans="1:16" ht="39" customHeight="1" x14ac:dyDescent="0.15">
      <c r="A35" s="22"/>
      <c r="B35" s="35"/>
      <c r="C35" s="1200" t="s">
        <v>565</v>
      </c>
      <c r="D35" s="1201"/>
      <c r="E35" s="1202"/>
      <c r="F35" s="36">
        <v>4.38</v>
      </c>
      <c r="G35" s="37">
        <v>5.03</v>
      </c>
      <c r="H35" s="37">
        <v>5.77</v>
      </c>
      <c r="I35" s="37">
        <v>6.36</v>
      </c>
      <c r="J35" s="38">
        <v>6.38</v>
      </c>
      <c r="K35" s="22"/>
      <c r="L35" s="22"/>
      <c r="M35" s="22"/>
      <c r="N35" s="22"/>
      <c r="O35" s="22"/>
      <c r="P35" s="22"/>
    </row>
    <row r="36" spans="1:16" ht="39" customHeight="1" x14ac:dyDescent="0.15">
      <c r="A36" s="22"/>
      <c r="B36" s="35"/>
      <c r="C36" s="1200" t="s">
        <v>566</v>
      </c>
      <c r="D36" s="1201"/>
      <c r="E36" s="1202"/>
      <c r="F36" s="36">
        <v>4.54</v>
      </c>
      <c r="G36" s="37">
        <v>2.82</v>
      </c>
      <c r="H36" s="37">
        <v>2.29</v>
      </c>
      <c r="I36" s="37">
        <v>2.2400000000000002</v>
      </c>
      <c r="J36" s="38">
        <v>2.33</v>
      </c>
      <c r="K36" s="22"/>
      <c r="L36" s="22"/>
      <c r="M36" s="22"/>
      <c r="N36" s="22"/>
      <c r="O36" s="22"/>
      <c r="P36" s="22"/>
    </row>
    <row r="37" spans="1:16" ht="39" customHeight="1" x14ac:dyDescent="0.15">
      <c r="A37" s="22"/>
      <c r="B37" s="35"/>
      <c r="C37" s="1200" t="s">
        <v>567</v>
      </c>
      <c r="D37" s="1201"/>
      <c r="E37" s="1202"/>
      <c r="F37" s="36">
        <v>0.78</v>
      </c>
      <c r="G37" s="37">
        <v>1.53</v>
      </c>
      <c r="H37" s="37">
        <v>1.63</v>
      </c>
      <c r="I37" s="37">
        <v>2.06</v>
      </c>
      <c r="J37" s="38">
        <v>1.76</v>
      </c>
      <c r="K37" s="22"/>
      <c r="L37" s="22"/>
      <c r="M37" s="22"/>
      <c r="N37" s="22"/>
      <c r="O37" s="22"/>
      <c r="P37" s="22"/>
    </row>
    <row r="38" spans="1:16" ht="39" customHeight="1" x14ac:dyDescent="0.15">
      <c r="A38" s="22"/>
      <c r="B38" s="35"/>
      <c r="C38" s="1200" t="s">
        <v>568</v>
      </c>
      <c r="D38" s="1201"/>
      <c r="E38" s="1202"/>
      <c r="F38" s="36">
        <v>1.47</v>
      </c>
      <c r="G38" s="37">
        <v>1.39</v>
      </c>
      <c r="H38" s="37">
        <v>1.96</v>
      </c>
      <c r="I38" s="37">
        <v>1.1399999999999999</v>
      </c>
      <c r="J38" s="38">
        <v>1.41</v>
      </c>
      <c r="K38" s="22"/>
      <c r="L38" s="22"/>
      <c r="M38" s="22"/>
      <c r="N38" s="22"/>
      <c r="O38" s="22"/>
      <c r="P38" s="22"/>
    </row>
    <row r="39" spans="1:16" ht="39" customHeight="1" x14ac:dyDescent="0.15">
      <c r="A39" s="22"/>
      <c r="B39" s="35"/>
      <c r="C39" s="1200" t="s">
        <v>569</v>
      </c>
      <c r="D39" s="1201"/>
      <c r="E39" s="1202"/>
      <c r="F39" s="36">
        <v>0.43</v>
      </c>
      <c r="G39" s="37">
        <v>0.18</v>
      </c>
      <c r="H39" s="37">
        <v>0.13</v>
      </c>
      <c r="I39" s="37">
        <v>0.11</v>
      </c>
      <c r="J39" s="38">
        <v>0.14000000000000001</v>
      </c>
      <c r="K39" s="22"/>
      <c r="L39" s="22"/>
      <c r="M39" s="22"/>
      <c r="N39" s="22"/>
      <c r="O39" s="22"/>
      <c r="P39" s="22"/>
    </row>
    <row r="40" spans="1:16" ht="39" customHeight="1" x14ac:dyDescent="0.15">
      <c r="A40" s="22"/>
      <c r="B40" s="35"/>
      <c r="C40" s="1200" t="s">
        <v>570</v>
      </c>
      <c r="D40" s="1201"/>
      <c r="E40" s="1202"/>
      <c r="F40" s="36">
        <v>0.17</v>
      </c>
      <c r="G40" s="37">
        <v>0.15</v>
      </c>
      <c r="H40" s="37">
        <v>0.31</v>
      </c>
      <c r="I40" s="37">
        <v>0.2</v>
      </c>
      <c r="J40" s="38">
        <v>0.11</v>
      </c>
      <c r="K40" s="22"/>
      <c r="L40" s="22"/>
      <c r="M40" s="22"/>
      <c r="N40" s="22"/>
      <c r="O40" s="22"/>
      <c r="P40" s="22"/>
    </row>
    <row r="41" spans="1:16" ht="39" customHeight="1" x14ac:dyDescent="0.15">
      <c r="A41" s="22"/>
      <c r="B41" s="35"/>
      <c r="C41" s="1200" t="s">
        <v>571</v>
      </c>
      <c r="D41" s="1201"/>
      <c r="E41" s="1202"/>
      <c r="F41" s="36">
        <v>0.01</v>
      </c>
      <c r="G41" s="37">
        <v>0.01</v>
      </c>
      <c r="H41" s="37">
        <v>0.01</v>
      </c>
      <c r="I41" s="37">
        <v>0.01</v>
      </c>
      <c r="J41" s="38">
        <v>0.03</v>
      </c>
      <c r="K41" s="22"/>
      <c r="L41" s="22"/>
      <c r="M41" s="22"/>
      <c r="N41" s="22"/>
      <c r="O41" s="22"/>
      <c r="P41" s="22"/>
    </row>
    <row r="42" spans="1:16" ht="39" customHeight="1" x14ac:dyDescent="0.15">
      <c r="A42" s="22"/>
      <c r="B42" s="39"/>
      <c r="C42" s="1200" t="s">
        <v>572</v>
      </c>
      <c r="D42" s="1201"/>
      <c r="E42" s="1202"/>
      <c r="F42" s="36" t="s">
        <v>517</v>
      </c>
      <c r="G42" s="37" t="s">
        <v>517</v>
      </c>
      <c r="H42" s="37" t="s">
        <v>517</v>
      </c>
      <c r="I42" s="37" t="s">
        <v>517</v>
      </c>
      <c r="J42" s="38" t="s">
        <v>517</v>
      </c>
      <c r="K42" s="22"/>
      <c r="L42" s="22"/>
      <c r="M42" s="22"/>
      <c r="N42" s="22"/>
      <c r="O42" s="22"/>
      <c r="P42" s="22"/>
    </row>
    <row r="43" spans="1:16" ht="39" customHeight="1" thickBot="1" x14ac:dyDescent="0.2">
      <c r="A43" s="22"/>
      <c r="B43" s="40"/>
      <c r="C43" s="1203" t="s">
        <v>573</v>
      </c>
      <c r="D43" s="1204"/>
      <c r="E43" s="1205"/>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ZiG5PXDvAf62bpzIv8TBclVDBQQoOhR0fuWMbt3lG2jVEzAmtu6zJnV2xF8dp+ae/GKo7kszh4oAzuwsV8AIA==" saltValue="hir9TB1FMJAC09VexLRQ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C41" zoomScale="70" zoomScaleNormal="70" zoomScaleSheetLayoutView="55" workbookViewId="0">
      <selection activeCell="S61" sqref="S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823</v>
      </c>
      <c r="L45" s="60">
        <v>832</v>
      </c>
      <c r="M45" s="60">
        <v>838</v>
      </c>
      <c r="N45" s="60">
        <v>857</v>
      </c>
      <c r="O45" s="61">
        <v>771</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517</v>
      </c>
      <c r="L46" s="64" t="s">
        <v>517</v>
      </c>
      <c r="M46" s="64" t="s">
        <v>517</v>
      </c>
      <c r="N46" s="64" t="s">
        <v>517</v>
      </c>
      <c r="O46" s="65" t="s">
        <v>517</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517</v>
      </c>
      <c r="L47" s="64" t="s">
        <v>517</v>
      </c>
      <c r="M47" s="64" t="s">
        <v>517</v>
      </c>
      <c r="N47" s="64" t="s">
        <v>517</v>
      </c>
      <c r="O47" s="65" t="s">
        <v>517</v>
      </c>
      <c r="P47" s="48"/>
      <c r="Q47" s="48"/>
      <c r="R47" s="48"/>
      <c r="S47" s="48"/>
      <c r="T47" s="48"/>
      <c r="U47" s="48"/>
    </row>
    <row r="48" spans="1:21" ht="30.75" customHeight="1" x14ac:dyDescent="0.15">
      <c r="A48" s="48"/>
      <c r="B48" s="1210"/>
      <c r="C48" s="1211"/>
      <c r="D48" s="62"/>
      <c r="E48" s="1216" t="s">
        <v>15</v>
      </c>
      <c r="F48" s="1216"/>
      <c r="G48" s="1216"/>
      <c r="H48" s="1216"/>
      <c r="I48" s="1216"/>
      <c r="J48" s="1217"/>
      <c r="K48" s="63">
        <v>220</v>
      </c>
      <c r="L48" s="64">
        <v>215</v>
      </c>
      <c r="M48" s="64">
        <v>210</v>
      </c>
      <c r="N48" s="64">
        <v>180</v>
      </c>
      <c r="O48" s="65">
        <v>184</v>
      </c>
      <c r="P48" s="48"/>
      <c r="Q48" s="48"/>
      <c r="R48" s="48"/>
      <c r="S48" s="48"/>
      <c r="T48" s="48"/>
      <c r="U48" s="48"/>
    </row>
    <row r="49" spans="1:21" ht="30.75" customHeight="1" x14ac:dyDescent="0.15">
      <c r="A49" s="48"/>
      <c r="B49" s="1210"/>
      <c r="C49" s="1211"/>
      <c r="D49" s="62"/>
      <c r="E49" s="1216" t="s">
        <v>16</v>
      </c>
      <c r="F49" s="1216"/>
      <c r="G49" s="1216"/>
      <c r="H49" s="1216"/>
      <c r="I49" s="1216"/>
      <c r="J49" s="1217"/>
      <c r="K49" s="63">
        <v>5</v>
      </c>
      <c r="L49" s="64">
        <v>6</v>
      </c>
      <c r="M49" s="64">
        <v>11</v>
      </c>
      <c r="N49" s="64">
        <v>21</v>
      </c>
      <c r="O49" s="65">
        <v>21</v>
      </c>
      <c r="P49" s="48"/>
      <c r="Q49" s="48"/>
      <c r="R49" s="48"/>
      <c r="S49" s="48"/>
      <c r="T49" s="48"/>
      <c r="U49" s="48"/>
    </row>
    <row r="50" spans="1:21" ht="30.75" customHeight="1" x14ac:dyDescent="0.15">
      <c r="A50" s="48"/>
      <c r="B50" s="1210"/>
      <c r="C50" s="1211"/>
      <c r="D50" s="62"/>
      <c r="E50" s="1216" t="s">
        <v>17</v>
      </c>
      <c r="F50" s="1216"/>
      <c r="G50" s="1216"/>
      <c r="H50" s="1216"/>
      <c r="I50" s="1216"/>
      <c r="J50" s="1217"/>
      <c r="K50" s="63">
        <v>61</v>
      </c>
      <c r="L50" s="64">
        <v>61</v>
      </c>
      <c r="M50" s="64">
        <v>60</v>
      </c>
      <c r="N50" s="64">
        <v>55</v>
      </c>
      <c r="O50" s="65">
        <v>6</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517</v>
      </c>
      <c r="L51" s="64" t="s">
        <v>517</v>
      </c>
      <c r="M51" s="64" t="s">
        <v>517</v>
      </c>
      <c r="N51" s="64" t="s">
        <v>517</v>
      </c>
      <c r="O51" s="65" t="s">
        <v>517</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741</v>
      </c>
      <c r="L52" s="64">
        <v>746</v>
      </c>
      <c r="M52" s="64">
        <v>750</v>
      </c>
      <c r="N52" s="64">
        <v>721</v>
      </c>
      <c r="O52" s="65">
        <v>632</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368</v>
      </c>
      <c r="L53" s="69">
        <v>368</v>
      </c>
      <c r="M53" s="69">
        <v>369</v>
      </c>
      <c r="N53" s="69">
        <v>392</v>
      </c>
      <c r="O53" s="70">
        <v>350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597</v>
      </c>
      <c r="L57" s="83" t="s">
        <v>597</v>
      </c>
      <c r="M57" s="83" t="s">
        <v>597</v>
      </c>
      <c r="N57" s="83" t="s">
        <v>597</v>
      </c>
      <c r="O57" s="84" t="s">
        <v>597</v>
      </c>
    </row>
    <row r="58" spans="1:21" ht="31.5" customHeight="1" thickBot="1" x14ac:dyDescent="0.2">
      <c r="B58" s="1226"/>
      <c r="C58" s="1227"/>
      <c r="D58" s="1231" t="s">
        <v>27</v>
      </c>
      <c r="E58" s="1232"/>
      <c r="F58" s="1232"/>
      <c r="G58" s="1232"/>
      <c r="H58" s="1232"/>
      <c r="I58" s="1232"/>
      <c r="J58" s="1233"/>
      <c r="K58" s="85" t="s">
        <v>597</v>
      </c>
      <c r="L58" s="86" t="s">
        <v>597</v>
      </c>
      <c r="M58" s="86" t="s">
        <v>597</v>
      </c>
      <c r="N58" s="86" t="s">
        <v>597</v>
      </c>
      <c r="O58" s="87" t="s">
        <v>597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Wvt8Q0+nmboOKbFmuSLOPE5+9M4u8tNA35AkiRsCMhJZv2+xVTQvdH9FtMc9PfhtzrLNZPPAIneA2knfrPUdQ==" saltValue="KRKlLKS+JHeA7+WIcZXe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C41" zoomScale="70" zoomScaleNormal="70" zoomScaleSheetLayoutView="100" workbookViewId="0">
      <selection activeCell="M45" sqref="M45"/>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34" t="s">
        <v>30</v>
      </c>
      <c r="C41" s="1235"/>
      <c r="D41" s="101"/>
      <c r="E41" s="1240" t="s">
        <v>31</v>
      </c>
      <c r="F41" s="1240"/>
      <c r="G41" s="1240"/>
      <c r="H41" s="1241"/>
      <c r="I41" s="102">
        <v>7335</v>
      </c>
      <c r="J41" s="103">
        <v>7800</v>
      </c>
      <c r="K41" s="103">
        <v>7616</v>
      </c>
      <c r="L41" s="103">
        <v>7670</v>
      </c>
      <c r="M41" s="104">
        <v>7656</v>
      </c>
    </row>
    <row r="42" spans="2:13" ht="27.75" customHeight="1" x14ac:dyDescent="0.15">
      <c r="B42" s="1236"/>
      <c r="C42" s="1237"/>
      <c r="D42" s="105"/>
      <c r="E42" s="1242" t="s">
        <v>32</v>
      </c>
      <c r="F42" s="1242"/>
      <c r="G42" s="1242"/>
      <c r="H42" s="1243"/>
      <c r="I42" s="106">
        <v>136</v>
      </c>
      <c r="J42" s="107">
        <v>90</v>
      </c>
      <c r="K42" s="107">
        <v>45</v>
      </c>
      <c r="L42" s="107" t="s">
        <v>517</v>
      </c>
      <c r="M42" s="108" t="s">
        <v>517</v>
      </c>
    </row>
    <row r="43" spans="2:13" ht="27.75" customHeight="1" x14ac:dyDescent="0.15">
      <c r="B43" s="1236"/>
      <c r="C43" s="1237"/>
      <c r="D43" s="105"/>
      <c r="E43" s="1242" t="s">
        <v>33</v>
      </c>
      <c r="F43" s="1242"/>
      <c r="G43" s="1242"/>
      <c r="H43" s="1243"/>
      <c r="I43" s="106">
        <v>2401</v>
      </c>
      <c r="J43" s="107">
        <v>2404</v>
      </c>
      <c r="K43" s="107">
        <v>2359</v>
      </c>
      <c r="L43" s="107">
        <v>2194</v>
      </c>
      <c r="M43" s="108">
        <v>2060</v>
      </c>
    </row>
    <row r="44" spans="2:13" ht="27.75" customHeight="1" x14ac:dyDescent="0.15">
      <c r="B44" s="1236"/>
      <c r="C44" s="1237"/>
      <c r="D44" s="105"/>
      <c r="E44" s="1242" t="s">
        <v>34</v>
      </c>
      <c r="F44" s="1242"/>
      <c r="G44" s="1242"/>
      <c r="H44" s="1243"/>
      <c r="I44" s="106">
        <v>188</v>
      </c>
      <c r="J44" s="107">
        <v>274</v>
      </c>
      <c r="K44" s="107">
        <v>352</v>
      </c>
      <c r="L44" s="107">
        <v>347</v>
      </c>
      <c r="M44" s="108">
        <v>364</v>
      </c>
    </row>
    <row r="45" spans="2:13" ht="27.75" customHeight="1" x14ac:dyDescent="0.15">
      <c r="B45" s="1236"/>
      <c r="C45" s="1237"/>
      <c r="D45" s="105"/>
      <c r="E45" s="1242" t="s">
        <v>35</v>
      </c>
      <c r="F45" s="1242"/>
      <c r="G45" s="1242"/>
      <c r="H45" s="1243"/>
      <c r="I45" s="106">
        <v>1899</v>
      </c>
      <c r="J45" s="107">
        <v>1847</v>
      </c>
      <c r="K45" s="107">
        <v>1850</v>
      </c>
      <c r="L45" s="107">
        <v>1832</v>
      </c>
      <c r="M45" s="108">
        <v>1749</v>
      </c>
    </row>
    <row r="46" spans="2:13" ht="27.75" customHeight="1" x14ac:dyDescent="0.15">
      <c r="B46" s="1236"/>
      <c r="C46" s="1237"/>
      <c r="D46" s="109"/>
      <c r="E46" s="1242" t="s">
        <v>36</v>
      </c>
      <c r="F46" s="1242"/>
      <c r="G46" s="1242"/>
      <c r="H46" s="1243"/>
      <c r="I46" s="106" t="s">
        <v>517</v>
      </c>
      <c r="J46" s="107" t="s">
        <v>517</v>
      </c>
      <c r="K46" s="107" t="s">
        <v>517</v>
      </c>
      <c r="L46" s="107" t="s">
        <v>517</v>
      </c>
      <c r="M46" s="108" t="s">
        <v>517</v>
      </c>
    </row>
    <row r="47" spans="2:13" ht="27.75" customHeight="1" x14ac:dyDescent="0.15">
      <c r="B47" s="1236"/>
      <c r="C47" s="1237"/>
      <c r="D47" s="110"/>
      <c r="E47" s="1244" t="s">
        <v>37</v>
      </c>
      <c r="F47" s="1245"/>
      <c r="G47" s="1245"/>
      <c r="H47" s="1246"/>
      <c r="I47" s="106" t="s">
        <v>517</v>
      </c>
      <c r="J47" s="107" t="s">
        <v>517</v>
      </c>
      <c r="K47" s="107" t="s">
        <v>517</v>
      </c>
      <c r="L47" s="107" t="s">
        <v>517</v>
      </c>
      <c r="M47" s="108" t="s">
        <v>517</v>
      </c>
    </row>
    <row r="48" spans="2:13" ht="27.75" customHeight="1" x14ac:dyDescent="0.15">
      <c r="B48" s="1236"/>
      <c r="C48" s="1237"/>
      <c r="D48" s="105"/>
      <c r="E48" s="1242" t="s">
        <v>38</v>
      </c>
      <c r="F48" s="1242"/>
      <c r="G48" s="1242"/>
      <c r="H48" s="1243"/>
      <c r="I48" s="106" t="s">
        <v>517</v>
      </c>
      <c r="J48" s="107" t="s">
        <v>517</v>
      </c>
      <c r="K48" s="107" t="s">
        <v>517</v>
      </c>
      <c r="L48" s="107" t="s">
        <v>517</v>
      </c>
      <c r="M48" s="108" t="s">
        <v>517</v>
      </c>
    </row>
    <row r="49" spans="2:13" ht="27.75" customHeight="1" x14ac:dyDescent="0.15">
      <c r="B49" s="1238"/>
      <c r="C49" s="1239"/>
      <c r="D49" s="105"/>
      <c r="E49" s="1242" t="s">
        <v>39</v>
      </c>
      <c r="F49" s="1242"/>
      <c r="G49" s="1242"/>
      <c r="H49" s="1243"/>
      <c r="I49" s="106" t="s">
        <v>517</v>
      </c>
      <c r="J49" s="107" t="s">
        <v>517</v>
      </c>
      <c r="K49" s="107" t="s">
        <v>517</v>
      </c>
      <c r="L49" s="107" t="s">
        <v>517</v>
      </c>
      <c r="M49" s="108" t="s">
        <v>517</v>
      </c>
    </row>
    <row r="50" spans="2:13" ht="27.75" customHeight="1" x14ac:dyDescent="0.15">
      <c r="B50" s="1247" t="s">
        <v>40</v>
      </c>
      <c r="C50" s="1248"/>
      <c r="D50" s="111"/>
      <c r="E50" s="1242" t="s">
        <v>41</v>
      </c>
      <c r="F50" s="1242"/>
      <c r="G50" s="1242"/>
      <c r="H50" s="1243"/>
      <c r="I50" s="106">
        <v>2253</v>
      </c>
      <c r="J50" s="107">
        <v>2421</v>
      </c>
      <c r="K50" s="107">
        <v>2499</v>
      </c>
      <c r="L50" s="107">
        <v>2725</v>
      </c>
      <c r="M50" s="108">
        <v>2691</v>
      </c>
    </row>
    <row r="51" spans="2:13" ht="27.75" customHeight="1" x14ac:dyDescent="0.15">
      <c r="B51" s="1236"/>
      <c r="C51" s="1237"/>
      <c r="D51" s="105"/>
      <c r="E51" s="1242" t="s">
        <v>42</v>
      </c>
      <c r="F51" s="1242"/>
      <c r="G51" s="1242"/>
      <c r="H51" s="1243"/>
      <c r="I51" s="106">
        <v>113</v>
      </c>
      <c r="J51" s="107">
        <v>88</v>
      </c>
      <c r="K51" s="107">
        <v>77</v>
      </c>
      <c r="L51" s="107">
        <v>40</v>
      </c>
      <c r="M51" s="108">
        <v>20</v>
      </c>
    </row>
    <row r="52" spans="2:13" ht="27.75" customHeight="1" x14ac:dyDescent="0.15">
      <c r="B52" s="1238"/>
      <c r="C52" s="1239"/>
      <c r="D52" s="105"/>
      <c r="E52" s="1242" t="s">
        <v>43</v>
      </c>
      <c r="F52" s="1242"/>
      <c r="G52" s="1242"/>
      <c r="H52" s="1243"/>
      <c r="I52" s="106">
        <v>7016</v>
      </c>
      <c r="J52" s="107">
        <v>7418</v>
      </c>
      <c r="K52" s="107">
        <v>7335</v>
      </c>
      <c r="L52" s="107">
        <v>7361</v>
      </c>
      <c r="M52" s="108">
        <v>7347</v>
      </c>
    </row>
    <row r="53" spans="2:13" ht="27.75" customHeight="1" thickBot="1" x14ac:dyDescent="0.2">
      <c r="B53" s="1249" t="s">
        <v>44</v>
      </c>
      <c r="C53" s="1250"/>
      <c r="D53" s="112"/>
      <c r="E53" s="1251" t="s">
        <v>45</v>
      </c>
      <c r="F53" s="1251"/>
      <c r="G53" s="1251"/>
      <c r="H53" s="1252"/>
      <c r="I53" s="113">
        <v>2578</v>
      </c>
      <c r="J53" s="114">
        <v>2488</v>
      </c>
      <c r="K53" s="114">
        <v>2312</v>
      </c>
      <c r="L53" s="114">
        <v>1916</v>
      </c>
      <c r="M53" s="115">
        <v>1771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BuOGJnPaQZoQ3GJK4KYn8k+j+VnpDlVN8aHmaE3GOGbGXl8F6gf16nLNyp59Gznz1nfk6+yLeOoe+Yogl9D+A==" saltValue="JbG/FTqpkudBAXyjstC/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46" zoomScale="55" zoomScaleNormal="55"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61" t="s">
        <v>48</v>
      </c>
      <c r="D55" s="1261"/>
      <c r="E55" s="1262"/>
      <c r="F55" s="127">
        <v>1097</v>
      </c>
      <c r="G55" s="127">
        <v>1237</v>
      </c>
      <c r="H55" s="128">
        <v>1235</v>
      </c>
    </row>
    <row r="56" spans="2:8" ht="52.5" customHeight="1" x14ac:dyDescent="0.15">
      <c r="B56" s="129"/>
      <c r="C56" s="1263" t="s">
        <v>49</v>
      </c>
      <c r="D56" s="1263"/>
      <c r="E56" s="1264"/>
      <c r="F56" s="130">
        <v>237</v>
      </c>
      <c r="G56" s="130">
        <v>327</v>
      </c>
      <c r="H56" s="131">
        <v>317</v>
      </c>
    </row>
    <row r="57" spans="2:8" ht="53.25" customHeight="1" x14ac:dyDescent="0.15">
      <c r="B57" s="129"/>
      <c r="C57" s="1265" t="s">
        <v>50</v>
      </c>
      <c r="D57" s="1265"/>
      <c r="E57" s="1266"/>
      <c r="F57" s="132">
        <v>660</v>
      </c>
      <c r="G57" s="132">
        <v>594</v>
      </c>
      <c r="H57" s="133">
        <v>547</v>
      </c>
    </row>
    <row r="58" spans="2:8" ht="45.75" customHeight="1" x14ac:dyDescent="0.15">
      <c r="B58" s="134"/>
      <c r="C58" s="1253" t="s">
        <v>591</v>
      </c>
      <c r="D58" s="1254"/>
      <c r="E58" s="1255"/>
      <c r="F58" s="383">
        <v>329</v>
      </c>
      <c r="G58" s="383">
        <v>278</v>
      </c>
      <c r="H58" s="135">
        <v>234</v>
      </c>
    </row>
    <row r="59" spans="2:8" ht="45.75" customHeight="1" x14ac:dyDescent="0.15">
      <c r="B59" s="134"/>
      <c r="C59" s="1253" t="s">
        <v>592</v>
      </c>
      <c r="D59" s="1254"/>
      <c r="E59" s="1255"/>
      <c r="F59" s="383">
        <v>107</v>
      </c>
      <c r="G59" s="383">
        <v>124</v>
      </c>
      <c r="H59" s="135">
        <v>122</v>
      </c>
    </row>
    <row r="60" spans="2:8" ht="45.75" customHeight="1" x14ac:dyDescent="0.15">
      <c r="B60" s="134"/>
      <c r="C60" s="1253" t="s">
        <v>593</v>
      </c>
      <c r="D60" s="1254"/>
      <c r="E60" s="1255"/>
      <c r="F60" s="383">
        <v>90</v>
      </c>
      <c r="G60" s="383">
        <v>80</v>
      </c>
      <c r="H60" s="135">
        <v>81</v>
      </c>
    </row>
    <row r="61" spans="2:8" ht="45.75" customHeight="1" x14ac:dyDescent="0.15">
      <c r="B61" s="134"/>
      <c r="C61" s="1253" t="s">
        <v>594</v>
      </c>
      <c r="D61" s="1254"/>
      <c r="E61" s="1255"/>
      <c r="F61" s="383">
        <v>69</v>
      </c>
      <c r="G61" s="383">
        <v>67</v>
      </c>
      <c r="H61" s="135">
        <v>66</v>
      </c>
    </row>
    <row r="62" spans="2:8" ht="45.75" customHeight="1" thickBot="1" x14ac:dyDescent="0.2">
      <c r="B62" s="136"/>
      <c r="C62" s="1256" t="s">
        <v>595</v>
      </c>
      <c r="D62" s="1257"/>
      <c r="E62" s="1258"/>
      <c r="F62" s="384">
        <v>41</v>
      </c>
      <c r="G62" s="384">
        <v>40</v>
      </c>
      <c r="H62" s="137">
        <v>40</v>
      </c>
    </row>
    <row r="63" spans="2:8" ht="52.5" customHeight="1" thickBot="1" x14ac:dyDescent="0.2">
      <c r="B63" s="138"/>
      <c r="C63" s="1259" t="s">
        <v>51</v>
      </c>
      <c r="D63" s="1259"/>
      <c r="E63" s="1260"/>
      <c r="F63" s="139">
        <v>1994</v>
      </c>
      <c r="G63" s="139">
        <v>2159</v>
      </c>
      <c r="H63" s="140">
        <v>2099</v>
      </c>
    </row>
    <row r="64" spans="2:8" ht="15" customHeight="1" x14ac:dyDescent="0.15"/>
    <row r="65" ht="0" hidden="1" customHeight="1" x14ac:dyDescent="0.15"/>
    <row r="66" ht="0" hidden="1" customHeight="1" x14ac:dyDescent="0.15"/>
  </sheetData>
  <sheetProtection algorithmName="SHA-512" hashValue="06YH9xKRFqzMMtbfCx0XDGXiOTmTArKxWRmgb6DXcjTx8uNPbmk/gn2jgoCgZUEvl1z93sBen1+3MUkNvGyBiw==" saltValue="xevVy7XLpwPxfKSTMtDb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53797-6020-4339-B2FC-4A69F52B5EB4}">
  <sheetPr>
    <pageSetUpPr fitToPage="1"/>
  </sheetPr>
  <dimension ref="A1:WZM191"/>
  <sheetViews>
    <sheetView showGridLines="0" tabSelected="1" topLeftCell="A40" zoomScaleNormal="100" zoomScaleSheetLayoutView="55" workbookViewId="0">
      <selection activeCell="AN43" sqref="AN43:DC47"/>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88"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89"/>
      <c r="DG10" s="289"/>
      <c r="DH10" s="289"/>
      <c r="DI10" s="289"/>
      <c r="DJ10" s="289"/>
      <c r="DK10" s="289"/>
      <c r="DL10" s="289"/>
      <c r="DM10" s="289"/>
      <c r="DN10" s="289"/>
      <c r="DO10" s="289"/>
      <c r="DP10" s="289"/>
      <c r="DQ10" s="289"/>
      <c r="DR10" s="289"/>
      <c r="DS10" s="289"/>
      <c r="DT10" s="289"/>
      <c r="DU10" s="289"/>
      <c r="DV10" s="289"/>
      <c r="DW10" s="289"/>
      <c r="EM10" s="288" t="s">
        <v>598</v>
      </c>
    </row>
    <row r="11" spans="1:143" s="288"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89"/>
      <c r="DG12" s="289"/>
      <c r="DH12" s="289"/>
      <c r="DI12" s="289"/>
      <c r="DJ12" s="289"/>
      <c r="DK12" s="289"/>
      <c r="DL12" s="289"/>
      <c r="DM12" s="289"/>
      <c r="DN12" s="289"/>
      <c r="DO12" s="289"/>
      <c r="DP12" s="289"/>
      <c r="DQ12" s="289"/>
      <c r="DR12" s="289"/>
      <c r="DS12" s="289"/>
      <c r="DT12" s="289"/>
      <c r="DU12" s="289"/>
      <c r="DV12" s="289"/>
      <c r="DW12" s="289"/>
      <c r="EM12" s="288" t="s">
        <v>598</v>
      </c>
    </row>
    <row r="13" spans="1:143" s="288"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602</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559</v>
      </c>
      <c r="BQ50" s="1301"/>
      <c r="BR50" s="1301"/>
      <c r="BS50" s="1301"/>
      <c r="BT50" s="1301"/>
      <c r="BU50" s="1301"/>
      <c r="BV50" s="1301"/>
      <c r="BW50" s="1301"/>
      <c r="BX50" s="1301" t="s">
        <v>560</v>
      </c>
      <c r="BY50" s="1301"/>
      <c r="BZ50" s="1301"/>
      <c r="CA50" s="1301"/>
      <c r="CB50" s="1301"/>
      <c r="CC50" s="1301"/>
      <c r="CD50" s="1301"/>
      <c r="CE50" s="1301"/>
      <c r="CF50" s="1301" t="s">
        <v>561</v>
      </c>
      <c r="CG50" s="1301"/>
      <c r="CH50" s="1301"/>
      <c r="CI50" s="1301"/>
      <c r="CJ50" s="1301"/>
      <c r="CK50" s="1301"/>
      <c r="CL50" s="1301"/>
      <c r="CM50" s="1301"/>
      <c r="CN50" s="1301" t="s">
        <v>562</v>
      </c>
      <c r="CO50" s="1301"/>
      <c r="CP50" s="1301"/>
      <c r="CQ50" s="1301"/>
      <c r="CR50" s="1301"/>
      <c r="CS50" s="1301"/>
      <c r="CT50" s="1301"/>
      <c r="CU50" s="1301"/>
      <c r="CV50" s="1301" t="s">
        <v>563</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603</v>
      </c>
      <c r="AO51" s="1305"/>
      <c r="AP51" s="1305"/>
      <c r="AQ51" s="1305"/>
      <c r="AR51" s="1305"/>
      <c r="AS51" s="1305"/>
      <c r="AT51" s="1305"/>
      <c r="AU51" s="1305"/>
      <c r="AV51" s="1305"/>
      <c r="AW51" s="1305"/>
      <c r="AX51" s="1305"/>
      <c r="AY51" s="1305"/>
      <c r="AZ51" s="1305"/>
      <c r="BA51" s="1305"/>
      <c r="BB51" s="1305" t="s">
        <v>604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65</v>
      </c>
      <c r="BY51" s="1307"/>
      <c r="BZ51" s="1307"/>
      <c r="CA51" s="1307"/>
      <c r="CB51" s="1307"/>
      <c r="CC51" s="1307"/>
      <c r="CD51" s="1307"/>
      <c r="CE51" s="1307"/>
      <c r="CF51" s="1307">
        <v>61.5</v>
      </c>
      <c r="CG51" s="1307"/>
      <c r="CH51" s="1307"/>
      <c r="CI51" s="1307"/>
      <c r="CJ51" s="1307"/>
      <c r="CK51" s="1307"/>
      <c r="CL51" s="1307"/>
      <c r="CM51" s="1307"/>
      <c r="CN51" s="1307">
        <v>51.7</v>
      </c>
      <c r="CO51" s="1307"/>
      <c r="CP51" s="1307"/>
      <c r="CQ51" s="1307"/>
      <c r="CR51" s="1307"/>
      <c r="CS51" s="1307"/>
      <c r="CT51" s="1307"/>
      <c r="CU51" s="1307"/>
      <c r="CV51" s="1307">
        <v>48.1</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72.8</v>
      </c>
      <c r="BY53" s="1307"/>
      <c r="BZ53" s="1307"/>
      <c r="CA53" s="1307"/>
      <c r="CB53" s="1307"/>
      <c r="CC53" s="1307"/>
      <c r="CD53" s="1307"/>
      <c r="CE53" s="1307"/>
      <c r="CF53" s="1307">
        <v>74</v>
      </c>
      <c r="CG53" s="1307"/>
      <c r="CH53" s="1307"/>
      <c r="CI53" s="1307"/>
      <c r="CJ53" s="1307"/>
      <c r="CK53" s="1307"/>
      <c r="CL53" s="1307"/>
      <c r="CM53" s="1307"/>
      <c r="CN53" s="1307">
        <v>75.099999999999994</v>
      </c>
      <c r="CO53" s="1307"/>
      <c r="CP53" s="1307"/>
      <c r="CQ53" s="1307"/>
      <c r="CR53" s="1307"/>
      <c r="CS53" s="1307"/>
      <c r="CT53" s="1307"/>
      <c r="CU53" s="1307"/>
      <c r="CV53" s="1307">
        <v>75.8</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606</v>
      </c>
      <c r="AO55" s="1301"/>
      <c r="AP55" s="1301"/>
      <c r="AQ55" s="1301"/>
      <c r="AR55" s="1301"/>
      <c r="AS55" s="1301"/>
      <c r="AT55" s="1301"/>
      <c r="AU55" s="1301"/>
      <c r="AV55" s="1301"/>
      <c r="AW55" s="1301"/>
      <c r="AX55" s="1301"/>
      <c r="AY55" s="1301"/>
      <c r="AZ55" s="1301"/>
      <c r="BA55" s="1301"/>
      <c r="BB55" s="1305" t="s">
        <v>604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20.2</v>
      </c>
      <c r="BY55" s="1307"/>
      <c r="BZ55" s="1307"/>
      <c r="CA55" s="1307"/>
      <c r="CB55" s="1307"/>
      <c r="CC55" s="1307"/>
      <c r="CD55" s="1307"/>
      <c r="CE55" s="1307"/>
      <c r="CF55" s="1307">
        <v>38.5</v>
      </c>
      <c r="CG55" s="1307"/>
      <c r="CH55" s="1307"/>
      <c r="CI55" s="1307"/>
      <c r="CJ55" s="1307"/>
      <c r="CK55" s="1307"/>
      <c r="CL55" s="1307"/>
      <c r="CM55" s="1307"/>
      <c r="CN55" s="1307">
        <v>32.799999999999997</v>
      </c>
      <c r="CO55" s="1307"/>
      <c r="CP55" s="1307"/>
      <c r="CQ55" s="1307"/>
      <c r="CR55" s="1307"/>
      <c r="CS55" s="1307"/>
      <c r="CT55" s="1307"/>
      <c r="CU55" s="1307"/>
      <c r="CV55" s="1307">
        <v>20.9</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55.8</v>
      </c>
      <c r="BY57" s="1307"/>
      <c r="BZ57" s="1307"/>
      <c r="CA57" s="1307"/>
      <c r="CB57" s="1307"/>
      <c r="CC57" s="1307"/>
      <c r="CD57" s="1307"/>
      <c r="CE57" s="1307"/>
      <c r="CF57" s="1307">
        <v>57.6</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607</v>
      </c>
    </row>
    <row r="64" spans="1:109" x14ac:dyDescent="0.15">
      <c r="B64" s="1276"/>
      <c r="G64" s="1283"/>
      <c r="I64" s="1317"/>
      <c r="J64" s="1317"/>
      <c r="K64" s="1317"/>
      <c r="L64" s="1317"/>
      <c r="M64" s="1317"/>
      <c r="N64" s="1318"/>
      <c r="AM64" s="1283"/>
      <c r="AN64" s="1283" t="s">
        <v>600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602</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559</v>
      </c>
      <c r="BQ72" s="1301"/>
      <c r="BR72" s="1301"/>
      <c r="BS72" s="1301"/>
      <c r="BT72" s="1301"/>
      <c r="BU72" s="1301"/>
      <c r="BV72" s="1301"/>
      <c r="BW72" s="1301"/>
      <c r="BX72" s="1301" t="s">
        <v>560</v>
      </c>
      <c r="BY72" s="1301"/>
      <c r="BZ72" s="1301"/>
      <c r="CA72" s="1301"/>
      <c r="CB72" s="1301"/>
      <c r="CC72" s="1301"/>
      <c r="CD72" s="1301"/>
      <c r="CE72" s="1301"/>
      <c r="CF72" s="1301" t="s">
        <v>561</v>
      </c>
      <c r="CG72" s="1301"/>
      <c r="CH72" s="1301"/>
      <c r="CI72" s="1301"/>
      <c r="CJ72" s="1301"/>
      <c r="CK72" s="1301"/>
      <c r="CL72" s="1301"/>
      <c r="CM72" s="1301"/>
      <c r="CN72" s="1301" t="s">
        <v>562</v>
      </c>
      <c r="CO72" s="1301"/>
      <c r="CP72" s="1301"/>
      <c r="CQ72" s="1301"/>
      <c r="CR72" s="1301"/>
      <c r="CS72" s="1301"/>
      <c r="CT72" s="1301"/>
      <c r="CU72" s="1301"/>
      <c r="CV72" s="1301" t="s">
        <v>563</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603</v>
      </c>
      <c r="AO73" s="1305"/>
      <c r="AP73" s="1305"/>
      <c r="AQ73" s="1305"/>
      <c r="AR73" s="1305"/>
      <c r="AS73" s="1305"/>
      <c r="AT73" s="1305"/>
      <c r="AU73" s="1305"/>
      <c r="AV73" s="1305"/>
      <c r="AW73" s="1305"/>
      <c r="AX73" s="1305"/>
      <c r="AY73" s="1305"/>
      <c r="AZ73" s="1305"/>
      <c r="BA73" s="1305"/>
      <c r="BB73" s="1305" t="s">
        <v>604</v>
      </c>
      <c r="BC73" s="1305"/>
      <c r="BD73" s="1305"/>
      <c r="BE73" s="1305"/>
      <c r="BF73" s="1305"/>
      <c r="BG73" s="1305"/>
      <c r="BH73" s="1305"/>
      <c r="BI73" s="1305"/>
      <c r="BJ73" s="1305"/>
      <c r="BK73" s="1305"/>
      <c r="BL73" s="1305"/>
      <c r="BM73" s="1305"/>
      <c r="BN73" s="1305"/>
      <c r="BO73" s="1305"/>
      <c r="BP73" s="1307">
        <v>69.7</v>
      </c>
      <c r="BQ73" s="1307"/>
      <c r="BR73" s="1307"/>
      <c r="BS73" s="1307"/>
      <c r="BT73" s="1307"/>
      <c r="BU73" s="1307"/>
      <c r="BV73" s="1307"/>
      <c r="BW73" s="1307"/>
      <c r="BX73" s="1307">
        <v>65</v>
      </c>
      <c r="BY73" s="1307"/>
      <c r="BZ73" s="1307"/>
      <c r="CA73" s="1307"/>
      <c r="CB73" s="1307"/>
      <c r="CC73" s="1307"/>
      <c r="CD73" s="1307"/>
      <c r="CE73" s="1307"/>
      <c r="CF73" s="1307">
        <v>61.5</v>
      </c>
      <c r="CG73" s="1307"/>
      <c r="CH73" s="1307"/>
      <c r="CI73" s="1307"/>
      <c r="CJ73" s="1307"/>
      <c r="CK73" s="1307"/>
      <c r="CL73" s="1307"/>
      <c r="CM73" s="1307"/>
      <c r="CN73" s="1307">
        <v>51.7</v>
      </c>
      <c r="CO73" s="1307"/>
      <c r="CP73" s="1307"/>
      <c r="CQ73" s="1307"/>
      <c r="CR73" s="1307"/>
      <c r="CS73" s="1307"/>
      <c r="CT73" s="1307"/>
      <c r="CU73" s="1307"/>
      <c r="CV73" s="1307">
        <v>48.1</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609</v>
      </c>
      <c r="BC75" s="1305"/>
      <c r="BD75" s="1305"/>
      <c r="BE75" s="1305"/>
      <c r="BF75" s="1305"/>
      <c r="BG75" s="1305"/>
      <c r="BH75" s="1305"/>
      <c r="BI75" s="1305"/>
      <c r="BJ75" s="1305"/>
      <c r="BK75" s="1305"/>
      <c r="BL75" s="1305"/>
      <c r="BM75" s="1305"/>
      <c r="BN75" s="1305"/>
      <c r="BO75" s="1305"/>
      <c r="BP75" s="1307">
        <v>12.5</v>
      </c>
      <c r="BQ75" s="1307"/>
      <c r="BR75" s="1307"/>
      <c r="BS75" s="1307"/>
      <c r="BT75" s="1307"/>
      <c r="BU75" s="1307"/>
      <c r="BV75" s="1307"/>
      <c r="BW75" s="1307"/>
      <c r="BX75" s="1307">
        <v>10.4</v>
      </c>
      <c r="BY75" s="1307"/>
      <c r="BZ75" s="1307"/>
      <c r="CA75" s="1307"/>
      <c r="CB75" s="1307"/>
      <c r="CC75" s="1307"/>
      <c r="CD75" s="1307"/>
      <c r="CE75" s="1307"/>
      <c r="CF75" s="1307">
        <v>9.8000000000000007</v>
      </c>
      <c r="CG75" s="1307"/>
      <c r="CH75" s="1307"/>
      <c r="CI75" s="1307"/>
      <c r="CJ75" s="1307"/>
      <c r="CK75" s="1307"/>
      <c r="CL75" s="1307"/>
      <c r="CM75" s="1307"/>
      <c r="CN75" s="1307">
        <v>10</v>
      </c>
      <c r="CO75" s="1307"/>
      <c r="CP75" s="1307"/>
      <c r="CQ75" s="1307"/>
      <c r="CR75" s="1307"/>
      <c r="CS75" s="1307"/>
      <c r="CT75" s="1307"/>
      <c r="CU75" s="1307"/>
      <c r="CV75" s="1307">
        <v>10</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606</v>
      </c>
      <c r="AO77" s="1301"/>
      <c r="AP77" s="1301"/>
      <c r="AQ77" s="1301"/>
      <c r="AR77" s="1301"/>
      <c r="AS77" s="1301"/>
      <c r="AT77" s="1301"/>
      <c r="AU77" s="1301"/>
      <c r="AV77" s="1301"/>
      <c r="AW77" s="1301"/>
      <c r="AX77" s="1301"/>
      <c r="AY77" s="1301"/>
      <c r="AZ77" s="1301"/>
      <c r="BA77" s="1301"/>
      <c r="BB77" s="1305" t="s">
        <v>604</v>
      </c>
      <c r="BC77" s="1305"/>
      <c r="BD77" s="1305"/>
      <c r="BE77" s="1305"/>
      <c r="BF77" s="1305"/>
      <c r="BG77" s="1305"/>
      <c r="BH77" s="1305"/>
      <c r="BI77" s="1305"/>
      <c r="BJ77" s="1305"/>
      <c r="BK77" s="1305"/>
      <c r="BL77" s="1305"/>
      <c r="BM77" s="1305"/>
      <c r="BN77" s="1305"/>
      <c r="BO77" s="1305"/>
      <c r="BP77" s="1307">
        <v>48.7</v>
      </c>
      <c r="BQ77" s="1307"/>
      <c r="BR77" s="1307"/>
      <c r="BS77" s="1307"/>
      <c r="BT77" s="1307"/>
      <c r="BU77" s="1307"/>
      <c r="BV77" s="1307"/>
      <c r="BW77" s="1307"/>
      <c r="BX77" s="1307">
        <v>20.2</v>
      </c>
      <c r="BY77" s="1307"/>
      <c r="BZ77" s="1307"/>
      <c r="CA77" s="1307"/>
      <c r="CB77" s="1307"/>
      <c r="CC77" s="1307"/>
      <c r="CD77" s="1307"/>
      <c r="CE77" s="1307"/>
      <c r="CF77" s="1307">
        <v>38.5</v>
      </c>
      <c r="CG77" s="1307"/>
      <c r="CH77" s="1307"/>
      <c r="CI77" s="1307"/>
      <c r="CJ77" s="1307"/>
      <c r="CK77" s="1307"/>
      <c r="CL77" s="1307"/>
      <c r="CM77" s="1307"/>
      <c r="CN77" s="1307">
        <v>32.799999999999997</v>
      </c>
      <c r="CO77" s="1307"/>
      <c r="CP77" s="1307"/>
      <c r="CQ77" s="1307"/>
      <c r="CR77" s="1307"/>
      <c r="CS77" s="1307"/>
      <c r="CT77" s="1307"/>
      <c r="CU77" s="1307"/>
      <c r="CV77" s="1307">
        <v>20.9</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609</v>
      </c>
      <c r="BC79" s="1305"/>
      <c r="BD79" s="1305"/>
      <c r="BE79" s="1305"/>
      <c r="BF79" s="1305"/>
      <c r="BG79" s="1305"/>
      <c r="BH79" s="1305"/>
      <c r="BI79" s="1305"/>
      <c r="BJ79" s="1305"/>
      <c r="BK79" s="1305"/>
      <c r="BL79" s="1305"/>
      <c r="BM79" s="1305"/>
      <c r="BN79" s="1305"/>
      <c r="BO79" s="1305"/>
      <c r="BP79" s="1307">
        <v>10.4</v>
      </c>
      <c r="BQ79" s="1307"/>
      <c r="BR79" s="1307"/>
      <c r="BS79" s="1307"/>
      <c r="BT79" s="1307"/>
      <c r="BU79" s="1307"/>
      <c r="BV79" s="1307"/>
      <c r="BW79" s="1307"/>
      <c r="BX79" s="1307">
        <v>9.3000000000000007</v>
      </c>
      <c r="BY79" s="1307"/>
      <c r="BZ79" s="1307"/>
      <c r="CA79" s="1307"/>
      <c r="CB79" s="1307"/>
      <c r="CC79" s="1307"/>
      <c r="CD79" s="1307"/>
      <c r="CE79" s="1307"/>
      <c r="CF79" s="1307">
        <v>9.1999999999999993</v>
      </c>
      <c r="CG79" s="1307"/>
      <c r="CH79" s="1307"/>
      <c r="CI79" s="1307"/>
      <c r="CJ79" s="1307"/>
      <c r="CK79" s="1307"/>
      <c r="CL79" s="1307"/>
      <c r="CM79" s="1307"/>
      <c r="CN79" s="1307">
        <v>9.1</v>
      </c>
      <c r="CO79" s="1307"/>
      <c r="CP79" s="1307"/>
      <c r="CQ79" s="1307"/>
      <c r="CR79" s="1307"/>
      <c r="CS79" s="1307"/>
      <c r="CT79" s="1307"/>
      <c r="CU79" s="1307"/>
      <c r="CV79" s="1307">
        <v>9.1</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JxHigtvXRqq8CIWOCuSQds7N7BPA4ZfvDiIlPEdX8c1KehlJpXNNfM0SzKNHQswHsj87kZasYaJsziunR9sXA==" saltValue="euNG0TsR8rUFPVHXeYULp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86DB-2DE9-4780-80FA-EF237DBB0C39}">
  <sheetPr>
    <pageSetUpPr fitToPage="1"/>
  </sheetPr>
  <dimension ref="A1:DR135"/>
  <sheetViews>
    <sheetView showGridLines="0" topLeftCell="A91" zoomScale="90" zoomScaleNormal="90" zoomScaleSheetLayoutView="70" workbookViewId="0">
      <selection activeCell="AN43" sqref="AN43:DC47"/>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hQnH2pyVNzAx1Je+Y1e0B5fxehcXM4v5zaN31qKMcSIREru5spxfM+fZKOnLmBL+uexVI3WQRAI1uSL7pwojQ==" saltValue="3QGmdcM0qmOQ3MpBrZvZ2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D33B9-29E1-475A-9830-39B693C9D7DC}">
  <sheetPr>
    <pageSetUpPr fitToPage="1"/>
  </sheetPr>
  <dimension ref="A1:DR135"/>
  <sheetViews>
    <sheetView showGridLines="0" topLeftCell="Q107" zoomScaleNormal="100" zoomScaleSheetLayoutView="55" workbookViewId="0">
      <selection activeCell="AN43" sqref="AN43:DC47"/>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SjfCl4kYOxLYBMXO/lfAyxE5mNKGXwvs009U50je3Wfc87ZJTG67MXwtDMCNVP9Hcgmv5sQR4j7fyCbGnUR1w==" saltValue="NMPtiCjgqXD4oITjRypK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556</v>
      </c>
      <c r="G2" s="154"/>
      <c r="H2" s="155"/>
    </row>
    <row r="3" spans="1:8" x14ac:dyDescent="0.15">
      <c r="A3" s="151" t="s">
        <v>549</v>
      </c>
      <c r="B3" s="156"/>
      <c r="C3" s="157"/>
      <c r="D3" s="158">
        <v>84507</v>
      </c>
      <c r="E3" s="159"/>
      <c r="F3" s="160">
        <v>85205</v>
      </c>
      <c r="G3" s="161"/>
      <c r="H3" s="162"/>
    </row>
    <row r="4" spans="1:8" x14ac:dyDescent="0.15">
      <c r="A4" s="163"/>
      <c r="B4" s="164"/>
      <c r="C4" s="165"/>
      <c r="D4" s="166">
        <v>29183</v>
      </c>
      <c r="E4" s="167"/>
      <c r="F4" s="168">
        <v>38847</v>
      </c>
      <c r="G4" s="169"/>
      <c r="H4" s="170"/>
    </row>
    <row r="5" spans="1:8" x14ac:dyDescent="0.15">
      <c r="A5" s="151" t="s">
        <v>551</v>
      </c>
      <c r="B5" s="156"/>
      <c r="C5" s="157"/>
      <c r="D5" s="158">
        <v>131809</v>
      </c>
      <c r="E5" s="159"/>
      <c r="F5" s="160">
        <v>106092</v>
      </c>
      <c r="G5" s="161"/>
      <c r="H5" s="162"/>
    </row>
    <row r="6" spans="1:8" x14ac:dyDescent="0.15">
      <c r="A6" s="163"/>
      <c r="B6" s="164"/>
      <c r="C6" s="165"/>
      <c r="D6" s="166">
        <v>29613</v>
      </c>
      <c r="E6" s="167"/>
      <c r="F6" s="168">
        <v>44299</v>
      </c>
      <c r="G6" s="169"/>
      <c r="H6" s="170"/>
    </row>
    <row r="7" spans="1:8" x14ac:dyDescent="0.15">
      <c r="A7" s="151" t="s">
        <v>552</v>
      </c>
      <c r="B7" s="156"/>
      <c r="C7" s="157"/>
      <c r="D7" s="158">
        <v>60352</v>
      </c>
      <c r="E7" s="159"/>
      <c r="F7" s="160">
        <v>78903</v>
      </c>
      <c r="G7" s="161"/>
      <c r="H7" s="162"/>
    </row>
    <row r="8" spans="1:8" x14ac:dyDescent="0.15">
      <c r="A8" s="163"/>
      <c r="B8" s="164"/>
      <c r="C8" s="165"/>
      <c r="D8" s="166">
        <v>28165</v>
      </c>
      <c r="E8" s="167"/>
      <c r="F8" s="168">
        <v>49201</v>
      </c>
      <c r="G8" s="169"/>
      <c r="H8" s="170"/>
    </row>
    <row r="9" spans="1:8" x14ac:dyDescent="0.15">
      <c r="A9" s="151" t="s">
        <v>553</v>
      </c>
      <c r="B9" s="156"/>
      <c r="C9" s="157"/>
      <c r="D9" s="158">
        <v>82149</v>
      </c>
      <c r="E9" s="159"/>
      <c r="F9" s="160">
        <v>82993</v>
      </c>
      <c r="G9" s="161"/>
      <c r="H9" s="162"/>
    </row>
    <row r="10" spans="1:8" x14ac:dyDescent="0.15">
      <c r="A10" s="163"/>
      <c r="B10" s="164"/>
      <c r="C10" s="165"/>
      <c r="D10" s="166">
        <v>40733</v>
      </c>
      <c r="E10" s="167"/>
      <c r="F10" s="168">
        <v>46787</v>
      </c>
      <c r="G10" s="169"/>
      <c r="H10" s="170"/>
    </row>
    <row r="11" spans="1:8" x14ac:dyDescent="0.15">
      <c r="A11" s="151" t="s">
        <v>554</v>
      </c>
      <c r="B11" s="156"/>
      <c r="C11" s="157"/>
      <c r="D11" s="158">
        <v>66344</v>
      </c>
      <c r="E11" s="159"/>
      <c r="F11" s="160">
        <v>108252</v>
      </c>
      <c r="G11" s="161"/>
      <c r="H11" s="162"/>
    </row>
    <row r="12" spans="1:8" x14ac:dyDescent="0.15">
      <c r="A12" s="163"/>
      <c r="B12" s="164"/>
      <c r="C12" s="171"/>
      <c r="D12" s="166">
        <v>34512</v>
      </c>
      <c r="E12" s="167"/>
      <c r="F12" s="168">
        <v>50321</v>
      </c>
      <c r="G12" s="169"/>
      <c r="H12" s="170"/>
    </row>
    <row r="13" spans="1:8" x14ac:dyDescent="0.15">
      <c r="A13" s="151"/>
      <c r="B13" s="156"/>
      <c r="C13" s="172"/>
      <c r="D13" s="173">
        <v>85032</v>
      </c>
      <c r="E13" s="174"/>
      <c r="F13" s="175">
        <v>92289</v>
      </c>
      <c r="G13" s="176"/>
      <c r="H13" s="162"/>
    </row>
    <row r="14" spans="1:8" x14ac:dyDescent="0.15">
      <c r="A14" s="163"/>
      <c r="B14" s="164"/>
      <c r="C14" s="165"/>
      <c r="D14" s="166">
        <v>32441</v>
      </c>
      <c r="E14" s="167"/>
      <c r="F14" s="168">
        <v>45891</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12.15</v>
      </c>
      <c r="C19" s="177">
        <f>ROUND(VALUE(SUBSTITUTE(実質収支比率等に係る経年分析!G$48,"▲","-")),2)</f>
        <v>10.3</v>
      </c>
      <c r="D19" s="177">
        <f>ROUND(VALUE(SUBSTITUTE(実質収支比率等に係る経年分析!H$48,"▲","-")),2)</f>
        <v>12.94</v>
      </c>
      <c r="E19" s="177">
        <f>ROUND(VALUE(SUBSTITUTE(実質収支比率等に係る経年分析!I$48,"▲","-")),2)</f>
        <v>10.06</v>
      </c>
      <c r="F19" s="177">
        <f>ROUND(VALUE(SUBSTITUTE(実質収支比率等に係る経年分析!J$48,"▲","-")),2)</f>
        <v>12.05</v>
      </c>
    </row>
    <row r="20" spans="1:11" x14ac:dyDescent="0.15">
      <c r="A20" s="177" t="s">
        <v>55</v>
      </c>
      <c r="B20" s="177">
        <f>ROUND(VALUE(SUBSTITUTE(実質収支比率等に係る経年分析!F$47,"▲","-")),2)</f>
        <v>19.920000000000002</v>
      </c>
      <c r="C20" s="177">
        <f>ROUND(VALUE(SUBSTITUTE(実質収支比率等に係る経年分析!G$47,"▲","-")),2)</f>
        <v>21.87</v>
      </c>
      <c r="D20" s="177">
        <f>ROUND(VALUE(SUBSTITUTE(実質収支比率等に係る経年分析!H$47,"▲","-")),2)</f>
        <v>24.47</v>
      </c>
      <c r="E20" s="177">
        <f>ROUND(VALUE(SUBSTITUTE(実質収支比率等に係る経年分析!I$47,"▲","-")),2)</f>
        <v>28.02</v>
      </c>
      <c r="F20" s="177">
        <f>ROUND(VALUE(SUBSTITUTE(実質収支比率等に係る経年分析!J$47,"▲","-")),2)</f>
        <v>28.63</v>
      </c>
    </row>
    <row r="21" spans="1:11" x14ac:dyDescent="0.15">
      <c r="A21" s="177" t="s">
        <v>56</v>
      </c>
      <c r="B21" s="177">
        <f>IF(ISNUMBER(VALUE(SUBSTITUTE(実質収支比率等に係る経年分析!F$49,"▲","-"))),ROUND(VALUE(SUBSTITUTE(実質収支比率等に係る経年分析!F$49,"▲","-")),2),NA())</f>
        <v>3.14</v>
      </c>
      <c r="C21" s="177">
        <f>IF(ISNUMBER(VALUE(SUBSTITUTE(実質収支比率等に係る経年分析!G$49,"▲","-"))),ROUND(VALUE(SUBSTITUTE(実質収支比率等に係る経年分析!G$49,"▲","-")),2),NA())</f>
        <v>1.05</v>
      </c>
      <c r="D21" s="177">
        <f>IF(ISNUMBER(VALUE(SUBSTITUTE(実質収支比率等に係る経年分析!H$49,"▲","-"))),ROUND(VALUE(SUBSTITUTE(実質収支比率等に係る経年分析!H$49,"▲","-")),2),NA())</f>
        <v>4.7699999999999996</v>
      </c>
      <c r="E21" s="177">
        <f>IF(ISNUMBER(VALUE(SUBSTITUTE(実質収支比率等に係る経年分析!I$49,"▲","-"))),ROUND(VALUE(SUBSTITUTE(実質収支比率等に係る経年分析!I$49,"▲","-")),2),NA())</f>
        <v>0.12</v>
      </c>
      <c r="F21" s="177">
        <f>IF(ISNUMBER(VALUE(SUBSTITUTE(実質収支比率等に係る経年分析!J$49,"▲","-"))),ROUND(VALUE(SUBSTITUTE(実質収支比率等に係る経年分析!J$49,"▲","-")),2),NA())</f>
        <v>1.69</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#VALUE!</v>
      </c>
      <c r="C27" s="178" t="e">
        <f>IF(ROUND(VALUE(SUBSTITUTE(連結実質赤字比率に係る赤字・黒字の構成分析!F$43,"▲", "-")), 2) &gt;= 0, ABS(ROUND(VALUE(SUBSTITUTE(連結実質赤字比率に係る赤字・黒字の構成分析!F$43,"▲", "-")), 2)), NA())</f>
        <v>#VALUE!</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str">
        <f>IF(連結実質赤字比率に係る赤字・黒字の構成分析!C$41="",NA(),連結実質赤字比率に係る赤字・黒字の構成分析!C$41)</f>
        <v>後期高齢者医療特別会計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0.01</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0.01</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0.01</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0.01</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0.03</v>
      </c>
    </row>
    <row r="30" spans="1:11" x14ac:dyDescent="0.15">
      <c r="A30" s="178" t="str">
        <f>IF(連結実質赤字比率に係る赤字・黒字の構成分析!C$40="",NA(),連結実質赤字比率に係る赤字・黒字の構成分析!C$40)</f>
        <v>公共下水道事業特別会計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0.17</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0.15</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0.31</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0.2</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0.11</v>
      </c>
    </row>
    <row r="31" spans="1:11" x14ac:dyDescent="0.15">
      <c r="A31" s="178" t="str">
        <f>IF(連結実質赤字比率に係る赤字・黒字の構成分析!C$39="",NA(),連結実質赤字比率に係る赤字・黒字の構成分析!C$39)</f>
        <v>ケーブルテレビ事業特別会計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0.43</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0.18</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0.13</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0.11</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0.14000000000000001</v>
      </c>
    </row>
    <row r="32" spans="1:11" x14ac:dyDescent="0.15">
      <c r="A32" s="178" t="str">
        <f>IF(連結実質赤字比率に係る赤字・黒字の構成分析!C$38="",NA(),連結実質赤字比率に係る赤字・黒字の構成分析!C$38)</f>
        <v>介護保険特別会計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1.47</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1.39</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1.96</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1.1399999999999999</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1.41</v>
      </c>
    </row>
    <row r="33" spans="1:16" x14ac:dyDescent="0.15">
      <c r="A33" s="178" t="str">
        <f>IF(連結実質赤字比率に係る赤字・黒字の構成分析!C$37="",NA(),連結実質赤字比率に係る赤字・黒字の構成分析!C$37)</f>
        <v>国民健康保険特別会計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0.78</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1.53</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1.63</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2.06</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1.76</v>
      </c>
    </row>
    <row r="34" spans="1:16" x14ac:dyDescent="0.15">
      <c r="A34" s="178" t="str">
        <f>IF(連結実質赤字比率に係る赤字・黒字の構成分析!C$36="",NA(),連結実質赤字比率に係る赤字・黒字の構成分析!C$36)</f>
        <v>宅地造成事業特別会計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4.54</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2.82</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2.29</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2.2400000000000002</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2.33</v>
      </c>
    </row>
    <row r="35" spans="1:16" x14ac:dyDescent="0.15">
      <c r="A35" s="178" t="str">
        <f>IF(連結実質赤字比率に係る赤字・黒字の構成分析!C$35="",NA(),連結実質赤字比率に係る赤字・黒字の構成分析!C$35)</f>
        <v>水道事業会計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4.38</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5.03</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5.77</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6.36</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6.38</v>
      </c>
    </row>
    <row r="36" spans="1:16" x14ac:dyDescent="0.15">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12</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10.11</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12.79</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9.94</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11.9</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741</v>
      </c>
      <c r="E42" s="179"/>
      <c r="F42" s="179"/>
      <c r="G42" s="179">
        <f>'実質公債費比率（分子）の構造'!L$52</f>
        <v>746</v>
      </c>
      <c r="H42" s="179"/>
      <c r="I42" s="179"/>
      <c r="J42" s="179">
        <f>'実質公債費比率（分子）の構造'!M$52</f>
        <v>750</v>
      </c>
      <c r="K42" s="179"/>
      <c r="L42" s="179"/>
      <c r="M42" s="179">
        <f>'実質公債費比率（分子）の構造'!N$52</f>
        <v>721</v>
      </c>
      <c r="N42" s="179"/>
      <c r="O42" s="179"/>
      <c r="P42" s="179">
        <f>'実質公債費比率（分子）の構造'!O$52</f>
        <v>632</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65</v>
      </c>
      <c r="B44" s="179">
        <f>'実質公債費比率（分子）の構造'!K$50</f>
        <v>61</v>
      </c>
      <c r="C44" s="179"/>
      <c r="D44" s="179"/>
      <c r="E44" s="179">
        <f>'実質公債費比率（分子）の構造'!L$50</f>
        <v>61</v>
      </c>
      <c r="F44" s="179"/>
      <c r="G44" s="179"/>
      <c r="H44" s="179">
        <f>'実質公債費比率（分子）の構造'!M$50</f>
        <v>60</v>
      </c>
      <c r="I44" s="179"/>
      <c r="J44" s="179"/>
      <c r="K44" s="179">
        <f>'実質公債費比率（分子）の構造'!N$50</f>
        <v>55</v>
      </c>
      <c r="L44" s="179"/>
      <c r="M44" s="179"/>
      <c r="N44" s="179">
        <f>'実質公債費比率（分子）の構造'!O$50</f>
        <v>6</v>
      </c>
      <c r="O44" s="179"/>
      <c r="P44" s="179"/>
    </row>
    <row r="45" spans="1:16" x14ac:dyDescent="0.15">
      <c r="A45" s="179" t="s">
        <v>66</v>
      </c>
      <c r="B45" s="179">
        <f>'実質公債費比率（分子）の構造'!K$49</f>
        <v>5</v>
      </c>
      <c r="C45" s="179"/>
      <c r="D45" s="179"/>
      <c r="E45" s="179">
        <f>'実質公債費比率（分子）の構造'!L$49</f>
        <v>6</v>
      </c>
      <c r="F45" s="179"/>
      <c r="G45" s="179"/>
      <c r="H45" s="179">
        <f>'実質公債費比率（分子）の構造'!M$49</f>
        <v>11</v>
      </c>
      <c r="I45" s="179"/>
      <c r="J45" s="179"/>
      <c r="K45" s="179">
        <f>'実質公債費比率（分子）の構造'!N$49</f>
        <v>21</v>
      </c>
      <c r="L45" s="179"/>
      <c r="M45" s="179"/>
      <c r="N45" s="179">
        <f>'実質公債費比率（分子）の構造'!O$49</f>
        <v>21</v>
      </c>
      <c r="O45" s="179"/>
      <c r="P45" s="179"/>
    </row>
    <row r="46" spans="1:16" x14ac:dyDescent="0.15">
      <c r="A46" s="179" t="s">
        <v>67</v>
      </c>
      <c r="B46" s="179">
        <f>'実質公債費比率（分子）の構造'!K$48</f>
        <v>220</v>
      </c>
      <c r="C46" s="179"/>
      <c r="D46" s="179"/>
      <c r="E46" s="179">
        <f>'実質公債費比率（分子）の構造'!L$48</f>
        <v>215</v>
      </c>
      <c r="F46" s="179"/>
      <c r="G46" s="179"/>
      <c r="H46" s="179">
        <f>'実質公債費比率（分子）の構造'!M$48</f>
        <v>210</v>
      </c>
      <c r="I46" s="179"/>
      <c r="J46" s="179"/>
      <c r="K46" s="179">
        <f>'実質公債費比率（分子）の構造'!N$48</f>
        <v>180</v>
      </c>
      <c r="L46" s="179"/>
      <c r="M46" s="179"/>
      <c r="N46" s="179">
        <f>'実質公債費比率（分子）の構造'!O$48</f>
        <v>184</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823</v>
      </c>
      <c r="C49" s="179"/>
      <c r="D49" s="179"/>
      <c r="E49" s="179">
        <f>'実質公債費比率（分子）の構造'!L$45</f>
        <v>832</v>
      </c>
      <c r="F49" s="179"/>
      <c r="G49" s="179"/>
      <c r="H49" s="179">
        <f>'実質公債費比率（分子）の構造'!M$45</f>
        <v>838</v>
      </c>
      <c r="I49" s="179"/>
      <c r="J49" s="179"/>
      <c r="K49" s="179">
        <f>'実質公債費比率（分子）の構造'!N$45</f>
        <v>857</v>
      </c>
      <c r="L49" s="179"/>
      <c r="M49" s="179"/>
      <c r="N49" s="179">
        <f>'実質公債費比率（分子）の構造'!O$45</f>
        <v>771</v>
      </c>
      <c r="O49" s="179"/>
      <c r="P49" s="179"/>
    </row>
    <row r="50" spans="1:16" x14ac:dyDescent="0.15">
      <c r="A50" s="179" t="s">
        <v>71</v>
      </c>
      <c r="B50" s="179" t="e">
        <f>NA()</f>
        <v>#N/A</v>
      </c>
      <c r="C50" s="179">
        <f>IF(ISNUMBER('実質公債費比率（分子）の構造'!K$53),'実質公債費比率（分子）の構造'!K$53,NA())</f>
        <v>368</v>
      </c>
      <c r="D50" s="179" t="e">
        <f>NA()</f>
        <v>#N/A</v>
      </c>
      <c r="E50" s="179" t="e">
        <f>NA()</f>
        <v>#N/A</v>
      </c>
      <c r="F50" s="179">
        <f>IF(ISNUMBER('実質公債費比率（分子）の構造'!L$53),'実質公債費比率（分子）の構造'!L$53,NA())</f>
        <v>368</v>
      </c>
      <c r="G50" s="179" t="e">
        <f>NA()</f>
        <v>#N/A</v>
      </c>
      <c r="H50" s="179" t="e">
        <f>NA()</f>
        <v>#N/A</v>
      </c>
      <c r="I50" s="179">
        <f>IF(ISNUMBER('実質公債費比率（分子）の構造'!M$53),'実質公債費比率（分子）の構造'!M$53,NA())</f>
        <v>369</v>
      </c>
      <c r="J50" s="179" t="e">
        <f>NA()</f>
        <v>#N/A</v>
      </c>
      <c r="K50" s="179" t="e">
        <f>NA()</f>
        <v>#N/A</v>
      </c>
      <c r="L50" s="179">
        <f>IF(ISNUMBER('実質公債費比率（分子）の構造'!N$53),'実質公債費比率（分子）の構造'!N$53,NA())</f>
        <v>392</v>
      </c>
      <c r="M50" s="179" t="e">
        <f>NA()</f>
        <v>#N/A</v>
      </c>
      <c r="N50" s="179" t="e">
        <f>NA()</f>
        <v>#N/A</v>
      </c>
      <c r="O50" s="179">
        <f>IF(ISNUMBER('実質公債費比率（分子）の構造'!O$53),'実質公債費比率（分子）の構造'!O$53,NA())</f>
        <v>350</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7016</v>
      </c>
      <c r="E56" s="178"/>
      <c r="F56" s="178"/>
      <c r="G56" s="178">
        <f>'将来負担比率（分子）の構造'!J$52</f>
        <v>7418</v>
      </c>
      <c r="H56" s="178"/>
      <c r="I56" s="178"/>
      <c r="J56" s="178">
        <f>'将来負担比率（分子）の構造'!K$52</f>
        <v>7335</v>
      </c>
      <c r="K56" s="178"/>
      <c r="L56" s="178"/>
      <c r="M56" s="178">
        <f>'将来負担比率（分子）の構造'!L$52</f>
        <v>7361</v>
      </c>
      <c r="N56" s="178"/>
      <c r="O56" s="178"/>
      <c r="P56" s="178">
        <f>'将来負担比率（分子）の構造'!M$52</f>
        <v>7347</v>
      </c>
    </row>
    <row r="57" spans="1:16" x14ac:dyDescent="0.15">
      <c r="A57" s="178" t="s">
        <v>42</v>
      </c>
      <c r="B57" s="178"/>
      <c r="C57" s="178"/>
      <c r="D57" s="178">
        <f>'将来負担比率（分子）の構造'!I$51</f>
        <v>113</v>
      </c>
      <c r="E57" s="178"/>
      <c r="F57" s="178"/>
      <c r="G57" s="178">
        <f>'将来負担比率（分子）の構造'!J$51</f>
        <v>88</v>
      </c>
      <c r="H57" s="178"/>
      <c r="I57" s="178"/>
      <c r="J57" s="178">
        <f>'将来負担比率（分子）の構造'!K$51</f>
        <v>77</v>
      </c>
      <c r="K57" s="178"/>
      <c r="L57" s="178"/>
      <c r="M57" s="178">
        <f>'将来負担比率（分子）の構造'!L$51</f>
        <v>40</v>
      </c>
      <c r="N57" s="178"/>
      <c r="O57" s="178"/>
      <c r="P57" s="178">
        <f>'将来負担比率（分子）の構造'!M$51</f>
        <v>20</v>
      </c>
    </row>
    <row r="58" spans="1:16" x14ac:dyDescent="0.15">
      <c r="A58" s="178" t="s">
        <v>41</v>
      </c>
      <c r="B58" s="178"/>
      <c r="C58" s="178"/>
      <c r="D58" s="178">
        <f>'将来負担比率（分子）の構造'!I$50</f>
        <v>2253</v>
      </c>
      <c r="E58" s="178"/>
      <c r="F58" s="178"/>
      <c r="G58" s="178">
        <f>'将来負担比率（分子）の構造'!J$50</f>
        <v>2421</v>
      </c>
      <c r="H58" s="178"/>
      <c r="I58" s="178"/>
      <c r="J58" s="178">
        <f>'将来負担比率（分子）の構造'!K$50</f>
        <v>2499</v>
      </c>
      <c r="K58" s="178"/>
      <c r="L58" s="178"/>
      <c r="M58" s="178">
        <f>'将来負担比率（分子）の構造'!L$50</f>
        <v>2725</v>
      </c>
      <c r="N58" s="178"/>
      <c r="O58" s="178"/>
      <c r="P58" s="178">
        <f>'将来負担比率（分子）の構造'!M$50</f>
        <v>2691</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1899</v>
      </c>
      <c r="C62" s="178"/>
      <c r="D62" s="178"/>
      <c r="E62" s="178">
        <f>'将来負担比率（分子）の構造'!J$45</f>
        <v>1847</v>
      </c>
      <c r="F62" s="178"/>
      <c r="G62" s="178"/>
      <c r="H62" s="178">
        <f>'将来負担比率（分子）の構造'!K$45</f>
        <v>1850</v>
      </c>
      <c r="I62" s="178"/>
      <c r="J62" s="178"/>
      <c r="K62" s="178">
        <f>'将来負担比率（分子）の構造'!L$45</f>
        <v>1832</v>
      </c>
      <c r="L62" s="178"/>
      <c r="M62" s="178"/>
      <c r="N62" s="178">
        <f>'将来負担比率（分子）の構造'!M$45</f>
        <v>1749</v>
      </c>
      <c r="O62" s="178"/>
      <c r="P62" s="178"/>
    </row>
    <row r="63" spans="1:16" x14ac:dyDescent="0.15">
      <c r="A63" s="178" t="s">
        <v>34</v>
      </c>
      <c r="B63" s="178">
        <f>'将来負担比率（分子）の構造'!I$44</f>
        <v>188</v>
      </c>
      <c r="C63" s="178"/>
      <c r="D63" s="178"/>
      <c r="E63" s="178">
        <f>'将来負担比率（分子）の構造'!J$44</f>
        <v>274</v>
      </c>
      <c r="F63" s="178"/>
      <c r="G63" s="178"/>
      <c r="H63" s="178">
        <f>'将来負担比率（分子）の構造'!K$44</f>
        <v>352</v>
      </c>
      <c r="I63" s="178"/>
      <c r="J63" s="178"/>
      <c r="K63" s="178">
        <f>'将来負担比率（分子）の構造'!L$44</f>
        <v>347</v>
      </c>
      <c r="L63" s="178"/>
      <c r="M63" s="178"/>
      <c r="N63" s="178">
        <f>'将来負担比率（分子）の構造'!M$44</f>
        <v>364</v>
      </c>
      <c r="O63" s="178"/>
      <c r="P63" s="178"/>
    </row>
    <row r="64" spans="1:16" x14ac:dyDescent="0.15">
      <c r="A64" s="178" t="s">
        <v>33</v>
      </c>
      <c r="B64" s="178">
        <f>'将来負担比率（分子）の構造'!I$43</f>
        <v>2401</v>
      </c>
      <c r="C64" s="178"/>
      <c r="D64" s="178"/>
      <c r="E64" s="178">
        <f>'将来負担比率（分子）の構造'!J$43</f>
        <v>2404</v>
      </c>
      <c r="F64" s="178"/>
      <c r="G64" s="178"/>
      <c r="H64" s="178">
        <f>'将来負担比率（分子）の構造'!K$43</f>
        <v>2359</v>
      </c>
      <c r="I64" s="178"/>
      <c r="J64" s="178"/>
      <c r="K64" s="178">
        <f>'将来負担比率（分子）の構造'!L$43</f>
        <v>2194</v>
      </c>
      <c r="L64" s="178"/>
      <c r="M64" s="178"/>
      <c r="N64" s="178">
        <f>'将来負担比率（分子）の構造'!M$43</f>
        <v>2060</v>
      </c>
      <c r="O64" s="178"/>
      <c r="P64" s="178"/>
    </row>
    <row r="65" spans="1:16" x14ac:dyDescent="0.15">
      <c r="A65" s="178" t="s">
        <v>32</v>
      </c>
      <c r="B65" s="178">
        <f>'将来負担比率（分子）の構造'!I$42</f>
        <v>136</v>
      </c>
      <c r="C65" s="178"/>
      <c r="D65" s="178"/>
      <c r="E65" s="178">
        <f>'将来負担比率（分子）の構造'!J$42</f>
        <v>90</v>
      </c>
      <c r="F65" s="178"/>
      <c r="G65" s="178"/>
      <c r="H65" s="178">
        <f>'将来負担比率（分子）の構造'!K$42</f>
        <v>45</v>
      </c>
      <c r="I65" s="178"/>
      <c r="J65" s="178"/>
      <c r="K65" s="178" t="str">
        <f>'将来負担比率（分子）の構造'!L$42</f>
        <v>-</v>
      </c>
      <c r="L65" s="178"/>
      <c r="M65" s="178"/>
      <c r="N65" s="178" t="str">
        <f>'将来負担比率（分子）の構造'!M$42</f>
        <v>-</v>
      </c>
      <c r="O65" s="178"/>
      <c r="P65" s="178"/>
    </row>
    <row r="66" spans="1:16" x14ac:dyDescent="0.15">
      <c r="A66" s="178" t="s">
        <v>31</v>
      </c>
      <c r="B66" s="178">
        <f>'将来負担比率（分子）の構造'!I$41</f>
        <v>7335</v>
      </c>
      <c r="C66" s="178"/>
      <c r="D66" s="178"/>
      <c r="E66" s="178">
        <f>'将来負担比率（分子）の構造'!J$41</f>
        <v>7800</v>
      </c>
      <c r="F66" s="178"/>
      <c r="G66" s="178"/>
      <c r="H66" s="178">
        <f>'将来負担比率（分子）の構造'!K$41</f>
        <v>7616</v>
      </c>
      <c r="I66" s="178"/>
      <c r="J66" s="178"/>
      <c r="K66" s="178">
        <f>'将来負担比率（分子）の構造'!L$41</f>
        <v>7670</v>
      </c>
      <c r="L66" s="178"/>
      <c r="M66" s="178"/>
      <c r="N66" s="178">
        <f>'将来負担比率（分子）の構造'!M$41</f>
        <v>7656</v>
      </c>
      <c r="O66" s="178"/>
      <c r="P66" s="178"/>
    </row>
    <row r="67" spans="1:16" x14ac:dyDescent="0.15">
      <c r="A67" s="178" t="s">
        <v>75</v>
      </c>
      <c r="B67" s="178" t="e">
        <f>NA()</f>
        <v>#N/A</v>
      </c>
      <c r="C67" s="178">
        <f>IF(ISNUMBER('将来負担比率（分子）の構造'!I$53), IF('将来負担比率（分子）の構造'!I$53 &lt; 0, 0, '将来負担比率（分子）の構造'!I$53), NA())</f>
        <v>2578</v>
      </c>
      <c r="D67" s="178" t="e">
        <f>NA()</f>
        <v>#N/A</v>
      </c>
      <c r="E67" s="178" t="e">
        <f>NA()</f>
        <v>#N/A</v>
      </c>
      <c r="F67" s="178">
        <f>IF(ISNUMBER('将来負担比率（分子）の構造'!J$53), IF('将来負担比率（分子）の構造'!J$53 &lt; 0, 0, '将来負担比率（分子）の構造'!J$53), NA())</f>
        <v>2488</v>
      </c>
      <c r="G67" s="178" t="e">
        <f>NA()</f>
        <v>#N/A</v>
      </c>
      <c r="H67" s="178" t="e">
        <f>NA()</f>
        <v>#N/A</v>
      </c>
      <c r="I67" s="178">
        <f>IF(ISNUMBER('将来負担比率（分子）の構造'!K$53), IF('将来負担比率（分子）の構造'!K$53 &lt; 0, 0, '将来負担比率（分子）の構造'!K$53), NA())</f>
        <v>2312</v>
      </c>
      <c r="J67" s="178" t="e">
        <f>NA()</f>
        <v>#N/A</v>
      </c>
      <c r="K67" s="178" t="e">
        <f>NA()</f>
        <v>#N/A</v>
      </c>
      <c r="L67" s="178">
        <f>IF(ISNUMBER('将来負担比率（分子）の構造'!L$53), IF('将来負担比率（分子）の構造'!L$53 &lt; 0, 0, '将来負担比率（分子）の構造'!L$53), NA())</f>
        <v>1916</v>
      </c>
      <c r="M67" s="178" t="e">
        <f>NA()</f>
        <v>#N/A</v>
      </c>
      <c r="N67" s="178" t="e">
        <f>NA()</f>
        <v>#N/A</v>
      </c>
      <c r="O67" s="178">
        <f>IF(ISNUMBER('将来負担比率（分子）の構造'!M$53), IF('将来負担比率（分子）の構造'!M$53 &lt; 0, 0, '将来負担比率（分子）の構造'!M$53), NA())</f>
        <v>1771</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1097</v>
      </c>
      <c r="C72" s="182">
        <f>基金残高に係る経年分析!G55</f>
        <v>1237</v>
      </c>
      <c r="D72" s="182">
        <f>基金残高に係る経年分析!H55</f>
        <v>1235</v>
      </c>
    </row>
    <row r="73" spans="1:16" x14ac:dyDescent="0.15">
      <c r="A73" s="181" t="s">
        <v>78</v>
      </c>
      <c r="B73" s="182">
        <f>基金残高に係る経年分析!F56</f>
        <v>237</v>
      </c>
      <c r="C73" s="182">
        <f>基金残高に係る経年分析!G56</f>
        <v>327</v>
      </c>
      <c r="D73" s="182">
        <f>基金残高に係る経年分析!H56</f>
        <v>317</v>
      </c>
    </row>
    <row r="74" spans="1:16" x14ac:dyDescent="0.15">
      <c r="A74" s="181" t="s">
        <v>79</v>
      </c>
      <c r="B74" s="182">
        <f>基金残高に係る経年分析!F57</f>
        <v>660</v>
      </c>
      <c r="C74" s="182">
        <f>基金残高に係る経年分析!G57</f>
        <v>594</v>
      </c>
      <c r="D74" s="182">
        <f>基金残高に係る経年分析!H57</f>
        <v>547</v>
      </c>
    </row>
  </sheetData>
  <sheetProtection algorithmName="SHA-512" hashValue="W4ohUYOEgYrGK1yx/AyJK6F860gnT08WUlxW6ms0GrhlrLOdQSYQ/daTl+pxn3ZaFyImJRfERl5RGgAYkb1VdQ==" saltValue="Uxe3AvX05aoEU4SkepGY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V21"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17" t="s">
        <v>222</v>
      </c>
      <c r="DI1" s="618"/>
      <c r="DJ1" s="618"/>
      <c r="DK1" s="618"/>
      <c r="DL1" s="618"/>
      <c r="DM1" s="618"/>
      <c r="DN1" s="619"/>
      <c r="DO1" s="223"/>
      <c r="DP1" s="617" t="s">
        <v>223</v>
      </c>
      <c r="DQ1" s="618"/>
      <c r="DR1" s="618"/>
      <c r="DS1" s="618"/>
      <c r="DT1" s="618"/>
      <c r="DU1" s="618"/>
      <c r="DV1" s="618"/>
      <c r="DW1" s="618"/>
      <c r="DX1" s="618"/>
      <c r="DY1" s="618"/>
      <c r="DZ1" s="618"/>
      <c r="EA1" s="618"/>
      <c r="EB1" s="618"/>
      <c r="EC1" s="619"/>
      <c r="ED1" s="221"/>
      <c r="EE1" s="221"/>
      <c r="EF1" s="221"/>
      <c r="EG1" s="221"/>
      <c r="EH1" s="221"/>
      <c r="EI1" s="221"/>
      <c r="EJ1" s="221"/>
      <c r="EK1" s="221"/>
      <c r="EL1" s="221"/>
      <c r="EM1" s="221"/>
    </row>
    <row r="2" spans="2:143" ht="22.5" customHeight="1" x14ac:dyDescent="0.15">
      <c r="B2" s="224" t="s">
        <v>224</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20" t="s">
        <v>225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228</v>
      </c>
      <c r="S4" s="621"/>
      <c r="T4" s="621"/>
      <c r="U4" s="621"/>
      <c r="V4" s="621"/>
      <c r="W4" s="621"/>
      <c r="X4" s="621"/>
      <c r="Y4" s="622"/>
      <c r="Z4" s="620" t="s">
        <v>229</v>
      </c>
      <c r="AA4" s="621"/>
      <c r="AB4" s="621"/>
      <c r="AC4" s="622"/>
      <c r="AD4" s="620" t="s">
        <v>230</v>
      </c>
      <c r="AE4" s="621"/>
      <c r="AF4" s="621"/>
      <c r="AG4" s="621"/>
      <c r="AH4" s="621"/>
      <c r="AI4" s="621"/>
      <c r="AJ4" s="621"/>
      <c r="AK4" s="622"/>
      <c r="AL4" s="620" t="s">
        <v>229</v>
      </c>
      <c r="AM4" s="621"/>
      <c r="AN4" s="621"/>
      <c r="AO4" s="622"/>
      <c r="AP4" s="626" t="s">
        <v>231</v>
      </c>
      <c r="AQ4" s="626"/>
      <c r="AR4" s="626"/>
      <c r="AS4" s="626"/>
      <c r="AT4" s="626"/>
      <c r="AU4" s="626"/>
      <c r="AV4" s="626"/>
      <c r="AW4" s="626"/>
      <c r="AX4" s="626"/>
      <c r="AY4" s="626"/>
      <c r="AZ4" s="626"/>
      <c r="BA4" s="626"/>
      <c r="BB4" s="626"/>
      <c r="BC4" s="626"/>
      <c r="BD4" s="626"/>
      <c r="BE4" s="626"/>
      <c r="BF4" s="626"/>
      <c r="BG4" s="626" t="s">
        <v>232</v>
      </c>
      <c r="BH4" s="626"/>
      <c r="BI4" s="626"/>
      <c r="BJ4" s="626"/>
      <c r="BK4" s="626"/>
      <c r="BL4" s="626"/>
      <c r="BM4" s="626"/>
      <c r="BN4" s="626"/>
      <c r="BO4" s="626" t="s">
        <v>229</v>
      </c>
      <c r="BP4" s="626"/>
      <c r="BQ4" s="626"/>
      <c r="BR4" s="626"/>
      <c r="BS4" s="626" t="s">
        <v>233</v>
      </c>
      <c r="BT4" s="626"/>
      <c r="BU4" s="626"/>
      <c r="BV4" s="626"/>
      <c r="BW4" s="626"/>
      <c r="BX4" s="626"/>
      <c r="BY4" s="626"/>
      <c r="BZ4" s="626"/>
      <c r="CA4" s="626"/>
      <c r="CB4" s="626"/>
      <c r="CD4" s="623" t="s">
        <v>234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7" customFormat="1" ht="11.25" customHeight="1" x14ac:dyDescent="0.15">
      <c r="B5" s="627" t="s">
        <v>235</v>
      </c>
      <c r="C5" s="628"/>
      <c r="D5" s="628"/>
      <c r="E5" s="628"/>
      <c r="F5" s="628"/>
      <c r="G5" s="628"/>
      <c r="H5" s="628"/>
      <c r="I5" s="628"/>
      <c r="J5" s="628"/>
      <c r="K5" s="628"/>
      <c r="L5" s="628"/>
      <c r="M5" s="628"/>
      <c r="N5" s="628"/>
      <c r="O5" s="628"/>
      <c r="P5" s="628"/>
      <c r="Q5" s="629"/>
      <c r="R5" s="630">
        <v>1542193</v>
      </c>
      <c r="S5" s="631"/>
      <c r="T5" s="631"/>
      <c r="U5" s="631"/>
      <c r="V5" s="631"/>
      <c r="W5" s="631"/>
      <c r="X5" s="631"/>
      <c r="Y5" s="632"/>
      <c r="Z5" s="633">
        <v>20.6</v>
      </c>
      <c r="AA5" s="633"/>
      <c r="AB5" s="633"/>
      <c r="AC5" s="633"/>
      <c r="AD5" s="634">
        <v>1542193</v>
      </c>
      <c r="AE5" s="634"/>
      <c r="AF5" s="634"/>
      <c r="AG5" s="634"/>
      <c r="AH5" s="634"/>
      <c r="AI5" s="634"/>
      <c r="AJ5" s="634"/>
      <c r="AK5" s="634"/>
      <c r="AL5" s="635">
        <v>37.299999999999997</v>
      </c>
      <c r="AM5" s="636"/>
      <c r="AN5" s="636"/>
      <c r="AO5" s="637"/>
      <c r="AP5" s="627" t="s">
        <v>236</v>
      </c>
      <c r="AQ5" s="628"/>
      <c r="AR5" s="628"/>
      <c r="AS5" s="628"/>
      <c r="AT5" s="628"/>
      <c r="AU5" s="628"/>
      <c r="AV5" s="628"/>
      <c r="AW5" s="628"/>
      <c r="AX5" s="628"/>
      <c r="AY5" s="628"/>
      <c r="AZ5" s="628"/>
      <c r="BA5" s="628"/>
      <c r="BB5" s="628"/>
      <c r="BC5" s="628"/>
      <c r="BD5" s="628"/>
      <c r="BE5" s="628"/>
      <c r="BF5" s="629"/>
      <c r="BG5" s="641">
        <v>1542193</v>
      </c>
      <c r="BH5" s="642"/>
      <c r="BI5" s="642"/>
      <c r="BJ5" s="642"/>
      <c r="BK5" s="642"/>
      <c r="BL5" s="642"/>
      <c r="BM5" s="642"/>
      <c r="BN5" s="643"/>
      <c r="BO5" s="644">
        <v>100</v>
      </c>
      <c r="BP5" s="644"/>
      <c r="BQ5" s="644"/>
      <c r="BR5" s="644"/>
      <c r="BS5" s="645">
        <v>8029</v>
      </c>
      <c r="BT5" s="645"/>
      <c r="BU5" s="645"/>
      <c r="BV5" s="645"/>
      <c r="BW5" s="645"/>
      <c r="BX5" s="645"/>
      <c r="BY5" s="645"/>
      <c r="BZ5" s="645"/>
      <c r="CA5" s="645"/>
      <c r="CB5" s="649"/>
      <c r="CD5" s="623" t="s">
        <v>231</v>
      </c>
      <c r="CE5" s="624"/>
      <c r="CF5" s="624"/>
      <c r="CG5" s="624"/>
      <c r="CH5" s="624"/>
      <c r="CI5" s="624"/>
      <c r="CJ5" s="624"/>
      <c r="CK5" s="624"/>
      <c r="CL5" s="624"/>
      <c r="CM5" s="624"/>
      <c r="CN5" s="624"/>
      <c r="CO5" s="624"/>
      <c r="CP5" s="624"/>
      <c r="CQ5" s="625"/>
      <c r="CR5" s="623" t="s">
        <v>237</v>
      </c>
      <c r="CS5" s="624"/>
      <c r="CT5" s="624"/>
      <c r="CU5" s="624"/>
      <c r="CV5" s="624"/>
      <c r="CW5" s="624"/>
      <c r="CX5" s="624"/>
      <c r="CY5" s="625"/>
      <c r="CZ5" s="623" t="s">
        <v>229</v>
      </c>
      <c r="DA5" s="624"/>
      <c r="DB5" s="624"/>
      <c r="DC5" s="625"/>
      <c r="DD5" s="623" t="s">
        <v>238</v>
      </c>
      <c r="DE5" s="624"/>
      <c r="DF5" s="624"/>
      <c r="DG5" s="624"/>
      <c r="DH5" s="624"/>
      <c r="DI5" s="624"/>
      <c r="DJ5" s="624"/>
      <c r="DK5" s="624"/>
      <c r="DL5" s="624"/>
      <c r="DM5" s="624"/>
      <c r="DN5" s="624"/>
      <c r="DO5" s="624"/>
      <c r="DP5" s="625"/>
      <c r="DQ5" s="623" t="s">
        <v>239</v>
      </c>
      <c r="DR5" s="624"/>
      <c r="DS5" s="624"/>
      <c r="DT5" s="624"/>
      <c r="DU5" s="624"/>
      <c r="DV5" s="624"/>
      <c r="DW5" s="624"/>
      <c r="DX5" s="624"/>
      <c r="DY5" s="624"/>
      <c r="DZ5" s="624"/>
      <c r="EA5" s="624"/>
      <c r="EB5" s="624"/>
      <c r="EC5" s="625"/>
    </row>
    <row r="6" spans="2:143" ht="11.25" customHeight="1" x14ac:dyDescent="0.15">
      <c r="B6" s="638" t="s">
        <v>240</v>
      </c>
      <c r="C6" s="639"/>
      <c r="D6" s="639"/>
      <c r="E6" s="639"/>
      <c r="F6" s="639"/>
      <c r="G6" s="639"/>
      <c r="H6" s="639"/>
      <c r="I6" s="639"/>
      <c r="J6" s="639"/>
      <c r="K6" s="639"/>
      <c r="L6" s="639"/>
      <c r="M6" s="639"/>
      <c r="N6" s="639"/>
      <c r="O6" s="639"/>
      <c r="P6" s="639"/>
      <c r="Q6" s="640"/>
      <c r="R6" s="641">
        <v>79266</v>
      </c>
      <c r="S6" s="642"/>
      <c r="T6" s="642"/>
      <c r="U6" s="642"/>
      <c r="V6" s="642"/>
      <c r="W6" s="642"/>
      <c r="X6" s="642"/>
      <c r="Y6" s="643"/>
      <c r="Z6" s="644">
        <v>1.1000000000000001</v>
      </c>
      <c r="AA6" s="644"/>
      <c r="AB6" s="644"/>
      <c r="AC6" s="644"/>
      <c r="AD6" s="645">
        <v>79266</v>
      </c>
      <c r="AE6" s="645"/>
      <c r="AF6" s="645"/>
      <c r="AG6" s="645"/>
      <c r="AH6" s="645"/>
      <c r="AI6" s="645"/>
      <c r="AJ6" s="645"/>
      <c r="AK6" s="645"/>
      <c r="AL6" s="646">
        <v>1.9</v>
      </c>
      <c r="AM6" s="647"/>
      <c r="AN6" s="647"/>
      <c r="AO6" s="648"/>
      <c r="AP6" s="638" t="s">
        <v>241</v>
      </c>
      <c r="AQ6" s="639"/>
      <c r="AR6" s="639"/>
      <c r="AS6" s="639"/>
      <c r="AT6" s="639"/>
      <c r="AU6" s="639"/>
      <c r="AV6" s="639"/>
      <c r="AW6" s="639"/>
      <c r="AX6" s="639"/>
      <c r="AY6" s="639"/>
      <c r="AZ6" s="639"/>
      <c r="BA6" s="639"/>
      <c r="BB6" s="639"/>
      <c r="BC6" s="639"/>
      <c r="BD6" s="639"/>
      <c r="BE6" s="639"/>
      <c r="BF6" s="640"/>
      <c r="BG6" s="641">
        <v>1542193</v>
      </c>
      <c r="BH6" s="642"/>
      <c r="BI6" s="642"/>
      <c r="BJ6" s="642"/>
      <c r="BK6" s="642"/>
      <c r="BL6" s="642"/>
      <c r="BM6" s="642"/>
      <c r="BN6" s="643"/>
      <c r="BO6" s="644">
        <v>100</v>
      </c>
      <c r="BP6" s="644"/>
      <c r="BQ6" s="644"/>
      <c r="BR6" s="644"/>
      <c r="BS6" s="645">
        <v>8029</v>
      </c>
      <c r="BT6" s="645"/>
      <c r="BU6" s="645"/>
      <c r="BV6" s="645"/>
      <c r="BW6" s="645"/>
      <c r="BX6" s="645"/>
      <c r="BY6" s="645"/>
      <c r="BZ6" s="645"/>
      <c r="CA6" s="645"/>
      <c r="CB6" s="649"/>
      <c r="CD6" s="652" t="s">
        <v>242</v>
      </c>
      <c r="CE6" s="653"/>
      <c r="CF6" s="653"/>
      <c r="CG6" s="653"/>
      <c r="CH6" s="653"/>
      <c r="CI6" s="653"/>
      <c r="CJ6" s="653"/>
      <c r="CK6" s="653"/>
      <c r="CL6" s="653"/>
      <c r="CM6" s="653"/>
      <c r="CN6" s="653"/>
      <c r="CO6" s="653"/>
      <c r="CP6" s="653"/>
      <c r="CQ6" s="654"/>
      <c r="CR6" s="641">
        <v>95735</v>
      </c>
      <c r="CS6" s="642"/>
      <c r="CT6" s="642"/>
      <c r="CU6" s="642"/>
      <c r="CV6" s="642"/>
      <c r="CW6" s="642"/>
      <c r="CX6" s="642"/>
      <c r="CY6" s="643"/>
      <c r="CZ6" s="635">
        <v>1.4</v>
      </c>
      <c r="DA6" s="636"/>
      <c r="DB6" s="636"/>
      <c r="DC6" s="655"/>
      <c r="DD6" s="650" t="s">
        <v>243</v>
      </c>
      <c r="DE6" s="642"/>
      <c r="DF6" s="642"/>
      <c r="DG6" s="642"/>
      <c r="DH6" s="642"/>
      <c r="DI6" s="642"/>
      <c r="DJ6" s="642"/>
      <c r="DK6" s="642"/>
      <c r="DL6" s="642"/>
      <c r="DM6" s="642"/>
      <c r="DN6" s="642"/>
      <c r="DO6" s="642"/>
      <c r="DP6" s="643"/>
      <c r="DQ6" s="650">
        <v>95735</v>
      </c>
      <c r="DR6" s="642"/>
      <c r="DS6" s="642"/>
      <c r="DT6" s="642"/>
      <c r="DU6" s="642"/>
      <c r="DV6" s="642"/>
      <c r="DW6" s="642"/>
      <c r="DX6" s="642"/>
      <c r="DY6" s="642"/>
      <c r="DZ6" s="642"/>
      <c r="EA6" s="642"/>
      <c r="EB6" s="642"/>
      <c r="EC6" s="651"/>
    </row>
    <row r="7" spans="2:143" ht="11.25" customHeight="1" x14ac:dyDescent="0.15">
      <c r="B7" s="638" t="s">
        <v>244</v>
      </c>
      <c r="C7" s="639"/>
      <c r="D7" s="639"/>
      <c r="E7" s="639"/>
      <c r="F7" s="639"/>
      <c r="G7" s="639"/>
      <c r="H7" s="639"/>
      <c r="I7" s="639"/>
      <c r="J7" s="639"/>
      <c r="K7" s="639"/>
      <c r="L7" s="639"/>
      <c r="M7" s="639"/>
      <c r="N7" s="639"/>
      <c r="O7" s="639"/>
      <c r="P7" s="639"/>
      <c r="Q7" s="640"/>
      <c r="R7" s="641">
        <v>2081</v>
      </c>
      <c r="S7" s="642"/>
      <c r="T7" s="642"/>
      <c r="U7" s="642"/>
      <c r="V7" s="642"/>
      <c r="W7" s="642"/>
      <c r="X7" s="642"/>
      <c r="Y7" s="643"/>
      <c r="Z7" s="644">
        <v>0</v>
      </c>
      <c r="AA7" s="644"/>
      <c r="AB7" s="644"/>
      <c r="AC7" s="644"/>
      <c r="AD7" s="645">
        <v>2081</v>
      </c>
      <c r="AE7" s="645"/>
      <c r="AF7" s="645"/>
      <c r="AG7" s="645"/>
      <c r="AH7" s="645"/>
      <c r="AI7" s="645"/>
      <c r="AJ7" s="645"/>
      <c r="AK7" s="645"/>
      <c r="AL7" s="646">
        <v>0.1</v>
      </c>
      <c r="AM7" s="647"/>
      <c r="AN7" s="647"/>
      <c r="AO7" s="648"/>
      <c r="AP7" s="638" t="s">
        <v>245</v>
      </c>
      <c r="AQ7" s="639"/>
      <c r="AR7" s="639"/>
      <c r="AS7" s="639"/>
      <c r="AT7" s="639"/>
      <c r="AU7" s="639"/>
      <c r="AV7" s="639"/>
      <c r="AW7" s="639"/>
      <c r="AX7" s="639"/>
      <c r="AY7" s="639"/>
      <c r="AZ7" s="639"/>
      <c r="BA7" s="639"/>
      <c r="BB7" s="639"/>
      <c r="BC7" s="639"/>
      <c r="BD7" s="639"/>
      <c r="BE7" s="639"/>
      <c r="BF7" s="640"/>
      <c r="BG7" s="641">
        <v>568711</v>
      </c>
      <c r="BH7" s="642"/>
      <c r="BI7" s="642"/>
      <c r="BJ7" s="642"/>
      <c r="BK7" s="642"/>
      <c r="BL7" s="642"/>
      <c r="BM7" s="642"/>
      <c r="BN7" s="643"/>
      <c r="BO7" s="644">
        <v>36.9</v>
      </c>
      <c r="BP7" s="644"/>
      <c r="BQ7" s="644"/>
      <c r="BR7" s="644"/>
      <c r="BS7" s="645">
        <v>8029</v>
      </c>
      <c r="BT7" s="645"/>
      <c r="BU7" s="645"/>
      <c r="BV7" s="645"/>
      <c r="BW7" s="645"/>
      <c r="BX7" s="645"/>
      <c r="BY7" s="645"/>
      <c r="BZ7" s="645"/>
      <c r="CA7" s="645"/>
      <c r="CB7" s="649"/>
      <c r="CD7" s="656" t="s">
        <v>246</v>
      </c>
      <c r="CE7" s="657"/>
      <c r="CF7" s="657"/>
      <c r="CG7" s="657"/>
      <c r="CH7" s="657"/>
      <c r="CI7" s="657"/>
      <c r="CJ7" s="657"/>
      <c r="CK7" s="657"/>
      <c r="CL7" s="657"/>
      <c r="CM7" s="657"/>
      <c r="CN7" s="657"/>
      <c r="CO7" s="657"/>
      <c r="CP7" s="657"/>
      <c r="CQ7" s="658"/>
      <c r="CR7" s="641">
        <v>1296817</v>
      </c>
      <c r="CS7" s="642"/>
      <c r="CT7" s="642"/>
      <c r="CU7" s="642"/>
      <c r="CV7" s="642"/>
      <c r="CW7" s="642"/>
      <c r="CX7" s="642"/>
      <c r="CY7" s="643"/>
      <c r="CZ7" s="644">
        <v>18.7</v>
      </c>
      <c r="DA7" s="644"/>
      <c r="DB7" s="644"/>
      <c r="DC7" s="644"/>
      <c r="DD7" s="650">
        <v>5588</v>
      </c>
      <c r="DE7" s="642"/>
      <c r="DF7" s="642"/>
      <c r="DG7" s="642"/>
      <c r="DH7" s="642"/>
      <c r="DI7" s="642"/>
      <c r="DJ7" s="642"/>
      <c r="DK7" s="642"/>
      <c r="DL7" s="642"/>
      <c r="DM7" s="642"/>
      <c r="DN7" s="642"/>
      <c r="DO7" s="642"/>
      <c r="DP7" s="643"/>
      <c r="DQ7" s="650">
        <v>1071724</v>
      </c>
      <c r="DR7" s="642"/>
      <c r="DS7" s="642"/>
      <c r="DT7" s="642"/>
      <c r="DU7" s="642"/>
      <c r="DV7" s="642"/>
      <c r="DW7" s="642"/>
      <c r="DX7" s="642"/>
      <c r="DY7" s="642"/>
      <c r="DZ7" s="642"/>
      <c r="EA7" s="642"/>
      <c r="EB7" s="642"/>
      <c r="EC7" s="651"/>
    </row>
    <row r="8" spans="2:143" ht="11.25" customHeight="1" x14ac:dyDescent="0.15">
      <c r="B8" s="638" t="s">
        <v>247</v>
      </c>
      <c r="C8" s="639"/>
      <c r="D8" s="639"/>
      <c r="E8" s="639"/>
      <c r="F8" s="639"/>
      <c r="G8" s="639"/>
      <c r="H8" s="639"/>
      <c r="I8" s="639"/>
      <c r="J8" s="639"/>
      <c r="K8" s="639"/>
      <c r="L8" s="639"/>
      <c r="M8" s="639"/>
      <c r="N8" s="639"/>
      <c r="O8" s="639"/>
      <c r="P8" s="639"/>
      <c r="Q8" s="640"/>
      <c r="R8" s="641">
        <v>4417</v>
      </c>
      <c r="S8" s="642"/>
      <c r="T8" s="642"/>
      <c r="U8" s="642"/>
      <c r="V8" s="642"/>
      <c r="W8" s="642"/>
      <c r="X8" s="642"/>
      <c r="Y8" s="643"/>
      <c r="Z8" s="644">
        <v>0.1</v>
      </c>
      <c r="AA8" s="644"/>
      <c r="AB8" s="644"/>
      <c r="AC8" s="644"/>
      <c r="AD8" s="645">
        <v>4417</v>
      </c>
      <c r="AE8" s="645"/>
      <c r="AF8" s="645"/>
      <c r="AG8" s="645"/>
      <c r="AH8" s="645"/>
      <c r="AI8" s="645"/>
      <c r="AJ8" s="645"/>
      <c r="AK8" s="645"/>
      <c r="AL8" s="646">
        <v>0.1</v>
      </c>
      <c r="AM8" s="647"/>
      <c r="AN8" s="647"/>
      <c r="AO8" s="648"/>
      <c r="AP8" s="638" t="s">
        <v>248</v>
      </c>
      <c r="AQ8" s="639"/>
      <c r="AR8" s="639"/>
      <c r="AS8" s="639"/>
      <c r="AT8" s="639"/>
      <c r="AU8" s="639"/>
      <c r="AV8" s="639"/>
      <c r="AW8" s="639"/>
      <c r="AX8" s="639"/>
      <c r="AY8" s="639"/>
      <c r="AZ8" s="639"/>
      <c r="BA8" s="639"/>
      <c r="BB8" s="639"/>
      <c r="BC8" s="639"/>
      <c r="BD8" s="639"/>
      <c r="BE8" s="639"/>
      <c r="BF8" s="640"/>
      <c r="BG8" s="641">
        <v>24499</v>
      </c>
      <c r="BH8" s="642"/>
      <c r="BI8" s="642"/>
      <c r="BJ8" s="642"/>
      <c r="BK8" s="642"/>
      <c r="BL8" s="642"/>
      <c r="BM8" s="642"/>
      <c r="BN8" s="643"/>
      <c r="BO8" s="644">
        <v>1.6</v>
      </c>
      <c r="BP8" s="644"/>
      <c r="BQ8" s="644"/>
      <c r="BR8" s="644"/>
      <c r="BS8" s="650" t="s">
        <v>243</v>
      </c>
      <c r="BT8" s="642"/>
      <c r="BU8" s="642"/>
      <c r="BV8" s="642"/>
      <c r="BW8" s="642"/>
      <c r="BX8" s="642"/>
      <c r="BY8" s="642"/>
      <c r="BZ8" s="642"/>
      <c r="CA8" s="642"/>
      <c r="CB8" s="651"/>
      <c r="CD8" s="656" t="s">
        <v>249</v>
      </c>
      <c r="CE8" s="657"/>
      <c r="CF8" s="657"/>
      <c r="CG8" s="657"/>
      <c r="CH8" s="657"/>
      <c r="CI8" s="657"/>
      <c r="CJ8" s="657"/>
      <c r="CK8" s="657"/>
      <c r="CL8" s="657"/>
      <c r="CM8" s="657"/>
      <c r="CN8" s="657"/>
      <c r="CO8" s="657"/>
      <c r="CP8" s="657"/>
      <c r="CQ8" s="658"/>
      <c r="CR8" s="641">
        <v>1690530</v>
      </c>
      <c r="CS8" s="642"/>
      <c r="CT8" s="642"/>
      <c r="CU8" s="642"/>
      <c r="CV8" s="642"/>
      <c r="CW8" s="642"/>
      <c r="CX8" s="642"/>
      <c r="CY8" s="643"/>
      <c r="CZ8" s="644">
        <v>24.3</v>
      </c>
      <c r="DA8" s="644"/>
      <c r="DB8" s="644"/>
      <c r="DC8" s="644"/>
      <c r="DD8" s="650">
        <v>1292</v>
      </c>
      <c r="DE8" s="642"/>
      <c r="DF8" s="642"/>
      <c r="DG8" s="642"/>
      <c r="DH8" s="642"/>
      <c r="DI8" s="642"/>
      <c r="DJ8" s="642"/>
      <c r="DK8" s="642"/>
      <c r="DL8" s="642"/>
      <c r="DM8" s="642"/>
      <c r="DN8" s="642"/>
      <c r="DO8" s="642"/>
      <c r="DP8" s="643"/>
      <c r="DQ8" s="650">
        <v>925142</v>
      </c>
      <c r="DR8" s="642"/>
      <c r="DS8" s="642"/>
      <c r="DT8" s="642"/>
      <c r="DU8" s="642"/>
      <c r="DV8" s="642"/>
      <c r="DW8" s="642"/>
      <c r="DX8" s="642"/>
      <c r="DY8" s="642"/>
      <c r="DZ8" s="642"/>
      <c r="EA8" s="642"/>
      <c r="EB8" s="642"/>
      <c r="EC8" s="651"/>
    </row>
    <row r="9" spans="2:143" ht="11.25" customHeight="1" x14ac:dyDescent="0.15">
      <c r="B9" s="638" t="s">
        <v>250</v>
      </c>
      <c r="C9" s="639"/>
      <c r="D9" s="639"/>
      <c r="E9" s="639"/>
      <c r="F9" s="639"/>
      <c r="G9" s="639"/>
      <c r="H9" s="639"/>
      <c r="I9" s="639"/>
      <c r="J9" s="639"/>
      <c r="K9" s="639"/>
      <c r="L9" s="639"/>
      <c r="M9" s="639"/>
      <c r="N9" s="639"/>
      <c r="O9" s="639"/>
      <c r="P9" s="639"/>
      <c r="Q9" s="640"/>
      <c r="R9" s="641">
        <v>3961</v>
      </c>
      <c r="S9" s="642"/>
      <c r="T9" s="642"/>
      <c r="U9" s="642"/>
      <c r="V9" s="642"/>
      <c r="W9" s="642"/>
      <c r="X9" s="642"/>
      <c r="Y9" s="643"/>
      <c r="Z9" s="644">
        <v>0.1</v>
      </c>
      <c r="AA9" s="644"/>
      <c r="AB9" s="644"/>
      <c r="AC9" s="644"/>
      <c r="AD9" s="645">
        <v>3961</v>
      </c>
      <c r="AE9" s="645"/>
      <c r="AF9" s="645"/>
      <c r="AG9" s="645"/>
      <c r="AH9" s="645"/>
      <c r="AI9" s="645"/>
      <c r="AJ9" s="645"/>
      <c r="AK9" s="645"/>
      <c r="AL9" s="646">
        <v>0.1</v>
      </c>
      <c r="AM9" s="647"/>
      <c r="AN9" s="647"/>
      <c r="AO9" s="648"/>
      <c r="AP9" s="638" t="s">
        <v>251</v>
      </c>
      <c r="AQ9" s="639"/>
      <c r="AR9" s="639"/>
      <c r="AS9" s="639"/>
      <c r="AT9" s="639"/>
      <c r="AU9" s="639"/>
      <c r="AV9" s="639"/>
      <c r="AW9" s="639"/>
      <c r="AX9" s="639"/>
      <c r="AY9" s="639"/>
      <c r="AZ9" s="639"/>
      <c r="BA9" s="639"/>
      <c r="BB9" s="639"/>
      <c r="BC9" s="639"/>
      <c r="BD9" s="639"/>
      <c r="BE9" s="639"/>
      <c r="BF9" s="640"/>
      <c r="BG9" s="641">
        <v>475479</v>
      </c>
      <c r="BH9" s="642"/>
      <c r="BI9" s="642"/>
      <c r="BJ9" s="642"/>
      <c r="BK9" s="642"/>
      <c r="BL9" s="642"/>
      <c r="BM9" s="642"/>
      <c r="BN9" s="643"/>
      <c r="BO9" s="644">
        <v>30.8</v>
      </c>
      <c r="BP9" s="644"/>
      <c r="BQ9" s="644"/>
      <c r="BR9" s="644"/>
      <c r="BS9" s="650" t="s">
        <v>191</v>
      </c>
      <c r="BT9" s="642"/>
      <c r="BU9" s="642"/>
      <c r="BV9" s="642"/>
      <c r="BW9" s="642"/>
      <c r="BX9" s="642"/>
      <c r="BY9" s="642"/>
      <c r="BZ9" s="642"/>
      <c r="CA9" s="642"/>
      <c r="CB9" s="651"/>
      <c r="CD9" s="656" t="s">
        <v>252</v>
      </c>
      <c r="CE9" s="657"/>
      <c r="CF9" s="657"/>
      <c r="CG9" s="657"/>
      <c r="CH9" s="657"/>
      <c r="CI9" s="657"/>
      <c r="CJ9" s="657"/>
      <c r="CK9" s="657"/>
      <c r="CL9" s="657"/>
      <c r="CM9" s="657"/>
      <c r="CN9" s="657"/>
      <c r="CO9" s="657"/>
      <c r="CP9" s="657"/>
      <c r="CQ9" s="658"/>
      <c r="CR9" s="641">
        <v>546108</v>
      </c>
      <c r="CS9" s="642"/>
      <c r="CT9" s="642"/>
      <c r="CU9" s="642"/>
      <c r="CV9" s="642"/>
      <c r="CW9" s="642"/>
      <c r="CX9" s="642"/>
      <c r="CY9" s="643"/>
      <c r="CZ9" s="644">
        <v>7.9</v>
      </c>
      <c r="DA9" s="644"/>
      <c r="DB9" s="644"/>
      <c r="DC9" s="644"/>
      <c r="DD9" s="650">
        <v>181237</v>
      </c>
      <c r="DE9" s="642"/>
      <c r="DF9" s="642"/>
      <c r="DG9" s="642"/>
      <c r="DH9" s="642"/>
      <c r="DI9" s="642"/>
      <c r="DJ9" s="642"/>
      <c r="DK9" s="642"/>
      <c r="DL9" s="642"/>
      <c r="DM9" s="642"/>
      <c r="DN9" s="642"/>
      <c r="DO9" s="642"/>
      <c r="DP9" s="643"/>
      <c r="DQ9" s="650">
        <v>354500</v>
      </c>
      <c r="DR9" s="642"/>
      <c r="DS9" s="642"/>
      <c r="DT9" s="642"/>
      <c r="DU9" s="642"/>
      <c r="DV9" s="642"/>
      <c r="DW9" s="642"/>
      <c r="DX9" s="642"/>
      <c r="DY9" s="642"/>
      <c r="DZ9" s="642"/>
      <c r="EA9" s="642"/>
      <c r="EB9" s="642"/>
      <c r="EC9" s="651"/>
    </row>
    <row r="10" spans="2:143" ht="11.25" customHeight="1" x14ac:dyDescent="0.15">
      <c r="B10" s="638" t="s">
        <v>253</v>
      </c>
      <c r="C10" s="639"/>
      <c r="D10" s="639"/>
      <c r="E10" s="639"/>
      <c r="F10" s="639"/>
      <c r="G10" s="639"/>
      <c r="H10" s="639"/>
      <c r="I10" s="639"/>
      <c r="J10" s="639"/>
      <c r="K10" s="639"/>
      <c r="L10" s="639"/>
      <c r="M10" s="639"/>
      <c r="N10" s="639"/>
      <c r="O10" s="639"/>
      <c r="P10" s="639"/>
      <c r="Q10" s="640"/>
      <c r="R10" s="641" t="s">
        <v>191</v>
      </c>
      <c r="S10" s="642"/>
      <c r="T10" s="642"/>
      <c r="U10" s="642"/>
      <c r="V10" s="642"/>
      <c r="W10" s="642"/>
      <c r="X10" s="642"/>
      <c r="Y10" s="643"/>
      <c r="Z10" s="644" t="s">
        <v>243</v>
      </c>
      <c r="AA10" s="644"/>
      <c r="AB10" s="644"/>
      <c r="AC10" s="644"/>
      <c r="AD10" s="645" t="s">
        <v>243</v>
      </c>
      <c r="AE10" s="645"/>
      <c r="AF10" s="645"/>
      <c r="AG10" s="645"/>
      <c r="AH10" s="645"/>
      <c r="AI10" s="645"/>
      <c r="AJ10" s="645"/>
      <c r="AK10" s="645"/>
      <c r="AL10" s="646" t="s">
        <v>191</v>
      </c>
      <c r="AM10" s="647"/>
      <c r="AN10" s="647"/>
      <c r="AO10" s="648"/>
      <c r="AP10" s="638" t="s">
        <v>254</v>
      </c>
      <c r="AQ10" s="639"/>
      <c r="AR10" s="639"/>
      <c r="AS10" s="639"/>
      <c r="AT10" s="639"/>
      <c r="AU10" s="639"/>
      <c r="AV10" s="639"/>
      <c r="AW10" s="639"/>
      <c r="AX10" s="639"/>
      <c r="AY10" s="639"/>
      <c r="AZ10" s="639"/>
      <c r="BA10" s="639"/>
      <c r="BB10" s="639"/>
      <c r="BC10" s="639"/>
      <c r="BD10" s="639"/>
      <c r="BE10" s="639"/>
      <c r="BF10" s="640"/>
      <c r="BG10" s="641">
        <v>28264</v>
      </c>
      <c r="BH10" s="642"/>
      <c r="BI10" s="642"/>
      <c r="BJ10" s="642"/>
      <c r="BK10" s="642"/>
      <c r="BL10" s="642"/>
      <c r="BM10" s="642"/>
      <c r="BN10" s="643"/>
      <c r="BO10" s="644">
        <v>1.8</v>
      </c>
      <c r="BP10" s="644"/>
      <c r="BQ10" s="644"/>
      <c r="BR10" s="644"/>
      <c r="BS10" s="650" t="s">
        <v>191</v>
      </c>
      <c r="BT10" s="642"/>
      <c r="BU10" s="642"/>
      <c r="BV10" s="642"/>
      <c r="BW10" s="642"/>
      <c r="BX10" s="642"/>
      <c r="BY10" s="642"/>
      <c r="BZ10" s="642"/>
      <c r="CA10" s="642"/>
      <c r="CB10" s="651"/>
      <c r="CD10" s="656" t="s">
        <v>255</v>
      </c>
      <c r="CE10" s="657"/>
      <c r="CF10" s="657"/>
      <c r="CG10" s="657"/>
      <c r="CH10" s="657"/>
      <c r="CI10" s="657"/>
      <c r="CJ10" s="657"/>
      <c r="CK10" s="657"/>
      <c r="CL10" s="657"/>
      <c r="CM10" s="657"/>
      <c r="CN10" s="657"/>
      <c r="CO10" s="657"/>
      <c r="CP10" s="657"/>
      <c r="CQ10" s="658"/>
      <c r="CR10" s="641">
        <v>5708</v>
      </c>
      <c r="CS10" s="642"/>
      <c r="CT10" s="642"/>
      <c r="CU10" s="642"/>
      <c r="CV10" s="642"/>
      <c r="CW10" s="642"/>
      <c r="CX10" s="642"/>
      <c r="CY10" s="643"/>
      <c r="CZ10" s="644">
        <v>0.1</v>
      </c>
      <c r="DA10" s="644"/>
      <c r="DB10" s="644"/>
      <c r="DC10" s="644"/>
      <c r="DD10" s="650" t="s">
        <v>243</v>
      </c>
      <c r="DE10" s="642"/>
      <c r="DF10" s="642"/>
      <c r="DG10" s="642"/>
      <c r="DH10" s="642"/>
      <c r="DI10" s="642"/>
      <c r="DJ10" s="642"/>
      <c r="DK10" s="642"/>
      <c r="DL10" s="642"/>
      <c r="DM10" s="642"/>
      <c r="DN10" s="642"/>
      <c r="DO10" s="642"/>
      <c r="DP10" s="643"/>
      <c r="DQ10" s="650">
        <v>5708</v>
      </c>
      <c r="DR10" s="642"/>
      <c r="DS10" s="642"/>
      <c r="DT10" s="642"/>
      <c r="DU10" s="642"/>
      <c r="DV10" s="642"/>
      <c r="DW10" s="642"/>
      <c r="DX10" s="642"/>
      <c r="DY10" s="642"/>
      <c r="DZ10" s="642"/>
      <c r="EA10" s="642"/>
      <c r="EB10" s="642"/>
      <c r="EC10" s="651"/>
    </row>
    <row r="11" spans="2:143" ht="11.25" customHeight="1" x14ac:dyDescent="0.15">
      <c r="B11" s="638" t="s">
        <v>256</v>
      </c>
      <c r="C11" s="639"/>
      <c r="D11" s="639"/>
      <c r="E11" s="639"/>
      <c r="F11" s="639"/>
      <c r="G11" s="639"/>
      <c r="H11" s="639"/>
      <c r="I11" s="639"/>
      <c r="J11" s="639"/>
      <c r="K11" s="639"/>
      <c r="L11" s="639"/>
      <c r="M11" s="639"/>
      <c r="N11" s="639"/>
      <c r="O11" s="639"/>
      <c r="P11" s="639"/>
      <c r="Q11" s="640"/>
      <c r="R11" s="641" t="s">
        <v>191</v>
      </c>
      <c r="S11" s="642"/>
      <c r="T11" s="642"/>
      <c r="U11" s="642"/>
      <c r="V11" s="642"/>
      <c r="W11" s="642"/>
      <c r="X11" s="642"/>
      <c r="Y11" s="643"/>
      <c r="Z11" s="644" t="s">
        <v>243</v>
      </c>
      <c r="AA11" s="644"/>
      <c r="AB11" s="644"/>
      <c r="AC11" s="644"/>
      <c r="AD11" s="645" t="s">
        <v>243</v>
      </c>
      <c r="AE11" s="645"/>
      <c r="AF11" s="645"/>
      <c r="AG11" s="645"/>
      <c r="AH11" s="645"/>
      <c r="AI11" s="645"/>
      <c r="AJ11" s="645"/>
      <c r="AK11" s="645"/>
      <c r="AL11" s="646" t="s">
        <v>191</v>
      </c>
      <c r="AM11" s="647"/>
      <c r="AN11" s="647"/>
      <c r="AO11" s="648"/>
      <c r="AP11" s="638" t="s">
        <v>257</v>
      </c>
      <c r="AQ11" s="639"/>
      <c r="AR11" s="639"/>
      <c r="AS11" s="639"/>
      <c r="AT11" s="639"/>
      <c r="AU11" s="639"/>
      <c r="AV11" s="639"/>
      <c r="AW11" s="639"/>
      <c r="AX11" s="639"/>
      <c r="AY11" s="639"/>
      <c r="AZ11" s="639"/>
      <c r="BA11" s="639"/>
      <c r="BB11" s="639"/>
      <c r="BC11" s="639"/>
      <c r="BD11" s="639"/>
      <c r="BE11" s="639"/>
      <c r="BF11" s="640"/>
      <c r="BG11" s="641">
        <v>40469</v>
      </c>
      <c r="BH11" s="642"/>
      <c r="BI11" s="642"/>
      <c r="BJ11" s="642"/>
      <c r="BK11" s="642"/>
      <c r="BL11" s="642"/>
      <c r="BM11" s="642"/>
      <c r="BN11" s="643"/>
      <c r="BO11" s="644">
        <v>2.6</v>
      </c>
      <c r="BP11" s="644"/>
      <c r="BQ11" s="644"/>
      <c r="BR11" s="644"/>
      <c r="BS11" s="650">
        <v>8029</v>
      </c>
      <c r="BT11" s="642"/>
      <c r="BU11" s="642"/>
      <c r="BV11" s="642"/>
      <c r="BW11" s="642"/>
      <c r="BX11" s="642"/>
      <c r="BY11" s="642"/>
      <c r="BZ11" s="642"/>
      <c r="CA11" s="642"/>
      <c r="CB11" s="651"/>
      <c r="CD11" s="656" t="s">
        <v>258</v>
      </c>
      <c r="CE11" s="657"/>
      <c r="CF11" s="657"/>
      <c r="CG11" s="657"/>
      <c r="CH11" s="657"/>
      <c r="CI11" s="657"/>
      <c r="CJ11" s="657"/>
      <c r="CK11" s="657"/>
      <c r="CL11" s="657"/>
      <c r="CM11" s="657"/>
      <c r="CN11" s="657"/>
      <c r="CO11" s="657"/>
      <c r="CP11" s="657"/>
      <c r="CQ11" s="658"/>
      <c r="CR11" s="641">
        <v>569294</v>
      </c>
      <c r="CS11" s="642"/>
      <c r="CT11" s="642"/>
      <c r="CU11" s="642"/>
      <c r="CV11" s="642"/>
      <c r="CW11" s="642"/>
      <c r="CX11" s="642"/>
      <c r="CY11" s="643"/>
      <c r="CZ11" s="644">
        <v>8.1999999999999993</v>
      </c>
      <c r="DA11" s="644"/>
      <c r="DB11" s="644"/>
      <c r="DC11" s="644"/>
      <c r="DD11" s="650">
        <v>149747</v>
      </c>
      <c r="DE11" s="642"/>
      <c r="DF11" s="642"/>
      <c r="DG11" s="642"/>
      <c r="DH11" s="642"/>
      <c r="DI11" s="642"/>
      <c r="DJ11" s="642"/>
      <c r="DK11" s="642"/>
      <c r="DL11" s="642"/>
      <c r="DM11" s="642"/>
      <c r="DN11" s="642"/>
      <c r="DO11" s="642"/>
      <c r="DP11" s="643"/>
      <c r="DQ11" s="650">
        <v>270486</v>
      </c>
      <c r="DR11" s="642"/>
      <c r="DS11" s="642"/>
      <c r="DT11" s="642"/>
      <c r="DU11" s="642"/>
      <c r="DV11" s="642"/>
      <c r="DW11" s="642"/>
      <c r="DX11" s="642"/>
      <c r="DY11" s="642"/>
      <c r="DZ11" s="642"/>
      <c r="EA11" s="642"/>
      <c r="EB11" s="642"/>
      <c r="EC11" s="651"/>
    </row>
    <row r="12" spans="2:143" ht="11.25" customHeight="1" x14ac:dyDescent="0.15">
      <c r="B12" s="638" t="s">
        <v>259</v>
      </c>
      <c r="C12" s="639"/>
      <c r="D12" s="639"/>
      <c r="E12" s="639"/>
      <c r="F12" s="639"/>
      <c r="G12" s="639"/>
      <c r="H12" s="639"/>
      <c r="I12" s="639"/>
      <c r="J12" s="639"/>
      <c r="K12" s="639"/>
      <c r="L12" s="639"/>
      <c r="M12" s="639"/>
      <c r="N12" s="639"/>
      <c r="O12" s="639"/>
      <c r="P12" s="639"/>
      <c r="Q12" s="640"/>
      <c r="R12" s="641">
        <v>233582</v>
      </c>
      <c r="S12" s="642"/>
      <c r="T12" s="642"/>
      <c r="U12" s="642"/>
      <c r="V12" s="642"/>
      <c r="W12" s="642"/>
      <c r="X12" s="642"/>
      <c r="Y12" s="643"/>
      <c r="Z12" s="644">
        <v>3.1</v>
      </c>
      <c r="AA12" s="644"/>
      <c r="AB12" s="644"/>
      <c r="AC12" s="644"/>
      <c r="AD12" s="645">
        <v>233582</v>
      </c>
      <c r="AE12" s="645"/>
      <c r="AF12" s="645"/>
      <c r="AG12" s="645"/>
      <c r="AH12" s="645"/>
      <c r="AI12" s="645"/>
      <c r="AJ12" s="645"/>
      <c r="AK12" s="645"/>
      <c r="AL12" s="646">
        <v>5.6</v>
      </c>
      <c r="AM12" s="647"/>
      <c r="AN12" s="647"/>
      <c r="AO12" s="648"/>
      <c r="AP12" s="638" t="s">
        <v>260</v>
      </c>
      <c r="AQ12" s="639"/>
      <c r="AR12" s="639"/>
      <c r="AS12" s="639"/>
      <c r="AT12" s="639"/>
      <c r="AU12" s="639"/>
      <c r="AV12" s="639"/>
      <c r="AW12" s="639"/>
      <c r="AX12" s="639"/>
      <c r="AY12" s="639"/>
      <c r="AZ12" s="639"/>
      <c r="BA12" s="639"/>
      <c r="BB12" s="639"/>
      <c r="BC12" s="639"/>
      <c r="BD12" s="639"/>
      <c r="BE12" s="639"/>
      <c r="BF12" s="640"/>
      <c r="BG12" s="641">
        <v>877634</v>
      </c>
      <c r="BH12" s="642"/>
      <c r="BI12" s="642"/>
      <c r="BJ12" s="642"/>
      <c r="BK12" s="642"/>
      <c r="BL12" s="642"/>
      <c r="BM12" s="642"/>
      <c r="BN12" s="643"/>
      <c r="BO12" s="644">
        <v>56.9</v>
      </c>
      <c r="BP12" s="644"/>
      <c r="BQ12" s="644"/>
      <c r="BR12" s="644"/>
      <c r="BS12" s="650" t="s">
        <v>243</v>
      </c>
      <c r="BT12" s="642"/>
      <c r="BU12" s="642"/>
      <c r="BV12" s="642"/>
      <c r="BW12" s="642"/>
      <c r="BX12" s="642"/>
      <c r="BY12" s="642"/>
      <c r="BZ12" s="642"/>
      <c r="CA12" s="642"/>
      <c r="CB12" s="651"/>
      <c r="CD12" s="656" t="s">
        <v>261</v>
      </c>
      <c r="CE12" s="657"/>
      <c r="CF12" s="657"/>
      <c r="CG12" s="657"/>
      <c r="CH12" s="657"/>
      <c r="CI12" s="657"/>
      <c r="CJ12" s="657"/>
      <c r="CK12" s="657"/>
      <c r="CL12" s="657"/>
      <c r="CM12" s="657"/>
      <c r="CN12" s="657"/>
      <c r="CO12" s="657"/>
      <c r="CP12" s="657"/>
      <c r="CQ12" s="658"/>
      <c r="CR12" s="641">
        <v>278413</v>
      </c>
      <c r="CS12" s="642"/>
      <c r="CT12" s="642"/>
      <c r="CU12" s="642"/>
      <c r="CV12" s="642"/>
      <c r="CW12" s="642"/>
      <c r="CX12" s="642"/>
      <c r="CY12" s="643"/>
      <c r="CZ12" s="644">
        <v>4</v>
      </c>
      <c r="DA12" s="644"/>
      <c r="DB12" s="644"/>
      <c r="DC12" s="644"/>
      <c r="DD12" s="650">
        <v>28794</v>
      </c>
      <c r="DE12" s="642"/>
      <c r="DF12" s="642"/>
      <c r="DG12" s="642"/>
      <c r="DH12" s="642"/>
      <c r="DI12" s="642"/>
      <c r="DJ12" s="642"/>
      <c r="DK12" s="642"/>
      <c r="DL12" s="642"/>
      <c r="DM12" s="642"/>
      <c r="DN12" s="642"/>
      <c r="DO12" s="642"/>
      <c r="DP12" s="643"/>
      <c r="DQ12" s="650">
        <v>213641</v>
      </c>
      <c r="DR12" s="642"/>
      <c r="DS12" s="642"/>
      <c r="DT12" s="642"/>
      <c r="DU12" s="642"/>
      <c r="DV12" s="642"/>
      <c r="DW12" s="642"/>
      <c r="DX12" s="642"/>
      <c r="DY12" s="642"/>
      <c r="DZ12" s="642"/>
      <c r="EA12" s="642"/>
      <c r="EB12" s="642"/>
      <c r="EC12" s="651"/>
    </row>
    <row r="13" spans="2:143" ht="11.25" customHeight="1" x14ac:dyDescent="0.15">
      <c r="B13" s="638" t="s">
        <v>262</v>
      </c>
      <c r="C13" s="639"/>
      <c r="D13" s="639"/>
      <c r="E13" s="639"/>
      <c r="F13" s="639"/>
      <c r="G13" s="639"/>
      <c r="H13" s="639"/>
      <c r="I13" s="639"/>
      <c r="J13" s="639"/>
      <c r="K13" s="639"/>
      <c r="L13" s="639"/>
      <c r="M13" s="639"/>
      <c r="N13" s="639"/>
      <c r="O13" s="639"/>
      <c r="P13" s="639"/>
      <c r="Q13" s="640"/>
      <c r="R13" s="641">
        <v>43626</v>
      </c>
      <c r="S13" s="642"/>
      <c r="T13" s="642"/>
      <c r="U13" s="642"/>
      <c r="V13" s="642"/>
      <c r="W13" s="642"/>
      <c r="X13" s="642"/>
      <c r="Y13" s="643"/>
      <c r="Z13" s="644">
        <v>0.6</v>
      </c>
      <c r="AA13" s="644"/>
      <c r="AB13" s="644"/>
      <c r="AC13" s="644"/>
      <c r="AD13" s="645">
        <v>43626</v>
      </c>
      <c r="AE13" s="645"/>
      <c r="AF13" s="645"/>
      <c r="AG13" s="645"/>
      <c r="AH13" s="645"/>
      <c r="AI13" s="645"/>
      <c r="AJ13" s="645"/>
      <c r="AK13" s="645"/>
      <c r="AL13" s="646">
        <v>1.1000000000000001</v>
      </c>
      <c r="AM13" s="647"/>
      <c r="AN13" s="647"/>
      <c r="AO13" s="648"/>
      <c r="AP13" s="638" t="s">
        <v>263</v>
      </c>
      <c r="AQ13" s="639"/>
      <c r="AR13" s="639"/>
      <c r="AS13" s="639"/>
      <c r="AT13" s="639"/>
      <c r="AU13" s="639"/>
      <c r="AV13" s="639"/>
      <c r="AW13" s="639"/>
      <c r="AX13" s="639"/>
      <c r="AY13" s="639"/>
      <c r="AZ13" s="639"/>
      <c r="BA13" s="639"/>
      <c r="BB13" s="639"/>
      <c r="BC13" s="639"/>
      <c r="BD13" s="639"/>
      <c r="BE13" s="639"/>
      <c r="BF13" s="640"/>
      <c r="BG13" s="641">
        <v>877423</v>
      </c>
      <c r="BH13" s="642"/>
      <c r="BI13" s="642"/>
      <c r="BJ13" s="642"/>
      <c r="BK13" s="642"/>
      <c r="BL13" s="642"/>
      <c r="BM13" s="642"/>
      <c r="BN13" s="643"/>
      <c r="BO13" s="644">
        <v>56.9</v>
      </c>
      <c r="BP13" s="644"/>
      <c r="BQ13" s="644"/>
      <c r="BR13" s="644"/>
      <c r="BS13" s="650" t="s">
        <v>243</v>
      </c>
      <c r="BT13" s="642"/>
      <c r="BU13" s="642"/>
      <c r="BV13" s="642"/>
      <c r="BW13" s="642"/>
      <c r="BX13" s="642"/>
      <c r="BY13" s="642"/>
      <c r="BZ13" s="642"/>
      <c r="CA13" s="642"/>
      <c r="CB13" s="651"/>
      <c r="CD13" s="656" t="s">
        <v>264</v>
      </c>
      <c r="CE13" s="657"/>
      <c r="CF13" s="657"/>
      <c r="CG13" s="657"/>
      <c r="CH13" s="657"/>
      <c r="CI13" s="657"/>
      <c r="CJ13" s="657"/>
      <c r="CK13" s="657"/>
      <c r="CL13" s="657"/>
      <c r="CM13" s="657"/>
      <c r="CN13" s="657"/>
      <c r="CO13" s="657"/>
      <c r="CP13" s="657"/>
      <c r="CQ13" s="658"/>
      <c r="CR13" s="641">
        <v>656149</v>
      </c>
      <c r="CS13" s="642"/>
      <c r="CT13" s="642"/>
      <c r="CU13" s="642"/>
      <c r="CV13" s="642"/>
      <c r="CW13" s="642"/>
      <c r="CX13" s="642"/>
      <c r="CY13" s="643"/>
      <c r="CZ13" s="644">
        <v>9.4</v>
      </c>
      <c r="DA13" s="644"/>
      <c r="DB13" s="644"/>
      <c r="DC13" s="644"/>
      <c r="DD13" s="650">
        <v>365501</v>
      </c>
      <c r="DE13" s="642"/>
      <c r="DF13" s="642"/>
      <c r="DG13" s="642"/>
      <c r="DH13" s="642"/>
      <c r="DI13" s="642"/>
      <c r="DJ13" s="642"/>
      <c r="DK13" s="642"/>
      <c r="DL13" s="642"/>
      <c r="DM13" s="642"/>
      <c r="DN13" s="642"/>
      <c r="DO13" s="642"/>
      <c r="DP13" s="643"/>
      <c r="DQ13" s="650">
        <v>381850</v>
      </c>
      <c r="DR13" s="642"/>
      <c r="DS13" s="642"/>
      <c r="DT13" s="642"/>
      <c r="DU13" s="642"/>
      <c r="DV13" s="642"/>
      <c r="DW13" s="642"/>
      <c r="DX13" s="642"/>
      <c r="DY13" s="642"/>
      <c r="DZ13" s="642"/>
      <c r="EA13" s="642"/>
      <c r="EB13" s="642"/>
      <c r="EC13" s="651"/>
    </row>
    <row r="14" spans="2:143" ht="11.25" customHeight="1" x14ac:dyDescent="0.15">
      <c r="B14" s="638" t="s">
        <v>265</v>
      </c>
      <c r="C14" s="639"/>
      <c r="D14" s="639"/>
      <c r="E14" s="639"/>
      <c r="F14" s="639"/>
      <c r="G14" s="639"/>
      <c r="H14" s="639"/>
      <c r="I14" s="639"/>
      <c r="J14" s="639"/>
      <c r="K14" s="639"/>
      <c r="L14" s="639"/>
      <c r="M14" s="639"/>
      <c r="N14" s="639"/>
      <c r="O14" s="639"/>
      <c r="P14" s="639"/>
      <c r="Q14" s="640"/>
      <c r="R14" s="641" t="s">
        <v>191</v>
      </c>
      <c r="S14" s="642"/>
      <c r="T14" s="642"/>
      <c r="U14" s="642"/>
      <c r="V14" s="642"/>
      <c r="W14" s="642"/>
      <c r="X14" s="642"/>
      <c r="Y14" s="643"/>
      <c r="Z14" s="644" t="s">
        <v>191</v>
      </c>
      <c r="AA14" s="644"/>
      <c r="AB14" s="644"/>
      <c r="AC14" s="644"/>
      <c r="AD14" s="645" t="s">
        <v>191</v>
      </c>
      <c r="AE14" s="645"/>
      <c r="AF14" s="645"/>
      <c r="AG14" s="645"/>
      <c r="AH14" s="645"/>
      <c r="AI14" s="645"/>
      <c r="AJ14" s="645"/>
      <c r="AK14" s="645"/>
      <c r="AL14" s="646" t="s">
        <v>191</v>
      </c>
      <c r="AM14" s="647"/>
      <c r="AN14" s="647"/>
      <c r="AO14" s="648"/>
      <c r="AP14" s="638" t="s">
        <v>266</v>
      </c>
      <c r="AQ14" s="639"/>
      <c r="AR14" s="639"/>
      <c r="AS14" s="639"/>
      <c r="AT14" s="639"/>
      <c r="AU14" s="639"/>
      <c r="AV14" s="639"/>
      <c r="AW14" s="639"/>
      <c r="AX14" s="639"/>
      <c r="AY14" s="639"/>
      <c r="AZ14" s="639"/>
      <c r="BA14" s="639"/>
      <c r="BB14" s="639"/>
      <c r="BC14" s="639"/>
      <c r="BD14" s="639"/>
      <c r="BE14" s="639"/>
      <c r="BF14" s="640"/>
      <c r="BG14" s="641">
        <v>45710</v>
      </c>
      <c r="BH14" s="642"/>
      <c r="BI14" s="642"/>
      <c r="BJ14" s="642"/>
      <c r="BK14" s="642"/>
      <c r="BL14" s="642"/>
      <c r="BM14" s="642"/>
      <c r="BN14" s="643"/>
      <c r="BO14" s="644">
        <v>3</v>
      </c>
      <c r="BP14" s="644"/>
      <c r="BQ14" s="644"/>
      <c r="BR14" s="644"/>
      <c r="BS14" s="650" t="s">
        <v>191</v>
      </c>
      <c r="BT14" s="642"/>
      <c r="BU14" s="642"/>
      <c r="BV14" s="642"/>
      <c r="BW14" s="642"/>
      <c r="BX14" s="642"/>
      <c r="BY14" s="642"/>
      <c r="BZ14" s="642"/>
      <c r="CA14" s="642"/>
      <c r="CB14" s="651"/>
      <c r="CD14" s="656" t="s">
        <v>267</v>
      </c>
      <c r="CE14" s="657"/>
      <c r="CF14" s="657"/>
      <c r="CG14" s="657"/>
      <c r="CH14" s="657"/>
      <c r="CI14" s="657"/>
      <c r="CJ14" s="657"/>
      <c r="CK14" s="657"/>
      <c r="CL14" s="657"/>
      <c r="CM14" s="657"/>
      <c r="CN14" s="657"/>
      <c r="CO14" s="657"/>
      <c r="CP14" s="657"/>
      <c r="CQ14" s="658"/>
      <c r="CR14" s="641">
        <v>289197</v>
      </c>
      <c r="CS14" s="642"/>
      <c r="CT14" s="642"/>
      <c r="CU14" s="642"/>
      <c r="CV14" s="642"/>
      <c r="CW14" s="642"/>
      <c r="CX14" s="642"/>
      <c r="CY14" s="643"/>
      <c r="CZ14" s="644">
        <v>4.2</v>
      </c>
      <c r="DA14" s="644"/>
      <c r="DB14" s="644"/>
      <c r="DC14" s="644"/>
      <c r="DD14" s="650">
        <v>26510</v>
      </c>
      <c r="DE14" s="642"/>
      <c r="DF14" s="642"/>
      <c r="DG14" s="642"/>
      <c r="DH14" s="642"/>
      <c r="DI14" s="642"/>
      <c r="DJ14" s="642"/>
      <c r="DK14" s="642"/>
      <c r="DL14" s="642"/>
      <c r="DM14" s="642"/>
      <c r="DN14" s="642"/>
      <c r="DO14" s="642"/>
      <c r="DP14" s="643"/>
      <c r="DQ14" s="650">
        <v>259559</v>
      </c>
      <c r="DR14" s="642"/>
      <c r="DS14" s="642"/>
      <c r="DT14" s="642"/>
      <c r="DU14" s="642"/>
      <c r="DV14" s="642"/>
      <c r="DW14" s="642"/>
      <c r="DX14" s="642"/>
      <c r="DY14" s="642"/>
      <c r="DZ14" s="642"/>
      <c r="EA14" s="642"/>
      <c r="EB14" s="642"/>
      <c r="EC14" s="651"/>
    </row>
    <row r="15" spans="2:143" ht="11.25" customHeight="1" x14ac:dyDescent="0.15">
      <c r="B15" s="638" t="s">
        <v>268</v>
      </c>
      <c r="C15" s="639"/>
      <c r="D15" s="639"/>
      <c r="E15" s="639"/>
      <c r="F15" s="639"/>
      <c r="G15" s="639"/>
      <c r="H15" s="639"/>
      <c r="I15" s="639"/>
      <c r="J15" s="639"/>
      <c r="K15" s="639"/>
      <c r="L15" s="639"/>
      <c r="M15" s="639"/>
      <c r="N15" s="639"/>
      <c r="O15" s="639"/>
      <c r="P15" s="639"/>
      <c r="Q15" s="640"/>
      <c r="R15" s="641">
        <v>28484</v>
      </c>
      <c r="S15" s="642"/>
      <c r="T15" s="642"/>
      <c r="U15" s="642"/>
      <c r="V15" s="642"/>
      <c r="W15" s="642"/>
      <c r="X15" s="642"/>
      <c r="Y15" s="643"/>
      <c r="Z15" s="644">
        <v>0.4</v>
      </c>
      <c r="AA15" s="644"/>
      <c r="AB15" s="644"/>
      <c r="AC15" s="644"/>
      <c r="AD15" s="645">
        <v>28484</v>
      </c>
      <c r="AE15" s="645"/>
      <c r="AF15" s="645"/>
      <c r="AG15" s="645"/>
      <c r="AH15" s="645"/>
      <c r="AI15" s="645"/>
      <c r="AJ15" s="645"/>
      <c r="AK15" s="645"/>
      <c r="AL15" s="646">
        <v>0.7</v>
      </c>
      <c r="AM15" s="647"/>
      <c r="AN15" s="647"/>
      <c r="AO15" s="648"/>
      <c r="AP15" s="638" t="s">
        <v>269</v>
      </c>
      <c r="AQ15" s="639"/>
      <c r="AR15" s="639"/>
      <c r="AS15" s="639"/>
      <c r="AT15" s="639"/>
      <c r="AU15" s="639"/>
      <c r="AV15" s="639"/>
      <c r="AW15" s="639"/>
      <c r="AX15" s="639"/>
      <c r="AY15" s="639"/>
      <c r="AZ15" s="639"/>
      <c r="BA15" s="639"/>
      <c r="BB15" s="639"/>
      <c r="BC15" s="639"/>
      <c r="BD15" s="639"/>
      <c r="BE15" s="639"/>
      <c r="BF15" s="640"/>
      <c r="BG15" s="641">
        <v>50138</v>
      </c>
      <c r="BH15" s="642"/>
      <c r="BI15" s="642"/>
      <c r="BJ15" s="642"/>
      <c r="BK15" s="642"/>
      <c r="BL15" s="642"/>
      <c r="BM15" s="642"/>
      <c r="BN15" s="643"/>
      <c r="BO15" s="644">
        <v>3.3</v>
      </c>
      <c r="BP15" s="644"/>
      <c r="BQ15" s="644"/>
      <c r="BR15" s="644"/>
      <c r="BS15" s="650" t="s">
        <v>243</v>
      </c>
      <c r="BT15" s="642"/>
      <c r="BU15" s="642"/>
      <c r="BV15" s="642"/>
      <c r="BW15" s="642"/>
      <c r="BX15" s="642"/>
      <c r="BY15" s="642"/>
      <c r="BZ15" s="642"/>
      <c r="CA15" s="642"/>
      <c r="CB15" s="651"/>
      <c r="CD15" s="656" t="s">
        <v>270</v>
      </c>
      <c r="CE15" s="657"/>
      <c r="CF15" s="657"/>
      <c r="CG15" s="657"/>
      <c r="CH15" s="657"/>
      <c r="CI15" s="657"/>
      <c r="CJ15" s="657"/>
      <c r="CK15" s="657"/>
      <c r="CL15" s="657"/>
      <c r="CM15" s="657"/>
      <c r="CN15" s="657"/>
      <c r="CO15" s="657"/>
      <c r="CP15" s="657"/>
      <c r="CQ15" s="658"/>
      <c r="CR15" s="641">
        <v>743610</v>
      </c>
      <c r="CS15" s="642"/>
      <c r="CT15" s="642"/>
      <c r="CU15" s="642"/>
      <c r="CV15" s="642"/>
      <c r="CW15" s="642"/>
      <c r="CX15" s="642"/>
      <c r="CY15" s="643"/>
      <c r="CZ15" s="644">
        <v>10.7</v>
      </c>
      <c r="DA15" s="644"/>
      <c r="DB15" s="644"/>
      <c r="DC15" s="644"/>
      <c r="DD15" s="650">
        <v>107786</v>
      </c>
      <c r="DE15" s="642"/>
      <c r="DF15" s="642"/>
      <c r="DG15" s="642"/>
      <c r="DH15" s="642"/>
      <c r="DI15" s="642"/>
      <c r="DJ15" s="642"/>
      <c r="DK15" s="642"/>
      <c r="DL15" s="642"/>
      <c r="DM15" s="642"/>
      <c r="DN15" s="642"/>
      <c r="DO15" s="642"/>
      <c r="DP15" s="643"/>
      <c r="DQ15" s="650">
        <v>606405</v>
      </c>
      <c r="DR15" s="642"/>
      <c r="DS15" s="642"/>
      <c r="DT15" s="642"/>
      <c r="DU15" s="642"/>
      <c r="DV15" s="642"/>
      <c r="DW15" s="642"/>
      <c r="DX15" s="642"/>
      <c r="DY15" s="642"/>
      <c r="DZ15" s="642"/>
      <c r="EA15" s="642"/>
      <c r="EB15" s="642"/>
      <c r="EC15" s="651"/>
    </row>
    <row r="16" spans="2:143" ht="11.25" customHeight="1" x14ac:dyDescent="0.15">
      <c r="B16" s="638" t="s">
        <v>271</v>
      </c>
      <c r="C16" s="639"/>
      <c r="D16" s="639"/>
      <c r="E16" s="639"/>
      <c r="F16" s="639"/>
      <c r="G16" s="639"/>
      <c r="H16" s="639"/>
      <c r="I16" s="639"/>
      <c r="J16" s="639"/>
      <c r="K16" s="639"/>
      <c r="L16" s="639"/>
      <c r="M16" s="639"/>
      <c r="N16" s="639"/>
      <c r="O16" s="639"/>
      <c r="P16" s="639"/>
      <c r="Q16" s="640"/>
      <c r="R16" s="641" t="s">
        <v>191</v>
      </c>
      <c r="S16" s="642"/>
      <c r="T16" s="642"/>
      <c r="U16" s="642"/>
      <c r="V16" s="642"/>
      <c r="W16" s="642"/>
      <c r="X16" s="642"/>
      <c r="Y16" s="643"/>
      <c r="Z16" s="644" t="s">
        <v>243</v>
      </c>
      <c r="AA16" s="644"/>
      <c r="AB16" s="644"/>
      <c r="AC16" s="644"/>
      <c r="AD16" s="645" t="s">
        <v>191</v>
      </c>
      <c r="AE16" s="645"/>
      <c r="AF16" s="645"/>
      <c r="AG16" s="645"/>
      <c r="AH16" s="645"/>
      <c r="AI16" s="645"/>
      <c r="AJ16" s="645"/>
      <c r="AK16" s="645"/>
      <c r="AL16" s="646" t="s">
        <v>191</v>
      </c>
      <c r="AM16" s="647"/>
      <c r="AN16" s="647"/>
      <c r="AO16" s="648"/>
      <c r="AP16" s="638" t="s">
        <v>272</v>
      </c>
      <c r="AQ16" s="639"/>
      <c r="AR16" s="639"/>
      <c r="AS16" s="639"/>
      <c r="AT16" s="639"/>
      <c r="AU16" s="639"/>
      <c r="AV16" s="639"/>
      <c r="AW16" s="639"/>
      <c r="AX16" s="639"/>
      <c r="AY16" s="639"/>
      <c r="AZ16" s="639"/>
      <c r="BA16" s="639"/>
      <c r="BB16" s="639"/>
      <c r="BC16" s="639"/>
      <c r="BD16" s="639"/>
      <c r="BE16" s="639"/>
      <c r="BF16" s="640"/>
      <c r="BG16" s="641" t="s">
        <v>191</v>
      </c>
      <c r="BH16" s="642"/>
      <c r="BI16" s="642"/>
      <c r="BJ16" s="642"/>
      <c r="BK16" s="642"/>
      <c r="BL16" s="642"/>
      <c r="BM16" s="642"/>
      <c r="BN16" s="643"/>
      <c r="BO16" s="644" t="s">
        <v>243</v>
      </c>
      <c r="BP16" s="644"/>
      <c r="BQ16" s="644"/>
      <c r="BR16" s="644"/>
      <c r="BS16" s="650" t="s">
        <v>243</v>
      </c>
      <c r="BT16" s="642"/>
      <c r="BU16" s="642"/>
      <c r="BV16" s="642"/>
      <c r="BW16" s="642"/>
      <c r="BX16" s="642"/>
      <c r="BY16" s="642"/>
      <c r="BZ16" s="642"/>
      <c r="CA16" s="642"/>
      <c r="CB16" s="651"/>
      <c r="CD16" s="656" t="s">
        <v>273</v>
      </c>
      <c r="CE16" s="657"/>
      <c r="CF16" s="657"/>
      <c r="CG16" s="657"/>
      <c r="CH16" s="657"/>
      <c r="CI16" s="657"/>
      <c r="CJ16" s="657"/>
      <c r="CK16" s="657"/>
      <c r="CL16" s="657"/>
      <c r="CM16" s="657"/>
      <c r="CN16" s="657"/>
      <c r="CO16" s="657"/>
      <c r="CP16" s="657"/>
      <c r="CQ16" s="658"/>
      <c r="CR16" s="641">
        <v>4777</v>
      </c>
      <c r="CS16" s="642"/>
      <c r="CT16" s="642"/>
      <c r="CU16" s="642"/>
      <c r="CV16" s="642"/>
      <c r="CW16" s="642"/>
      <c r="CX16" s="642"/>
      <c r="CY16" s="643"/>
      <c r="CZ16" s="644">
        <v>0.1</v>
      </c>
      <c r="DA16" s="644"/>
      <c r="DB16" s="644"/>
      <c r="DC16" s="644"/>
      <c r="DD16" s="650" t="s">
        <v>243</v>
      </c>
      <c r="DE16" s="642"/>
      <c r="DF16" s="642"/>
      <c r="DG16" s="642"/>
      <c r="DH16" s="642"/>
      <c r="DI16" s="642"/>
      <c r="DJ16" s="642"/>
      <c r="DK16" s="642"/>
      <c r="DL16" s="642"/>
      <c r="DM16" s="642"/>
      <c r="DN16" s="642"/>
      <c r="DO16" s="642"/>
      <c r="DP16" s="643"/>
      <c r="DQ16" s="650">
        <v>4777</v>
      </c>
      <c r="DR16" s="642"/>
      <c r="DS16" s="642"/>
      <c r="DT16" s="642"/>
      <c r="DU16" s="642"/>
      <c r="DV16" s="642"/>
      <c r="DW16" s="642"/>
      <c r="DX16" s="642"/>
      <c r="DY16" s="642"/>
      <c r="DZ16" s="642"/>
      <c r="EA16" s="642"/>
      <c r="EB16" s="642"/>
      <c r="EC16" s="651"/>
    </row>
    <row r="17" spans="2:133" ht="11.25" customHeight="1" x14ac:dyDescent="0.15">
      <c r="B17" s="638" t="s">
        <v>274</v>
      </c>
      <c r="C17" s="639"/>
      <c r="D17" s="639"/>
      <c r="E17" s="639"/>
      <c r="F17" s="639"/>
      <c r="G17" s="639"/>
      <c r="H17" s="639"/>
      <c r="I17" s="639"/>
      <c r="J17" s="639"/>
      <c r="K17" s="639"/>
      <c r="L17" s="639"/>
      <c r="M17" s="639"/>
      <c r="N17" s="639"/>
      <c r="O17" s="639"/>
      <c r="P17" s="639"/>
      <c r="Q17" s="640"/>
      <c r="R17" s="641">
        <v>2969</v>
      </c>
      <c r="S17" s="642"/>
      <c r="T17" s="642"/>
      <c r="U17" s="642"/>
      <c r="V17" s="642"/>
      <c r="W17" s="642"/>
      <c r="X17" s="642"/>
      <c r="Y17" s="643"/>
      <c r="Z17" s="644">
        <v>0</v>
      </c>
      <c r="AA17" s="644"/>
      <c r="AB17" s="644"/>
      <c r="AC17" s="644"/>
      <c r="AD17" s="645">
        <v>2969</v>
      </c>
      <c r="AE17" s="645"/>
      <c r="AF17" s="645"/>
      <c r="AG17" s="645"/>
      <c r="AH17" s="645"/>
      <c r="AI17" s="645"/>
      <c r="AJ17" s="645"/>
      <c r="AK17" s="645"/>
      <c r="AL17" s="646">
        <v>0.1</v>
      </c>
      <c r="AM17" s="647"/>
      <c r="AN17" s="647"/>
      <c r="AO17" s="648"/>
      <c r="AP17" s="638" t="s">
        <v>275</v>
      </c>
      <c r="AQ17" s="639"/>
      <c r="AR17" s="639"/>
      <c r="AS17" s="639"/>
      <c r="AT17" s="639"/>
      <c r="AU17" s="639"/>
      <c r="AV17" s="639"/>
      <c r="AW17" s="639"/>
      <c r="AX17" s="639"/>
      <c r="AY17" s="639"/>
      <c r="AZ17" s="639"/>
      <c r="BA17" s="639"/>
      <c r="BB17" s="639"/>
      <c r="BC17" s="639"/>
      <c r="BD17" s="639"/>
      <c r="BE17" s="639"/>
      <c r="BF17" s="640"/>
      <c r="BG17" s="641" t="s">
        <v>243</v>
      </c>
      <c r="BH17" s="642"/>
      <c r="BI17" s="642"/>
      <c r="BJ17" s="642"/>
      <c r="BK17" s="642"/>
      <c r="BL17" s="642"/>
      <c r="BM17" s="642"/>
      <c r="BN17" s="643"/>
      <c r="BO17" s="644" t="s">
        <v>243</v>
      </c>
      <c r="BP17" s="644"/>
      <c r="BQ17" s="644"/>
      <c r="BR17" s="644"/>
      <c r="BS17" s="650" t="s">
        <v>243</v>
      </c>
      <c r="BT17" s="642"/>
      <c r="BU17" s="642"/>
      <c r="BV17" s="642"/>
      <c r="BW17" s="642"/>
      <c r="BX17" s="642"/>
      <c r="BY17" s="642"/>
      <c r="BZ17" s="642"/>
      <c r="CA17" s="642"/>
      <c r="CB17" s="651"/>
      <c r="CD17" s="656" t="s">
        <v>276</v>
      </c>
      <c r="CE17" s="657"/>
      <c r="CF17" s="657"/>
      <c r="CG17" s="657"/>
      <c r="CH17" s="657"/>
      <c r="CI17" s="657"/>
      <c r="CJ17" s="657"/>
      <c r="CK17" s="657"/>
      <c r="CL17" s="657"/>
      <c r="CM17" s="657"/>
      <c r="CN17" s="657"/>
      <c r="CO17" s="657"/>
      <c r="CP17" s="657"/>
      <c r="CQ17" s="658"/>
      <c r="CR17" s="641">
        <v>771442</v>
      </c>
      <c r="CS17" s="642"/>
      <c r="CT17" s="642"/>
      <c r="CU17" s="642"/>
      <c r="CV17" s="642"/>
      <c r="CW17" s="642"/>
      <c r="CX17" s="642"/>
      <c r="CY17" s="643"/>
      <c r="CZ17" s="644">
        <v>11.1</v>
      </c>
      <c r="DA17" s="644"/>
      <c r="DB17" s="644"/>
      <c r="DC17" s="644"/>
      <c r="DD17" s="650" t="s">
        <v>191</v>
      </c>
      <c r="DE17" s="642"/>
      <c r="DF17" s="642"/>
      <c r="DG17" s="642"/>
      <c r="DH17" s="642"/>
      <c r="DI17" s="642"/>
      <c r="DJ17" s="642"/>
      <c r="DK17" s="642"/>
      <c r="DL17" s="642"/>
      <c r="DM17" s="642"/>
      <c r="DN17" s="642"/>
      <c r="DO17" s="642"/>
      <c r="DP17" s="643"/>
      <c r="DQ17" s="650">
        <v>771442</v>
      </c>
      <c r="DR17" s="642"/>
      <c r="DS17" s="642"/>
      <c r="DT17" s="642"/>
      <c r="DU17" s="642"/>
      <c r="DV17" s="642"/>
      <c r="DW17" s="642"/>
      <c r="DX17" s="642"/>
      <c r="DY17" s="642"/>
      <c r="DZ17" s="642"/>
      <c r="EA17" s="642"/>
      <c r="EB17" s="642"/>
      <c r="EC17" s="651"/>
    </row>
    <row r="18" spans="2:133" ht="11.25" customHeight="1" x14ac:dyDescent="0.15">
      <c r="B18" s="638" t="s">
        <v>277</v>
      </c>
      <c r="C18" s="639"/>
      <c r="D18" s="639"/>
      <c r="E18" s="639"/>
      <c r="F18" s="639"/>
      <c r="G18" s="639"/>
      <c r="H18" s="639"/>
      <c r="I18" s="639"/>
      <c r="J18" s="639"/>
      <c r="K18" s="639"/>
      <c r="L18" s="639"/>
      <c r="M18" s="639"/>
      <c r="N18" s="639"/>
      <c r="O18" s="639"/>
      <c r="P18" s="639"/>
      <c r="Q18" s="640"/>
      <c r="R18" s="641">
        <v>2464033</v>
      </c>
      <c r="S18" s="642"/>
      <c r="T18" s="642"/>
      <c r="U18" s="642"/>
      <c r="V18" s="642"/>
      <c r="W18" s="642"/>
      <c r="X18" s="642"/>
      <c r="Y18" s="643"/>
      <c r="Z18" s="644">
        <v>32.9</v>
      </c>
      <c r="AA18" s="644"/>
      <c r="AB18" s="644"/>
      <c r="AC18" s="644"/>
      <c r="AD18" s="645">
        <v>2187504</v>
      </c>
      <c r="AE18" s="645"/>
      <c r="AF18" s="645"/>
      <c r="AG18" s="645"/>
      <c r="AH18" s="645"/>
      <c r="AI18" s="645"/>
      <c r="AJ18" s="645"/>
      <c r="AK18" s="645"/>
      <c r="AL18" s="646">
        <v>52.9</v>
      </c>
      <c r="AM18" s="647"/>
      <c r="AN18" s="647"/>
      <c r="AO18" s="648"/>
      <c r="AP18" s="638" t="s">
        <v>278</v>
      </c>
      <c r="AQ18" s="639"/>
      <c r="AR18" s="639"/>
      <c r="AS18" s="639"/>
      <c r="AT18" s="639"/>
      <c r="AU18" s="639"/>
      <c r="AV18" s="639"/>
      <c r="AW18" s="639"/>
      <c r="AX18" s="639"/>
      <c r="AY18" s="639"/>
      <c r="AZ18" s="639"/>
      <c r="BA18" s="639"/>
      <c r="BB18" s="639"/>
      <c r="BC18" s="639"/>
      <c r="BD18" s="639"/>
      <c r="BE18" s="639"/>
      <c r="BF18" s="640"/>
      <c r="BG18" s="641" t="s">
        <v>243</v>
      </c>
      <c r="BH18" s="642"/>
      <c r="BI18" s="642"/>
      <c r="BJ18" s="642"/>
      <c r="BK18" s="642"/>
      <c r="BL18" s="642"/>
      <c r="BM18" s="642"/>
      <c r="BN18" s="643"/>
      <c r="BO18" s="644" t="s">
        <v>191</v>
      </c>
      <c r="BP18" s="644"/>
      <c r="BQ18" s="644"/>
      <c r="BR18" s="644"/>
      <c r="BS18" s="650" t="s">
        <v>191</v>
      </c>
      <c r="BT18" s="642"/>
      <c r="BU18" s="642"/>
      <c r="BV18" s="642"/>
      <c r="BW18" s="642"/>
      <c r="BX18" s="642"/>
      <c r="BY18" s="642"/>
      <c r="BZ18" s="642"/>
      <c r="CA18" s="642"/>
      <c r="CB18" s="651"/>
      <c r="CD18" s="656" t="s">
        <v>279</v>
      </c>
      <c r="CE18" s="657"/>
      <c r="CF18" s="657"/>
      <c r="CG18" s="657"/>
      <c r="CH18" s="657"/>
      <c r="CI18" s="657"/>
      <c r="CJ18" s="657"/>
      <c r="CK18" s="657"/>
      <c r="CL18" s="657"/>
      <c r="CM18" s="657"/>
      <c r="CN18" s="657"/>
      <c r="CO18" s="657"/>
      <c r="CP18" s="657"/>
      <c r="CQ18" s="658"/>
      <c r="CR18" s="641" t="s">
        <v>243</v>
      </c>
      <c r="CS18" s="642"/>
      <c r="CT18" s="642"/>
      <c r="CU18" s="642"/>
      <c r="CV18" s="642"/>
      <c r="CW18" s="642"/>
      <c r="CX18" s="642"/>
      <c r="CY18" s="643"/>
      <c r="CZ18" s="644" t="s">
        <v>243</v>
      </c>
      <c r="DA18" s="644"/>
      <c r="DB18" s="644"/>
      <c r="DC18" s="644"/>
      <c r="DD18" s="650" t="s">
        <v>191</v>
      </c>
      <c r="DE18" s="642"/>
      <c r="DF18" s="642"/>
      <c r="DG18" s="642"/>
      <c r="DH18" s="642"/>
      <c r="DI18" s="642"/>
      <c r="DJ18" s="642"/>
      <c r="DK18" s="642"/>
      <c r="DL18" s="642"/>
      <c r="DM18" s="642"/>
      <c r="DN18" s="642"/>
      <c r="DO18" s="642"/>
      <c r="DP18" s="643"/>
      <c r="DQ18" s="650" t="s">
        <v>191</v>
      </c>
      <c r="DR18" s="642"/>
      <c r="DS18" s="642"/>
      <c r="DT18" s="642"/>
      <c r="DU18" s="642"/>
      <c r="DV18" s="642"/>
      <c r="DW18" s="642"/>
      <c r="DX18" s="642"/>
      <c r="DY18" s="642"/>
      <c r="DZ18" s="642"/>
      <c r="EA18" s="642"/>
      <c r="EB18" s="642"/>
      <c r="EC18" s="651"/>
    </row>
    <row r="19" spans="2:133" ht="11.25" customHeight="1" x14ac:dyDescent="0.15">
      <c r="B19" s="638" t="s">
        <v>280</v>
      </c>
      <c r="C19" s="639"/>
      <c r="D19" s="639"/>
      <c r="E19" s="639"/>
      <c r="F19" s="639"/>
      <c r="G19" s="639"/>
      <c r="H19" s="639"/>
      <c r="I19" s="639"/>
      <c r="J19" s="639"/>
      <c r="K19" s="639"/>
      <c r="L19" s="639"/>
      <c r="M19" s="639"/>
      <c r="N19" s="639"/>
      <c r="O19" s="639"/>
      <c r="P19" s="639"/>
      <c r="Q19" s="640"/>
      <c r="R19" s="641">
        <v>2187504</v>
      </c>
      <c r="S19" s="642"/>
      <c r="T19" s="642"/>
      <c r="U19" s="642"/>
      <c r="V19" s="642"/>
      <c r="W19" s="642"/>
      <c r="X19" s="642"/>
      <c r="Y19" s="643"/>
      <c r="Z19" s="644">
        <v>29.2</v>
      </c>
      <c r="AA19" s="644"/>
      <c r="AB19" s="644"/>
      <c r="AC19" s="644"/>
      <c r="AD19" s="645">
        <v>2187504</v>
      </c>
      <c r="AE19" s="645"/>
      <c r="AF19" s="645"/>
      <c r="AG19" s="645"/>
      <c r="AH19" s="645"/>
      <c r="AI19" s="645"/>
      <c r="AJ19" s="645"/>
      <c r="AK19" s="645"/>
      <c r="AL19" s="646">
        <v>52.9</v>
      </c>
      <c r="AM19" s="647"/>
      <c r="AN19" s="647"/>
      <c r="AO19" s="648"/>
      <c r="AP19" s="638" t="s">
        <v>281</v>
      </c>
      <c r="AQ19" s="639"/>
      <c r="AR19" s="639"/>
      <c r="AS19" s="639"/>
      <c r="AT19" s="639"/>
      <c r="AU19" s="639"/>
      <c r="AV19" s="639"/>
      <c r="AW19" s="639"/>
      <c r="AX19" s="639"/>
      <c r="AY19" s="639"/>
      <c r="AZ19" s="639"/>
      <c r="BA19" s="639"/>
      <c r="BB19" s="639"/>
      <c r="BC19" s="639"/>
      <c r="BD19" s="639"/>
      <c r="BE19" s="639"/>
      <c r="BF19" s="640"/>
      <c r="BG19" s="641" t="s">
        <v>243</v>
      </c>
      <c r="BH19" s="642"/>
      <c r="BI19" s="642"/>
      <c r="BJ19" s="642"/>
      <c r="BK19" s="642"/>
      <c r="BL19" s="642"/>
      <c r="BM19" s="642"/>
      <c r="BN19" s="643"/>
      <c r="BO19" s="644" t="s">
        <v>243</v>
      </c>
      <c r="BP19" s="644"/>
      <c r="BQ19" s="644"/>
      <c r="BR19" s="644"/>
      <c r="BS19" s="650" t="s">
        <v>243</v>
      </c>
      <c r="BT19" s="642"/>
      <c r="BU19" s="642"/>
      <c r="BV19" s="642"/>
      <c r="BW19" s="642"/>
      <c r="BX19" s="642"/>
      <c r="BY19" s="642"/>
      <c r="BZ19" s="642"/>
      <c r="CA19" s="642"/>
      <c r="CB19" s="651"/>
      <c r="CD19" s="656" t="s">
        <v>282</v>
      </c>
      <c r="CE19" s="657"/>
      <c r="CF19" s="657"/>
      <c r="CG19" s="657"/>
      <c r="CH19" s="657"/>
      <c r="CI19" s="657"/>
      <c r="CJ19" s="657"/>
      <c r="CK19" s="657"/>
      <c r="CL19" s="657"/>
      <c r="CM19" s="657"/>
      <c r="CN19" s="657"/>
      <c r="CO19" s="657"/>
      <c r="CP19" s="657"/>
      <c r="CQ19" s="658"/>
      <c r="CR19" s="641" t="s">
        <v>243</v>
      </c>
      <c r="CS19" s="642"/>
      <c r="CT19" s="642"/>
      <c r="CU19" s="642"/>
      <c r="CV19" s="642"/>
      <c r="CW19" s="642"/>
      <c r="CX19" s="642"/>
      <c r="CY19" s="643"/>
      <c r="CZ19" s="644" t="s">
        <v>243</v>
      </c>
      <c r="DA19" s="644"/>
      <c r="DB19" s="644"/>
      <c r="DC19" s="644"/>
      <c r="DD19" s="650" t="s">
        <v>191</v>
      </c>
      <c r="DE19" s="642"/>
      <c r="DF19" s="642"/>
      <c r="DG19" s="642"/>
      <c r="DH19" s="642"/>
      <c r="DI19" s="642"/>
      <c r="DJ19" s="642"/>
      <c r="DK19" s="642"/>
      <c r="DL19" s="642"/>
      <c r="DM19" s="642"/>
      <c r="DN19" s="642"/>
      <c r="DO19" s="642"/>
      <c r="DP19" s="643"/>
      <c r="DQ19" s="650" t="s">
        <v>191</v>
      </c>
      <c r="DR19" s="642"/>
      <c r="DS19" s="642"/>
      <c r="DT19" s="642"/>
      <c r="DU19" s="642"/>
      <c r="DV19" s="642"/>
      <c r="DW19" s="642"/>
      <c r="DX19" s="642"/>
      <c r="DY19" s="642"/>
      <c r="DZ19" s="642"/>
      <c r="EA19" s="642"/>
      <c r="EB19" s="642"/>
      <c r="EC19" s="651"/>
    </row>
    <row r="20" spans="2:133" ht="11.25" customHeight="1" x14ac:dyDescent="0.15">
      <c r="B20" s="638" t="s">
        <v>283</v>
      </c>
      <c r="C20" s="639"/>
      <c r="D20" s="639"/>
      <c r="E20" s="639"/>
      <c r="F20" s="639"/>
      <c r="G20" s="639"/>
      <c r="H20" s="639"/>
      <c r="I20" s="639"/>
      <c r="J20" s="639"/>
      <c r="K20" s="639"/>
      <c r="L20" s="639"/>
      <c r="M20" s="639"/>
      <c r="N20" s="639"/>
      <c r="O20" s="639"/>
      <c r="P20" s="639"/>
      <c r="Q20" s="640"/>
      <c r="R20" s="641">
        <v>276345</v>
      </c>
      <c r="S20" s="642"/>
      <c r="T20" s="642"/>
      <c r="U20" s="642"/>
      <c r="V20" s="642"/>
      <c r="W20" s="642"/>
      <c r="X20" s="642"/>
      <c r="Y20" s="643"/>
      <c r="Z20" s="644">
        <v>3.7</v>
      </c>
      <c r="AA20" s="644"/>
      <c r="AB20" s="644"/>
      <c r="AC20" s="644"/>
      <c r="AD20" s="645" t="s">
        <v>243</v>
      </c>
      <c r="AE20" s="645"/>
      <c r="AF20" s="645"/>
      <c r="AG20" s="645"/>
      <c r="AH20" s="645"/>
      <c r="AI20" s="645"/>
      <c r="AJ20" s="645"/>
      <c r="AK20" s="645"/>
      <c r="AL20" s="646" t="s">
        <v>191</v>
      </c>
      <c r="AM20" s="647"/>
      <c r="AN20" s="647"/>
      <c r="AO20" s="648"/>
      <c r="AP20" s="638" t="s">
        <v>284</v>
      </c>
      <c r="AQ20" s="639"/>
      <c r="AR20" s="639"/>
      <c r="AS20" s="639"/>
      <c r="AT20" s="639"/>
      <c r="AU20" s="639"/>
      <c r="AV20" s="639"/>
      <c r="AW20" s="639"/>
      <c r="AX20" s="639"/>
      <c r="AY20" s="639"/>
      <c r="AZ20" s="639"/>
      <c r="BA20" s="639"/>
      <c r="BB20" s="639"/>
      <c r="BC20" s="639"/>
      <c r="BD20" s="639"/>
      <c r="BE20" s="639"/>
      <c r="BF20" s="640"/>
      <c r="BG20" s="641" t="s">
        <v>243</v>
      </c>
      <c r="BH20" s="642"/>
      <c r="BI20" s="642"/>
      <c r="BJ20" s="642"/>
      <c r="BK20" s="642"/>
      <c r="BL20" s="642"/>
      <c r="BM20" s="642"/>
      <c r="BN20" s="643"/>
      <c r="BO20" s="644" t="s">
        <v>191</v>
      </c>
      <c r="BP20" s="644"/>
      <c r="BQ20" s="644"/>
      <c r="BR20" s="644"/>
      <c r="BS20" s="650" t="s">
        <v>191</v>
      </c>
      <c r="BT20" s="642"/>
      <c r="BU20" s="642"/>
      <c r="BV20" s="642"/>
      <c r="BW20" s="642"/>
      <c r="BX20" s="642"/>
      <c r="BY20" s="642"/>
      <c r="BZ20" s="642"/>
      <c r="CA20" s="642"/>
      <c r="CB20" s="651"/>
      <c r="CD20" s="656" t="s">
        <v>285</v>
      </c>
      <c r="CE20" s="657"/>
      <c r="CF20" s="657"/>
      <c r="CG20" s="657"/>
      <c r="CH20" s="657"/>
      <c r="CI20" s="657"/>
      <c r="CJ20" s="657"/>
      <c r="CK20" s="657"/>
      <c r="CL20" s="657"/>
      <c r="CM20" s="657"/>
      <c r="CN20" s="657"/>
      <c r="CO20" s="657"/>
      <c r="CP20" s="657"/>
      <c r="CQ20" s="658"/>
      <c r="CR20" s="641">
        <v>6947780</v>
      </c>
      <c r="CS20" s="642"/>
      <c r="CT20" s="642"/>
      <c r="CU20" s="642"/>
      <c r="CV20" s="642"/>
      <c r="CW20" s="642"/>
      <c r="CX20" s="642"/>
      <c r="CY20" s="643"/>
      <c r="CZ20" s="644">
        <v>100</v>
      </c>
      <c r="DA20" s="644"/>
      <c r="DB20" s="644"/>
      <c r="DC20" s="644"/>
      <c r="DD20" s="650">
        <v>866455</v>
      </c>
      <c r="DE20" s="642"/>
      <c r="DF20" s="642"/>
      <c r="DG20" s="642"/>
      <c r="DH20" s="642"/>
      <c r="DI20" s="642"/>
      <c r="DJ20" s="642"/>
      <c r="DK20" s="642"/>
      <c r="DL20" s="642"/>
      <c r="DM20" s="642"/>
      <c r="DN20" s="642"/>
      <c r="DO20" s="642"/>
      <c r="DP20" s="643"/>
      <c r="DQ20" s="650">
        <v>4960969</v>
      </c>
      <c r="DR20" s="642"/>
      <c r="DS20" s="642"/>
      <c r="DT20" s="642"/>
      <c r="DU20" s="642"/>
      <c r="DV20" s="642"/>
      <c r="DW20" s="642"/>
      <c r="DX20" s="642"/>
      <c r="DY20" s="642"/>
      <c r="DZ20" s="642"/>
      <c r="EA20" s="642"/>
      <c r="EB20" s="642"/>
      <c r="EC20" s="651"/>
    </row>
    <row r="21" spans="2:133" ht="11.25" customHeight="1" x14ac:dyDescent="0.15">
      <c r="B21" s="638" t="s">
        <v>286</v>
      </c>
      <c r="C21" s="639"/>
      <c r="D21" s="639"/>
      <c r="E21" s="639"/>
      <c r="F21" s="639"/>
      <c r="G21" s="639"/>
      <c r="H21" s="639"/>
      <c r="I21" s="639"/>
      <c r="J21" s="639"/>
      <c r="K21" s="639"/>
      <c r="L21" s="639"/>
      <c r="M21" s="639"/>
      <c r="N21" s="639"/>
      <c r="O21" s="639"/>
      <c r="P21" s="639"/>
      <c r="Q21" s="640"/>
      <c r="R21" s="641">
        <v>184</v>
      </c>
      <c r="S21" s="642"/>
      <c r="T21" s="642"/>
      <c r="U21" s="642"/>
      <c r="V21" s="642"/>
      <c r="W21" s="642"/>
      <c r="X21" s="642"/>
      <c r="Y21" s="643"/>
      <c r="Z21" s="644">
        <v>0</v>
      </c>
      <c r="AA21" s="644"/>
      <c r="AB21" s="644"/>
      <c r="AC21" s="644"/>
      <c r="AD21" s="645" t="s">
        <v>243</v>
      </c>
      <c r="AE21" s="645"/>
      <c r="AF21" s="645"/>
      <c r="AG21" s="645"/>
      <c r="AH21" s="645"/>
      <c r="AI21" s="645"/>
      <c r="AJ21" s="645"/>
      <c r="AK21" s="645"/>
      <c r="AL21" s="646" t="s">
        <v>191</v>
      </c>
      <c r="AM21" s="647"/>
      <c r="AN21" s="647"/>
      <c r="AO21" s="648"/>
      <c r="AP21" s="659" t="s">
        <v>287</v>
      </c>
      <c r="AQ21" s="660"/>
      <c r="AR21" s="660"/>
      <c r="AS21" s="660"/>
      <c r="AT21" s="660"/>
      <c r="AU21" s="660"/>
      <c r="AV21" s="660"/>
      <c r="AW21" s="660"/>
      <c r="AX21" s="660"/>
      <c r="AY21" s="660"/>
      <c r="AZ21" s="660"/>
      <c r="BA21" s="660"/>
      <c r="BB21" s="660"/>
      <c r="BC21" s="660"/>
      <c r="BD21" s="660"/>
      <c r="BE21" s="660"/>
      <c r="BF21" s="661"/>
      <c r="BG21" s="641" t="s">
        <v>191</v>
      </c>
      <c r="BH21" s="642"/>
      <c r="BI21" s="642"/>
      <c r="BJ21" s="642"/>
      <c r="BK21" s="642"/>
      <c r="BL21" s="642"/>
      <c r="BM21" s="642"/>
      <c r="BN21" s="643"/>
      <c r="BO21" s="644" t="s">
        <v>191</v>
      </c>
      <c r="BP21" s="644"/>
      <c r="BQ21" s="644"/>
      <c r="BR21" s="644"/>
      <c r="BS21" s="650" t="s">
        <v>191</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288</v>
      </c>
      <c r="C22" s="639"/>
      <c r="D22" s="639"/>
      <c r="E22" s="639"/>
      <c r="F22" s="639"/>
      <c r="G22" s="639"/>
      <c r="H22" s="639"/>
      <c r="I22" s="639"/>
      <c r="J22" s="639"/>
      <c r="K22" s="639"/>
      <c r="L22" s="639"/>
      <c r="M22" s="639"/>
      <c r="N22" s="639"/>
      <c r="O22" s="639"/>
      <c r="P22" s="639"/>
      <c r="Q22" s="640"/>
      <c r="R22" s="641">
        <v>4404612</v>
      </c>
      <c r="S22" s="642"/>
      <c r="T22" s="642"/>
      <c r="U22" s="642"/>
      <c r="V22" s="642"/>
      <c r="W22" s="642"/>
      <c r="X22" s="642"/>
      <c r="Y22" s="643"/>
      <c r="Z22" s="644">
        <v>58.7</v>
      </c>
      <c r="AA22" s="644"/>
      <c r="AB22" s="644"/>
      <c r="AC22" s="644"/>
      <c r="AD22" s="645">
        <v>4128083</v>
      </c>
      <c r="AE22" s="645"/>
      <c r="AF22" s="645"/>
      <c r="AG22" s="645"/>
      <c r="AH22" s="645"/>
      <c r="AI22" s="645"/>
      <c r="AJ22" s="645"/>
      <c r="AK22" s="645"/>
      <c r="AL22" s="646">
        <v>99.8</v>
      </c>
      <c r="AM22" s="647"/>
      <c r="AN22" s="647"/>
      <c r="AO22" s="648"/>
      <c r="AP22" s="659" t="s">
        <v>289</v>
      </c>
      <c r="AQ22" s="660"/>
      <c r="AR22" s="660"/>
      <c r="AS22" s="660"/>
      <c r="AT22" s="660"/>
      <c r="AU22" s="660"/>
      <c r="AV22" s="660"/>
      <c r="AW22" s="660"/>
      <c r="AX22" s="660"/>
      <c r="AY22" s="660"/>
      <c r="AZ22" s="660"/>
      <c r="BA22" s="660"/>
      <c r="BB22" s="660"/>
      <c r="BC22" s="660"/>
      <c r="BD22" s="660"/>
      <c r="BE22" s="660"/>
      <c r="BF22" s="661"/>
      <c r="BG22" s="641" t="s">
        <v>191</v>
      </c>
      <c r="BH22" s="642"/>
      <c r="BI22" s="642"/>
      <c r="BJ22" s="642"/>
      <c r="BK22" s="642"/>
      <c r="BL22" s="642"/>
      <c r="BM22" s="642"/>
      <c r="BN22" s="643"/>
      <c r="BO22" s="644" t="s">
        <v>191</v>
      </c>
      <c r="BP22" s="644"/>
      <c r="BQ22" s="644"/>
      <c r="BR22" s="644"/>
      <c r="BS22" s="650" t="s">
        <v>243</v>
      </c>
      <c r="BT22" s="642"/>
      <c r="BU22" s="642"/>
      <c r="BV22" s="642"/>
      <c r="BW22" s="642"/>
      <c r="BX22" s="642"/>
      <c r="BY22" s="642"/>
      <c r="BZ22" s="642"/>
      <c r="CA22" s="642"/>
      <c r="CB22" s="651"/>
      <c r="CD22" s="623" t="s">
        <v>290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291</v>
      </c>
      <c r="C23" s="639"/>
      <c r="D23" s="639"/>
      <c r="E23" s="639"/>
      <c r="F23" s="639"/>
      <c r="G23" s="639"/>
      <c r="H23" s="639"/>
      <c r="I23" s="639"/>
      <c r="J23" s="639"/>
      <c r="K23" s="639"/>
      <c r="L23" s="639"/>
      <c r="M23" s="639"/>
      <c r="N23" s="639"/>
      <c r="O23" s="639"/>
      <c r="P23" s="639"/>
      <c r="Q23" s="640"/>
      <c r="R23" s="641">
        <v>1001</v>
      </c>
      <c r="S23" s="642"/>
      <c r="T23" s="642"/>
      <c r="U23" s="642"/>
      <c r="V23" s="642"/>
      <c r="W23" s="642"/>
      <c r="X23" s="642"/>
      <c r="Y23" s="643"/>
      <c r="Z23" s="644">
        <v>0</v>
      </c>
      <c r="AA23" s="644"/>
      <c r="AB23" s="644"/>
      <c r="AC23" s="644"/>
      <c r="AD23" s="645">
        <v>1001</v>
      </c>
      <c r="AE23" s="645"/>
      <c r="AF23" s="645"/>
      <c r="AG23" s="645"/>
      <c r="AH23" s="645"/>
      <c r="AI23" s="645"/>
      <c r="AJ23" s="645"/>
      <c r="AK23" s="645"/>
      <c r="AL23" s="646">
        <v>0</v>
      </c>
      <c r="AM23" s="647"/>
      <c r="AN23" s="647"/>
      <c r="AO23" s="648"/>
      <c r="AP23" s="659" t="s">
        <v>292</v>
      </c>
      <c r="AQ23" s="660"/>
      <c r="AR23" s="660"/>
      <c r="AS23" s="660"/>
      <c r="AT23" s="660"/>
      <c r="AU23" s="660"/>
      <c r="AV23" s="660"/>
      <c r="AW23" s="660"/>
      <c r="AX23" s="660"/>
      <c r="AY23" s="660"/>
      <c r="AZ23" s="660"/>
      <c r="BA23" s="660"/>
      <c r="BB23" s="660"/>
      <c r="BC23" s="660"/>
      <c r="BD23" s="660"/>
      <c r="BE23" s="660"/>
      <c r="BF23" s="661"/>
      <c r="BG23" s="641" t="s">
        <v>243</v>
      </c>
      <c r="BH23" s="642"/>
      <c r="BI23" s="642"/>
      <c r="BJ23" s="642"/>
      <c r="BK23" s="642"/>
      <c r="BL23" s="642"/>
      <c r="BM23" s="642"/>
      <c r="BN23" s="643"/>
      <c r="BO23" s="644" t="s">
        <v>243</v>
      </c>
      <c r="BP23" s="644"/>
      <c r="BQ23" s="644"/>
      <c r="BR23" s="644"/>
      <c r="BS23" s="650" t="s">
        <v>191</v>
      </c>
      <c r="BT23" s="642"/>
      <c r="BU23" s="642"/>
      <c r="BV23" s="642"/>
      <c r="BW23" s="642"/>
      <c r="BX23" s="642"/>
      <c r="BY23" s="642"/>
      <c r="BZ23" s="642"/>
      <c r="CA23" s="642"/>
      <c r="CB23" s="651"/>
      <c r="CD23" s="623" t="s">
        <v>231</v>
      </c>
      <c r="CE23" s="624"/>
      <c r="CF23" s="624"/>
      <c r="CG23" s="624"/>
      <c r="CH23" s="624"/>
      <c r="CI23" s="624"/>
      <c r="CJ23" s="624"/>
      <c r="CK23" s="624"/>
      <c r="CL23" s="624"/>
      <c r="CM23" s="624"/>
      <c r="CN23" s="624"/>
      <c r="CO23" s="624"/>
      <c r="CP23" s="624"/>
      <c r="CQ23" s="625"/>
      <c r="CR23" s="623" t="s">
        <v>293</v>
      </c>
      <c r="CS23" s="624"/>
      <c r="CT23" s="624"/>
      <c r="CU23" s="624"/>
      <c r="CV23" s="624"/>
      <c r="CW23" s="624"/>
      <c r="CX23" s="624"/>
      <c r="CY23" s="625"/>
      <c r="CZ23" s="623" t="s">
        <v>294</v>
      </c>
      <c r="DA23" s="624"/>
      <c r="DB23" s="624"/>
      <c r="DC23" s="625"/>
      <c r="DD23" s="623" t="s">
        <v>295</v>
      </c>
      <c r="DE23" s="624"/>
      <c r="DF23" s="624"/>
      <c r="DG23" s="624"/>
      <c r="DH23" s="624"/>
      <c r="DI23" s="624"/>
      <c r="DJ23" s="624"/>
      <c r="DK23" s="625"/>
      <c r="DL23" s="673" t="s">
        <v>296</v>
      </c>
      <c r="DM23" s="674"/>
      <c r="DN23" s="674"/>
      <c r="DO23" s="674"/>
      <c r="DP23" s="674"/>
      <c r="DQ23" s="674"/>
      <c r="DR23" s="674"/>
      <c r="DS23" s="674"/>
      <c r="DT23" s="674"/>
      <c r="DU23" s="674"/>
      <c r="DV23" s="675"/>
      <c r="DW23" s="623" t="s">
        <v>297</v>
      </c>
      <c r="DX23" s="624"/>
      <c r="DY23" s="624"/>
      <c r="DZ23" s="624"/>
      <c r="EA23" s="624"/>
      <c r="EB23" s="624"/>
      <c r="EC23" s="625"/>
    </row>
    <row r="24" spans="2:133" ht="11.25" customHeight="1" x14ac:dyDescent="0.15">
      <c r="B24" s="638" t="s">
        <v>298</v>
      </c>
      <c r="C24" s="639"/>
      <c r="D24" s="639"/>
      <c r="E24" s="639"/>
      <c r="F24" s="639"/>
      <c r="G24" s="639"/>
      <c r="H24" s="639"/>
      <c r="I24" s="639"/>
      <c r="J24" s="639"/>
      <c r="K24" s="639"/>
      <c r="L24" s="639"/>
      <c r="M24" s="639"/>
      <c r="N24" s="639"/>
      <c r="O24" s="639"/>
      <c r="P24" s="639"/>
      <c r="Q24" s="640"/>
      <c r="R24" s="641">
        <v>42508</v>
      </c>
      <c r="S24" s="642"/>
      <c r="T24" s="642"/>
      <c r="U24" s="642"/>
      <c r="V24" s="642"/>
      <c r="W24" s="642"/>
      <c r="X24" s="642"/>
      <c r="Y24" s="643"/>
      <c r="Z24" s="644">
        <v>0.6</v>
      </c>
      <c r="AA24" s="644"/>
      <c r="AB24" s="644"/>
      <c r="AC24" s="644"/>
      <c r="AD24" s="645" t="s">
        <v>191</v>
      </c>
      <c r="AE24" s="645"/>
      <c r="AF24" s="645"/>
      <c r="AG24" s="645"/>
      <c r="AH24" s="645"/>
      <c r="AI24" s="645"/>
      <c r="AJ24" s="645"/>
      <c r="AK24" s="645"/>
      <c r="AL24" s="646" t="s">
        <v>191</v>
      </c>
      <c r="AM24" s="647"/>
      <c r="AN24" s="647"/>
      <c r="AO24" s="648"/>
      <c r="AP24" s="659" t="s">
        <v>299</v>
      </c>
      <c r="AQ24" s="660"/>
      <c r="AR24" s="660"/>
      <c r="AS24" s="660"/>
      <c r="AT24" s="660"/>
      <c r="AU24" s="660"/>
      <c r="AV24" s="660"/>
      <c r="AW24" s="660"/>
      <c r="AX24" s="660"/>
      <c r="AY24" s="660"/>
      <c r="AZ24" s="660"/>
      <c r="BA24" s="660"/>
      <c r="BB24" s="660"/>
      <c r="BC24" s="660"/>
      <c r="BD24" s="660"/>
      <c r="BE24" s="660"/>
      <c r="BF24" s="661"/>
      <c r="BG24" s="641" t="s">
        <v>191</v>
      </c>
      <c r="BH24" s="642"/>
      <c r="BI24" s="642"/>
      <c r="BJ24" s="642"/>
      <c r="BK24" s="642"/>
      <c r="BL24" s="642"/>
      <c r="BM24" s="642"/>
      <c r="BN24" s="643"/>
      <c r="BO24" s="644" t="s">
        <v>191</v>
      </c>
      <c r="BP24" s="644"/>
      <c r="BQ24" s="644"/>
      <c r="BR24" s="644"/>
      <c r="BS24" s="650" t="s">
        <v>243</v>
      </c>
      <c r="BT24" s="642"/>
      <c r="BU24" s="642"/>
      <c r="BV24" s="642"/>
      <c r="BW24" s="642"/>
      <c r="BX24" s="642"/>
      <c r="BY24" s="642"/>
      <c r="BZ24" s="642"/>
      <c r="CA24" s="642"/>
      <c r="CB24" s="651"/>
      <c r="CD24" s="652" t="s">
        <v>300</v>
      </c>
      <c r="CE24" s="653"/>
      <c r="CF24" s="653"/>
      <c r="CG24" s="653"/>
      <c r="CH24" s="653"/>
      <c r="CI24" s="653"/>
      <c r="CJ24" s="653"/>
      <c r="CK24" s="653"/>
      <c r="CL24" s="653"/>
      <c r="CM24" s="653"/>
      <c r="CN24" s="653"/>
      <c r="CO24" s="653"/>
      <c r="CP24" s="653"/>
      <c r="CQ24" s="654"/>
      <c r="CR24" s="630">
        <v>2813339</v>
      </c>
      <c r="CS24" s="631"/>
      <c r="CT24" s="631"/>
      <c r="CU24" s="631"/>
      <c r="CV24" s="631"/>
      <c r="CW24" s="631"/>
      <c r="CX24" s="631"/>
      <c r="CY24" s="632"/>
      <c r="CZ24" s="635">
        <v>40.5</v>
      </c>
      <c r="DA24" s="636"/>
      <c r="DB24" s="636"/>
      <c r="DC24" s="655"/>
      <c r="DD24" s="676">
        <v>2123139</v>
      </c>
      <c r="DE24" s="631"/>
      <c r="DF24" s="631"/>
      <c r="DG24" s="631"/>
      <c r="DH24" s="631"/>
      <c r="DI24" s="631"/>
      <c r="DJ24" s="631"/>
      <c r="DK24" s="632"/>
      <c r="DL24" s="676">
        <v>2122569</v>
      </c>
      <c r="DM24" s="631"/>
      <c r="DN24" s="631"/>
      <c r="DO24" s="631"/>
      <c r="DP24" s="631"/>
      <c r="DQ24" s="631"/>
      <c r="DR24" s="631"/>
      <c r="DS24" s="631"/>
      <c r="DT24" s="631"/>
      <c r="DU24" s="631"/>
      <c r="DV24" s="632"/>
      <c r="DW24" s="635">
        <v>48.7</v>
      </c>
      <c r="DX24" s="636"/>
      <c r="DY24" s="636"/>
      <c r="DZ24" s="636"/>
      <c r="EA24" s="636"/>
      <c r="EB24" s="636"/>
      <c r="EC24" s="637"/>
    </row>
    <row r="25" spans="2:133" ht="11.25" customHeight="1" x14ac:dyDescent="0.15">
      <c r="B25" s="638" t="s">
        <v>301</v>
      </c>
      <c r="C25" s="639"/>
      <c r="D25" s="639"/>
      <c r="E25" s="639"/>
      <c r="F25" s="639"/>
      <c r="G25" s="639"/>
      <c r="H25" s="639"/>
      <c r="I25" s="639"/>
      <c r="J25" s="639"/>
      <c r="K25" s="639"/>
      <c r="L25" s="639"/>
      <c r="M25" s="639"/>
      <c r="N25" s="639"/>
      <c r="O25" s="639"/>
      <c r="P25" s="639"/>
      <c r="Q25" s="640"/>
      <c r="R25" s="641">
        <v>121137</v>
      </c>
      <c r="S25" s="642"/>
      <c r="T25" s="642"/>
      <c r="U25" s="642"/>
      <c r="V25" s="642"/>
      <c r="W25" s="642"/>
      <c r="X25" s="642"/>
      <c r="Y25" s="643"/>
      <c r="Z25" s="644">
        <v>1.6</v>
      </c>
      <c r="AA25" s="644"/>
      <c r="AB25" s="644"/>
      <c r="AC25" s="644"/>
      <c r="AD25" s="645">
        <v>3296</v>
      </c>
      <c r="AE25" s="645"/>
      <c r="AF25" s="645"/>
      <c r="AG25" s="645"/>
      <c r="AH25" s="645"/>
      <c r="AI25" s="645"/>
      <c r="AJ25" s="645"/>
      <c r="AK25" s="645"/>
      <c r="AL25" s="646">
        <v>0.1</v>
      </c>
      <c r="AM25" s="647"/>
      <c r="AN25" s="647"/>
      <c r="AO25" s="648"/>
      <c r="AP25" s="659" t="s">
        <v>302</v>
      </c>
      <c r="AQ25" s="660"/>
      <c r="AR25" s="660"/>
      <c r="AS25" s="660"/>
      <c r="AT25" s="660"/>
      <c r="AU25" s="660"/>
      <c r="AV25" s="660"/>
      <c r="AW25" s="660"/>
      <c r="AX25" s="660"/>
      <c r="AY25" s="660"/>
      <c r="AZ25" s="660"/>
      <c r="BA25" s="660"/>
      <c r="BB25" s="660"/>
      <c r="BC25" s="660"/>
      <c r="BD25" s="660"/>
      <c r="BE25" s="660"/>
      <c r="BF25" s="661"/>
      <c r="BG25" s="641" t="s">
        <v>191</v>
      </c>
      <c r="BH25" s="642"/>
      <c r="BI25" s="642"/>
      <c r="BJ25" s="642"/>
      <c r="BK25" s="642"/>
      <c r="BL25" s="642"/>
      <c r="BM25" s="642"/>
      <c r="BN25" s="643"/>
      <c r="BO25" s="644" t="s">
        <v>243</v>
      </c>
      <c r="BP25" s="644"/>
      <c r="BQ25" s="644"/>
      <c r="BR25" s="644"/>
      <c r="BS25" s="650" t="s">
        <v>243</v>
      </c>
      <c r="BT25" s="642"/>
      <c r="BU25" s="642"/>
      <c r="BV25" s="642"/>
      <c r="BW25" s="642"/>
      <c r="BX25" s="642"/>
      <c r="BY25" s="642"/>
      <c r="BZ25" s="642"/>
      <c r="CA25" s="642"/>
      <c r="CB25" s="651"/>
      <c r="CD25" s="656" t="s">
        <v>303</v>
      </c>
      <c r="CE25" s="657"/>
      <c r="CF25" s="657"/>
      <c r="CG25" s="657"/>
      <c r="CH25" s="657"/>
      <c r="CI25" s="657"/>
      <c r="CJ25" s="657"/>
      <c r="CK25" s="657"/>
      <c r="CL25" s="657"/>
      <c r="CM25" s="657"/>
      <c r="CN25" s="657"/>
      <c r="CO25" s="657"/>
      <c r="CP25" s="657"/>
      <c r="CQ25" s="658"/>
      <c r="CR25" s="641">
        <v>1141258</v>
      </c>
      <c r="CS25" s="665"/>
      <c r="CT25" s="665"/>
      <c r="CU25" s="665"/>
      <c r="CV25" s="665"/>
      <c r="CW25" s="665"/>
      <c r="CX25" s="665"/>
      <c r="CY25" s="666"/>
      <c r="CZ25" s="646">
        <v>16.399999999999999</v>
      </c>
      <c r="DA25" s="677"/>
      <c r="DB25" s="677"/>
      <c r="DC25" s="679"/>
      <c r="DD25" s="650">
        <v>1097045</v>
      </c>
      <c r="DE25" s="665"/>
      <c r="DF25" s="665"/>
      <c r="DG25" s="665"/>
      <c r="DH25" s="665"/>
      <c r="DI25" s="665"/>
      <c r="DJ25" s="665"/>
      <c r="DK25" s="666"/>
      <c r="DL25" s="650">
        <v>1096760</v>
      </c>
      <c r="DM25" s="665"/>
      <c r="DN25" s="665"/>
      <c r="DO25" s="665"/>
      <c r="DP25" s="665"/>
      <c r="DQ25" s="665"/>
      <c r="DR25" s="665"/>
      <c r="DS25" s="665"/>
      <c r="DT25" s="665"/>
      <c r="DU25" s="665"/>
      <c r="DV25" s="666"/>
      <c r="DW25" s="646">
        <v>25.2</v>
      </c>
      <c r="DX25" s="677"/>
      <c r="DY25" s="677"/>
      <c r="DZ25" s="677"/>
      <c r="EA25" s="677"/>
      <c r="EB25" s="677"/>
      <c r="EC25" s="678"/>
    </row>
    <row r="26" spans="2:133" ht="11.25" customHeight="1" x14ac:dyDescent="0.15">
      <c r="B26" s="638" t="s">
        <v>304</v>
      </c>
      <c r="C26" s="639"/>
      <c r="D26" s="639"/>
      <c r="E26" s="639"/>
      <c r="F26" s="639"/>
      <c r="G26" s="639"/>
      <c r="H26" s="639"/>
      <c r="I26" s="639"/>
      <c r="J26" s="639"/>
      <c r="K26" s="639"/>
      <c r="L26" s="639"/>
      <c r="M26" s="639"/>
      <c r="N26" s="639"/>
      <c r="O26" s="639"/>
      <c r="P26" s="639"/>
      <c r="Q26" s="640"/>
      <c r="R26" s="641">
        <v>18774</v>
      </c>
      <c r="S26" s="642"/>
      <c r="T26" s="642"/>
      <c r="U26" s="642"/>
      <c r="V26" s="642"/>
      <c r="W26" s="642"/>
      <c r="X26" s="642"/>
      <c r="Y26" s="643"/>
      <c r="Z26" s="644">
        <v>0.3</v>
      </c>
      <c r="AA26" s="644"/>
      <c r="AB26" s="644"/>
      <c r="AC26" s="644"/>
      <c r="AD26" s="645" t="s">
        <v>243</v>
      </c>
      <c r="AE26" s="645"/>
      <c r="AF26" s="645"/>
      <c r="AG26" s="645"/>
      <c r="AH26" s="645"/>
      <c r="AI26" s="645"/>
      <c r="AJ26" s="645"/>
      <c r="AK26" s="645"/>
      <c r="AL26" s="646" t="s">
        <v>191</v>
      </c>
      <c r="AM26" s="647"/>
      <c r="AN26" s="647"/>
      <c r="AO26" s="648"/>
      <c r="AP26" s="659" t="s">
        <v>305</v>
      </c>
      <c r="AQ26" s="680"/>
      <c r="AR26" s="680"/>
      <c r="AS26" s="680"/>
      <c r="AT26" s="680"/>
      <c r="AU26" s="680"/>
      <c r="AV26" s="680"/>
      <c r="AW26" s="680"/>
      <c r="AX26" s="680"/>
      <c r="AY26" s="680"/>
      <c r="AZ26" s="680"/>
      <c r="BA26" s="680"/>
      <c r="BB26" s="680"/>
      <c r="BC26" s="680"/>
      <c r="BD26" s="680"/>
      <c r="BE26" s="680"/>
      <c r="BF26" s="661"/>
      <c r="BG26" s="641" t="s">
        <v>243</v>
      </c>
      <c r="BH26" s="642"/>
      <c r="BI26" s="642"/>
      <c r="BJ26" s="642"/>
      <c r="BK26" s="642"/>
      <c r="BL26" s="642"/>
      <c r="BM26" s="642"/>
      <c r="BN26" s="643"/>
      <c r="BO26" s="644" t="s">
        <v>243</v>
      </c>
      <c r="BP26" s="644"/>
      <c r="BQ26" s="644"/>
      <c r="BR26" s="644"/>
      <c r="BS26" s="650" t="s">
        <v>191</v>
      </c>
      <c r="BT26" s="642"/>
      <c r="BU26" s="642"/>
      <c r="BV26" s="642"/>
      <c r="BW26" s="642"/>
      <c r="BX26" s="642"/>
      <c r="BY26" s="642"/>
      <c r="BZ26" s="642"/>
      <c r="CA26" s="642"/>
      <c r="CB26" s="651"/>
      <c r="CD26" s="656" t="s">
        <v>306</v>
      </c>
      <c r="CE26" s="657"/>
      <c r="CF26" s="657"/>
      <c r="CG26" s="657"/>
      <c r="CH26" s="657"/>
      <c r="CI26" s="657"/>
      <c r="CJ26" s="657"/>
      <c r="CK26" s="657"/>
      <c r="CL26" s="657"/>
      <c r="CM26" s="657"/>
      <c r="CN26" s="657"/>
      <c r="CO26" s="657"/>
      <c r="CP26" s="657"/>
      <c r="CQ26" s="658"/>
      <c r="CR26" s="641">
        <v>637443</v>
      </c>
      <c r="CS26" s="642"/>
      <c r="CT26" s="642"/>
      <c r="CU26" s="642"/>
      <c r="CV26" s="642"/>
      <c r="CW26" s="642"/>
      <c r="CX26" s="642"/>
      <c r="CY26" s="643"/>
      <c r="CZ26" s="646">
        <v>9.1999999999999993</v>
      </c>
      <c r="DA26" s="677"/>
      <c r="DB26" s="677"/>
      <c r="DC26" s="679"/>
      <c r="DD26" s="650">
        <v>603282</v>
      </c>
      <c r="DE26" s="642"/>
      <c r="DF26" s="642"/>
      <c r="DG26" s="642"/>
      <c r="DH26" s="642"/>
      <c r="DI26" s="642"/>
      <c r="DJ26" s="642"/>
      <c r="DK26" s="643"/>
      <c r="DL26" s="650" t="s">
        <v>243</v>
      </c>
      <c r="DM26" s="642"/>
      <c r="DN26" s="642"/>
      <c r="DO26" s="642"/>
      <c r="DP26" s="642"/>
      <c r="DQ26" s="642"/>
      <c r="DR26" s="642"/>
      <c r="DS26" s="642"/>
      <c r="DT26" s="642"/>
      <c r="DU26" s="642"/>
      <c r="DV26" s="643"/>
      <c r="DW26" s="646" t="s">
        <v>243</v>
      </c>
      <c r="DX26" s="677"/>
      <c r="DY26" s="677"/>
      <c r="DZ26" s="677"/>
      <c r="EA26" s="677"/>
      <c r="EB26" s="677"/>
      <c r="EC26" s="678"/>
    </row>
    <row r="27" spans="2:133" ht="11.25" customHeight="1" x14ac:dyDescent="0.15">
      <c r="B27" s="638" t="s">
        <v>307</v>
      </c>
      <c r="C27" s="639"/>
      <c r="D27" s="639"/>
      <c r="E27" s="639"/>
      <c r="F27" s="639"/>
      <c r="G27" s="639"/>
      <c r="H27" s="639"/>
      <c r="I27" s="639"/>
      <c r="J27" s="639"/>
      <c r="K27" s="639"/>
      <c r="L27" s="639"/>
      <c r="M27" s="639"/>
      <c r="N27" s="639"/>
      <c r="O27" s="639"/>
      <c r="P27" s="639"/>
      <c r="Q27" s="640"/>
      <c r="R27" s="641">
        <v>684106</v>
      </c>
      <c r="S27" s="642"/>
      <c r="T27" s="642"/>
      <c r="U27" s="642"/>
      <c r="V27" s="642"/>
      <c r="W27" s="642"/>
      <c r="X27" s="642"/>
      <c r="Y27" s="643"/>
      <c r="Z27" s="644">
        <v>9.1</v>
      </c>
      <c r="AA27" s="644"/>
      <c r="AB27" s="644"/>
      <c r="AC27" s="644"/>
      <c r="AD27" s="645" t="s">
        <v>191</v>
      </c>
      <c r="AE27" s="645"/>
      <c r="AF27" s="645"/>
      <c r="AG27" s="645"/>
      <c r="AH27" s="645"/>
      <c r="AI27" s="645"/>
      <c r="AJ27" s="645"/>
      <c r="AK27" s="645"/>
      <c r="AL27" s="646" t="s">
        <v>243</v>
      </c>
      <c r="AM27" s="647"/>
      <c r="AN27" s="647"/>
      <c r="AO27" s="648"/>
      <c r="AP27" s="638" t="s">
        <v>308</v>
      </c>
      <c r="AQ27" s="639"/>
      <c r="AR27" s="639"/>
      <c r="AS27" s="639"/>
      <c r="AT27" s="639"/>
      <c r="AU27" s="639"/>
      <c r="AV27" s="639"/>
      <c r="AW27" s="639"/>
      <c r="AX27" s="639"/>
      <c r="AY27" s="639"/>
      <c r="AZ27" s="639"/>
      <c r="BA27" s="639"/>
      <c r="BB27" s="639"/>
      <c r="BC27" s="639"/>
      <c r="BD27" s="639"/>
      <c r="BE27" s="639"/>
      <c r="BF27" s="640"/>
      <c r="BG27" s="641">
        <v>1542193</v>
      </c>
      <c r="BH27" s="642"/>
      <c r="BI27" s="642"/>
      <c r="BJ27" s="642"/>
      <c r="BK27" s="642"/>
      <c r="BL27" s="642"/>
      <c r="BM27" s="642"/>
      <c r="BN27" s="643"/>
      <c r="BO27" s="644">
        <v>100</v>
      </c>
      <c r="BP27" s="644"/>
      <c r="BQ27" s="644"/>
      <c r="BR27" s="644"/>
      <c r="BS27" s="650">
        <v>8029</v>
      </c>
      <c r="BT27" s="642"/>
      <c r="BU27" s="642"/>
      <c r="BV27" s="642"/>
      <c r="BW27" s="642"/>
      <c r="BX27" s="642"/>
      <c r="BY27" s="642"/>
      <c r="BZ27" s="642"/>
      <c r="CA27" s="642"/>
      <c r="CB27" s="651"/>
      <c r="CD27" s="656" t="s">
        <v>309</v>
      </c>
      <c r="CE27" s="657"/>
      <c r="CF27" s="657"/>
      <c r="CG27" s="657"/>
      <c r="CH27" s="657"/>
      <c r="CI27" s="657"/>
      <c r="CJ27" s="657"/>
      <c r="CK27" s="657"/>
      <c r="CL27" s="657"/>
      <c r="CM27" s="657"/>
      <c r="CN27" s="657"/>
      <c r="CO27" s="657"/>
      <c r="CP27" s="657"/>
      <c r="CQ27" s="658"/>
      <c r="CR27" s="641">
        <v>900639</v>
      </c>
      <c r="CS27" s="665"/>
      <c r="CT27" s="665"/>
      <c r="CU27" s="665"/>
      <c r="CV27" s="665"/>
      <c r="CW27" s="665"/>
      <c r="CX27" s="665"/>
      <c r="CY27" s="666"/>
      <c r="CZ27" s="646">
        <v>13</v>
      </c>
      <c r="DA27" s="677"/>
      <c r="DB27" s="677"/>
      <c r="DC27" s="679"/>
      <c r="DD27" s="650">
        <v>254652</v>
      </c>
      <c r="DE27" s="665"/>
      <c r="DF27" s="665"/>
      <c r="DG27" s="665"/>
      <c r="DH27" s="665"/>
      <c r="DI27" s="665"/>
      <c r="DJ27" s="665"/>
      <c r="DK27" s="666"/>
      <c r="DL27" s="650">
        <v>254367</v>
      </c>
      <c r="DM27" s="665"/>
      <c r="DN27" s="665"/>
      <c r="DO27" s="665"/>
      <c r="DP27" s="665"/>
      <c r="DQ27" s="665"/>
      <c r="DR27" s="665"/>
      <c r="DS27" s="665"/>
      <c r="DT27" s="665"/>
      <c r="DU27" s="665"/>
      <c r="DV27" s="666"/>
      <c r="DW27" s="646">
        <v>5.8</v>
      </c>
      <c r="DX27" s="677"/>
      <c r="DY27" s="677"/>
      <c r="DZ27" s="677"/>
      <c r="EA27" s="677"/>
      <c r="EB27" s="677"/>
      <c r="EC27" s="678"/>
    </row>
    <row r="28" spans="2:133" ht="11.25" customHeight="1" x14ac:dyDescent="0.15">
      <c r="B28" s="683" t="s">
        <v>310</v>
      </c>
      <c r="C28" s="684"/>
      <c r="D28" s="684"/>
      <c r="E28" s="684"/>
      <c r="F28" s="684"/>
      <c r="G28" s="684"/>
      <c r="H28" s="684"/>
      <c r="I28" s="684"/>
      <c r="J28" s="684"/>
      <c r="K28" s="684"/>
      <c r="L28" s="684"/>
      <c r="M28" s="684"/>
      <c r="N28" s="684"/>
      <c r="O28" s="684"/>
      <c r="P28" s="684"/>
      <c r="Q28" s="685"/>
      <c r="R28" s="641" t="s">
        <v>191</v>
      </c>
      <c r="S28" s="642"/>
      <c r="T28" s="642"/>
      <c r="U28" s="642"/>
      <c r="V28" s="642"/>
      <c r="W28" s="642"/>
      <c r="X28" s="642"/>
      <c r="Y28" s="643"/>
      <c r="Z28" s="644" t="s">
        <v>191</v>
      </c>
      <c r="AA28" s="644"/>
      <c r="AB28" s="644"/>
      <c r="AC28" s="644"/>
      <c r="AD28" s="645" t="s">
        <v>191</v>
      </c>
      <c r="AE28" s="645"/>
      <c r="AF28" s="645"/>
      <c r="AG28" s="645"/>
      <c r="AH28" s="645"/>
      <c r="AI28" s="645"/>
      <c r="AJ28" s="645"/>
      <c r="AK28" s="645"/>
      <c r="AL28" s="646" t="s">
        <v>191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311</v>
      </c>
      <c r="CE28" s="657"/>
      <c r="CF28" s="657"/>
      <c r="CG28" s="657"/>
      <c r="CH28" s="657"/>
      <c r="CI28" s="657"/>
      <c r="CJ28" s="657"/>
      <c r="CK28" s="657"/>
      <c r="CL28" s="657"/>
      <c r="CM28" s="657"/>
      <c r="CN28" s="657"/>
      <c r="CO28" s="657"/>
      <c r="CP28" s="657"/>
      <c r="CQ28" s="658"/>
      <c r="CR28" s="641">
        <v>771442</v>
      </c>
      <c r="CS28" s="642"/>
      <c r="CT28" s="642"/>
      <c r="CU28" s="642"/>
      <c r="CV28" s="642"/>
      <c r="CW28" s="642"/>
      <c r="CX28" s="642"/>
      <c r="CY28" s="643"/>
      <c r="CZ28" s="646">
        <v>11.1</v>
      </c>
      <c r="DA28" s="677"/>
      <c r="DB28" s="677"/>
      <c r="DC28" s="679"/>
      <c r="DD28" s="650">
        <v>771442</v>
      </c>
      <c r="DE28" s="642"/>
      <c r="DF28" s="642"/>
      <c r="DG28" s="642"/>
      <c r="DH28" s="642"/>
      <c r="DI28" s="642"/>
      <c r="DJ28" s="642"/>
      <c r="DK28" s="643"/>
      <c r="DL28" s="650">
        <v>771442</v>
      </c>
      <c r="DM28" s="642"/>
      <c r="DN28" s="642"/>
      <c r="DO28" s="642"/>
      <c r="DP28" s="642"/>
      <c r="DQ28" s="642"/>
      <c r="DR28" s="642"/>
      <c r="DS28" s="642"/>
      <c r="DT28" s="642"/>
      <c r="DU28" s="642"/>
      <c r="DV28" s="643"/>
      <c r="DW28" s="646">
        <v>17.7</v>
      </c>
      <c r="DX28" s="677"/>
      <c r="DY28" s="677"/>
      <c r="DZ28" s="677"/>
      <c r="EA28" s="677"/>
      <c r="EB28" s="677"/>
      <c r="EC28" s="678"/>
    </row>
    <row r="29" spans="2:133" ht="11.25" customHeight="1" x14ac:dyDescent="0.15">
      <c r="B29" s="638" t="s">
        <v>312</v>
      </c>
      <c r="C29" s="639"/>
      <c r="D29" s="639"/>
      <c r="E29" s="639"/>
      <c r="F29" s="639"/>
      <c r="G29" s="639"/>
      <c r="H29" s="639"/>
      <c r="I29" s="639"/>
      <c r="J29" s="639"/>
      <c r="K29" s="639"/>
      <c r="L29" s="639"/>
      <c r="M29" s="639"/>
      <c r="N29" s="639"/>
      <c r="O29" s="639"/>
      <c r="P29" s="639"/>
      <c r="Q29" s="640"/>
      <c r="R29" s="641">
        <v>420512</v>
      </c>
      <c r="S29" s="642"/>
      <c r="T29" s="642"/>
      <c r="U29" s="642"/>
      <c r="V29" s="642"/>
      <c r="W29" s="642"/>
      <c r="X29" s="642"/>
      <c r="Y29" s="643"/>
      <c r="Z29" s="644">
        <v>5.6</v>
      </c>
      <c r="AA29" s="644"/>
      <c r="AB29" s="644"/>
      <c r="AC29" s="644"/>
      <c r="AD29" s="645" t="s">
        <v>191</v>
      </c>
      <c r="AE29" s="645"/>
      <c r="AF29" s="645"/>
      <c r="AG29" s="645"/>
      <c r="AH29" s="645"/>
      <c r="AI29" s="645"/>
      <c r="AJ29" s="645"/>
      <c r="AK29" s="645"/>
      <c r="AL29" s="646" t="s">
        <v>191</v>
      </c>
      <c r="AM29" s="647"/>
      <c r="AN29" s="647"/>
      <c r="AO29" s="648"/>
      <c r="AP29" s="620" t="s">
        <v>231</v>
      </c>
      <c r="AQ29" s="621"/>
      <c r="AR29" s="621"/>
      <c r="AS29" s="621"/>
      <c r="AT29" s="621"/>
      <c r="AU29" s="621"/>
      <c r="AV29" s="621"/>
      <c r="AW29" s="621"/>
      <c r="AX29" s="621"/>
      <c r="AY29" s="621"/>
      <c r="AZ29" s="621"/>
      <c r="BA29" s="621"/>
      <c r="BB29" s="621"/>
      <c r="BC29" s="621"/>
      <c r="BD29" s="621"/>
      <c r="BE29" s="621"/>
      <c r="BF29" s="622"/>
      <c r="BG29" s="620" t="s">
        <v>313</v>
      </c>
      <c r="BH29" s="681"/>
      <c r="BI29" s="681"/>
      <c r="BJ29" s="681"/>
      <c r="BK29" s="681"/>
      <c r="BL29" s="681"/>
      <c r="BM29" s="681"/>
      <c r="BN29" s="681"/>
      <c r="BO29" s="681"/>
      <c r="BP29" s="681"/>
      <c r="BQ29" s="682"/>
      <c r="BR29" s="620" t="s">
        <v>314</v>
      </c>
      <c r="BS29" s="681"/>
      <c r="BT29" s="681"/>
      <c r="BU29" s="681"/>
      <c r="BV29" s="681"/>
      <c r="BW29" s="681"/>
      <c r="BX29" s="681"/>
      <c r="BY29" s="681"/>
      <c r="BZ29" s="681"/>
      <c r="CA29" s="681"/>
      <c r="CB29" s="682"/>
      <c r="CD29" s="704" t="s">
        <v>315</v>
      </c>
      <c r="CE29" s="705"/>
      <c r="CF29" s="656" t="s">
        <v>70</v>
      </c>
      <c r="CG29" s="657"/>
      <c r="CH29" s="657"/>
      <c r="CI29" s="657"/>
      <c r="CJ29" s="657"/>
      <c r="CK29" s="657"/>
      <c r="CL29" s="657"/>
      <c r="CM29" s="657"/>
      <c r="CN29" s="657"/>
      <c r="CO29" s="657"/>
      <c r="CP29" s="657"/>
      <c r="CQ29" s="658"/>
      <c r="CR29" s="641">
        <v>771442</v>
      </c>
      <c r="CS29" s="665"/>
      <c r="CT29" s="665"/>
      <c r="CU29" s="665"/>
      <c r="CV29" s="665"/>
      <c r="CW29" s="665"/>
      <c r="CX29" s="665"/>
      <c r="CY29" s="666"/>
      <c r="CZ29" s="646">
        <v>11.1</v>
      </c>
      <c r="DA29" s="677"/>
      <c r="DB29" s="677"/>
      <c r="DC29" s="679"/>
      <c r="DD29" s="650">
        <v>771442</v>
      </c>
      <c r="DE29" s="665"/>
      <c r="DF29" s="665"/>
      <c r="DG29" s="665"/>
      <c r="DH29" s="665"/>
      <c r="DI29" s="665"/>
      <c r="DJ29" s="665"/>
      <c r="DK29" s="666"/>
      <c r="DL29" s="650">
        <v>771442</v>
      </c>
      <c r="DM29" s="665"/>
      <c r="DN29" s="665"/>
      <c r="DO29" s="665"/>
      <c r="DP29" s="665"/>
      <c r="DQ29" s="665"/>
      <c r="DR29" s="665"/>
      <c r="DS29" s="665"/>
      <c r="DT29" s="665"/>
      <c r="DU29" s="665"/>
      <c r="DV29" s="666"/>
      <c r="DW29" s="646">
        <v>17.7</v>
      </c>
      <c r="DX29" s="677"/>
      <c r="DY29" s="677"/>
      <c r="DZ29" s="677"/>
      <c r="EA29" s="677"/>
      <c r="EB29" s="677"/>
      <c r="EC29" s="678"/>
    </row>
    <row r="30" spans="2:133" ht="11.25" customHeight="1" x14ac:dyDescent="0.15">
      <c r="B30" s="638" t="s">
        <v>316</v>
      </c>
      <c r="C30" s="639"/>
      <c r="D30" s="639"/>
      <c r="E30" s="639"/>
      <c r="F30" s="639"/>
      <c r="G30" s="639"/>
      <c r="H30" s="639"/>
      <c r="I30" s="639"/>
      <c r="J30" s="639"/>
      <c r="K30" s="639"/>
      <c r="L30" s="639"/>
      <c r="M30" s="639"/>
      <c r="N30" s="639"/>
      <c r="O30" s="639"/>
      <c r="P30" s="639"/>
      <c r="Q30" s="640"/>
      <c r="R30" s="641">
        <v>20746</v>
      </c>
      <c r="S30" s="642"/>
      <c r="T30" s="642"/>
      <c r="U30" s="642"/>
      <c r="V30" s="642"/>
      <c r="W30" s="642"/>
      <c r="X30" s="642"/>
      <c r="Y30" s="643"/>
      <c r="Z30" s="644">
        <v>0.3</v>
      </c>
      <c r="AA30" s="644"/>
      <c r="AB30" s="644"/>
      <c r="AC30" s="644"/>
      <c r="AD30" s="645">
        <v>1075</v>
      </c>
      <c r="AE30" s="645"/>
      <c r="AF30" s="645"/>
      <c r="AG30" s="645"/>
      <c r="AH30" s="645"/>
      <c r="AI30" s="645"/>
      <c r="AJ30" s="645"/>
      <c r="AK30" s="645"/>
      <c r="AL30" s="646">
        <v>0</v>
      </c>
      <c r="AM30" s="647"/>
      <c r="AN30" s="647"/>
      <c r="AO30" s="648"/>
      <c r="AP30" s="689" t="s">
        <v>317</v>
      </c>
      <c r="AQ30" s="690"/>
      <c r="AR30" s="690"/>
      <c r="AS30" s="690"/>
      <c r="AT30" s="695" t="s">
        <v>318</v>
      </c>
      <c r="AU30" s="228"/>
      <c r="AV30" s="228"/>
      <c r="AW30" s="228"/>
      <c r="AX30" s="627" t="s">
        <v>194</v>
      </c>
      <c r="AY30" s="628"/>
      <c r="AZ30" s="628"/>
      <c r="BA30" s="628"/>
      <c r="BB30" s="628"/>
      <c r="BC30" s="628"/>
      <c r="BD30" s="628"/>
      <c r="BE30" s="628"/>
      <c r="BF30" s="629"/>
      <c r="BG30" s="701">
        <v>98.5</v>
      </c>
      <c r="BH30" s="702"/>
      <c r="BI30" s="702"/>
      <c r="BJ30" s="702"/>
      <c r="BK30" s="702"/>
      <c r="BL30" s="702"/>
      <c r="BM30" s="636">
        <v>94.7</v>
      </c>
      <c r="BN30" s="702"/>
      <c r="BO30" s="702"/>
      <c r="BP30" s="702"/>
      <c r="BQ30" s="703"/>
      <c r="BR30" s="701">
        <v>98.3</v>
      </c>
      <c r="BS30" s="702"/>
      <c r="BT30" s="702"/>
      <c r="BU30" s="702"/>
      <c r="BV30" s="702"/>
      <c r="BW30" s="702"/>
      <c r="BX30" s="636">
        <v>94.4</v>
      </c>
      <c r="BY30" s="702"/>
      <c r="BZ30" s="702"/>
      <c r="CA30" s="702"/>
      <c r="CB30" s="703"/>
      <c r="CD30" s="706"/>
      <c r="CE30" s="707"/>
      <c r="CF30" s="656" t="s">
        <v>319</v>
      </c>
      <c r="CG30" s="657"/>
      <c r="CH30" s="657"/>
      <c r="CI30" s="657"/>
      <c r="CJ30" s="657"/>
      <c r="CK30" s="657"/>
      <c r="CL30" s="657"/>
      <c r="CM30" s="657"/>
      <c r="CN30" s="657"/>
      <c r="CO30" s="657"/>
      <c r="CP30" s="657"/>
      <c r="CQ30" s="658"/>
      <c r="CR30" s="641">
        <v>728116</v>
      </c>
      <c r="CS30" s="642"/>
      <c r="CT30" s="642"/>
      <c r="CU30" s="642"/>
      <c r="CV30" s="642"/>
      <c r="CW30" s="642"/>
      <c r="CX30" s="642"/>
      <c r="CY30" s="643"/>
      <c r="CZ30" s="646">
        <v>10.5</v>
      </c>
      <c r="DA30" s="677"/>
      <c r="DB30" s="677"/>
      <c r="DC30" s="679"/>
      <c r="DD30" s="650">
        <v>728116</v>
      </c>
      <c r="DE30" s="642"/>
      <c r="DF30" s="642"/>
      <c r="DG30" s="642"/>
      <c r="DH30" s="642"/>
      <c r="DI30" s="642"/>
      <c r="DJ30" s="642"/>
      <c r="DK30" s="643"/>
      <c r="DL30" s="650">
        <v>728116</v>
      </c>
      <c r="DM30" s="642"/>
      <c r="DN30" s="642"/>
      <c r="DO30" s="642"/>
      <c r="DP30" s="642"/>
      <c r="DQ30" s="642"/>
      <c r="DR30" s="642"/>
      <c r="DS30" s="642"/>
      <c r="DT30" s="642"/>
      <c r="DU30" s="642"/>
      <c r="DV30" s="643"/>
      <c r="DW30" s="646">
        <v>16.7</v>
      </c>
      <c r="DX30" s="677"/>
      <c r="DY30" s="677"/>
      <c r="DZ30" s="677"/>
      <c r="EA30" s="677"/>
      <c r="EB30" s="677"/>
      <c r="EC30" s="678"/>
    </row>
    <row r="31" spans="2:133" ht="11.25" customHeight="1" x14ac:dyDescent="0.15">
      <c r="B31" s="638" t="s">
        <v>320</v>
      </c>
      <c r="C31" s="639"/>
      <c r="D31" s="639"/>
      <c r="E31" s="639"/>
      <c r="F31" s="639"/>
      <c r="G31" s="639"/>
      <c r="H31" s="639"/>
      <c r="I31" s="639"/>
      <c r="J31" s="639"/>
      <c r="K31" s="639"/>
      <c r="L31" s="639"/>
      <c r="M31" s="639"/>
      <c r="N31" s="639"/>
      <c r="O31" s="639"/>
      <c r="P31" s="639"/>
      <c r="Q31" s="640"/>
      <c r="R31" s="641">
        <v>43974</v>
      </c>
      <c r="S31" s="642"/>
      <c r="T31" s="642"/>
      <c r="U31" s="642"/>
      <c r="V31" s="642"/>
      <c r="W31" s="642"/>
      <c r="X31" s="642"/>
      <c r="Y31" s="643"/>
      <c r="Z31" s="644">
        <v>0.6</v>
      </c>
      <c r="AA31" s="644"/>
      <c r="AB31" s="644"/>
      <c r="AC31" s="644"/>
      <c r="AD31" s="645" t="s">
        <v>243</v>
      </c>
      <c r="AE31" s="645"/>
      <c r="AF31" s="645"/>
      <c r="AG31" s="645"/>
      <c r="AH31" s="645"/>
      <c r="AI31" s="645"/>
      <c r="AJ31" s="645"/>
      <c r="AK31" s="645"/>
      <c r="AL31" s="646" t="s">
        <v>243</v>
      </c>
      <c r="AM31" s="647"/>
      <c r="AN31" s="647"/>
      <c r="AO31" s="648"/>
      <c r="AP31" s="691"/>
      <c r="AQ31" s="692"/>
      <c r="AR31" s="692"/>
      <c r="AS31" s="692"/>
      <c r="AT31" s="696"/>
      <c r="AU31" s="227" t="s">
        <v>321</v>
      </c>
      <c r="AV31" s="227"/>
      <c r="AW31" s="227"/>
      <c r="AX31" s="638" t="s">
        <v>322</v>
      </c>
      <c r="AY31" s="639"/>
      <c r="AZ31" s="639"/>
      <c r="BA31" s="639"/>
      <c r="BB31" s="639"/>
      <c r="BC31" s="639"/>
      <c r="BD31" s="639"/>
      <c r="BE31" s="639"/>
      <c r="BF31" s="640"/>
      <c r="BG31" s="698">
        <v>99.1</v>
      </c>
      <c r="BH31" s="665"/>
      <c r="BI31" s="665"/>
      <c r="BJ31" s="665"/>
      <c r="BK31" s="665"/>
      <c r="BL31" s="665"/>
      <c r="BM31" s="647">
        <v>96.5</v>
      </c>
      <c r="BN31" s="699"/>
      <c r="BO31" s="699"/>
      <c r="BP31" s="699"/>
      <c r="BQ31" s="700"/>
      <c r="BR31" s="698">
        <v>99.1</v>
      </c>
      <c r="BS31" s="665"/>
      <c r="BT31" s="665"/>
      <c r="BU31" s="665"/>
      <c r="BV31" s="665"/>
      <c r="BW31" s="665"/>
      <c r="BX31" s="647">
        <v>96.2</v>
      </c>
      <c r="BY31" s="699"/>
      <c r="BZ31" s="699"/>
      <c r="CA31" s="699"/>
      <c r="CB31" s="700"/>
      <c r="CD31" s="706"/>
      <c r="CE31" s="707"/>
      <c r="CF31" s="656" t="s">
        <v>323</v>
      </c>
      <c r="CG31" s="657"/>
      <c r="CH31" s="657"/>
      <c r="CI31" s="657"/>
      <c r="CJ31" s="657"/>
      <c r="CK31" s="657"/>
      <c r="CL31" s="657"/>
      <c r="CM31" s="657"/>
      <c r="CN31" s="657"/>
      <c r="CO31" s="657"/>
      <c r="CP31" s="657"/>
      <c r="CQ31" s="658"/>
      <c r="CR31" s="641">
        <v>43326</v>
      </c>
      <c r="CS31" s="665"/>
      <c r="CT31" s="665"/>
      <c r="CU31" s="665"/>
      <c r="CV31" s="665"/>
      <c r="CW31" s="665"/>
      <c r="CX31" s="665"/>
      <c r="CY31" s="666"/>
      <c r="CZ31" s="646">
        <v>0.6</v>
      </c>
      <c r="DA31" s="677"/>
      <c r="DB31" s="677"/>
      <c r="DC31" s="679"/>
      <c r="DD31" s="650">
        <v>43326</v>
      </c>
      <c r="DE31" s="665"/>
      <c r="DF31" s="665"/>
      <c r="DG31" s="665"/>
      <c r="DH31" s="665"/>
      <c r="DI31" s="665"/>
      <c r="DJ31" s="665"/>
      <c r="DK31" s="666"/>
      <c r="DL31" s="650">
        <v>43326</v>
      </c>
      <c r="DM31" s="665"/>
      <c r="DN31" s="665"/>
      <c r="DO31" s="665"/>
      <c r="DP31" s="665"/>
      <c r="DQ31" s="665"/>
      <c r="DR31" s="665"/>
      <c r="DS31" s="665"/>
      <c r="DT31" s="665"/>
      <c r="DU31" s="665"/>
      <c r="DV31" s="666"/>
      <c r="DW31" s="646">
        <v>1</v>
      </c>
      <c r="DX31" s="677"/>
      <c r="DY31" s="677"/>
      <c r="DZ31" s="677"/>
      <c r="EA31" s="677"/>
      <c r="EB31" s="677"/>
      <c r="EC31" s="678"/>
    </row>
    <row r="32" spans="2:133" ht="11.25" customHeight="1" x14ac:dyDescent="0.15">
      <c r="B32" s="638" t="s">
        <v>324</v>
      </c>
      <c r="C32" s="639"/>
      <c r="D32" s="639"/>
      <c r="E32" s="639"/>
      <c r="F32" s="639"/>
      <c r="G32" s="639"/>
      <c r="H32" s="639"/>
      <c r="I32" s="639"/>
      <c r="J32" s="639"/>
      <c r="K32" s="639"/>
      <c r="L32" s="639"/>
      <c r="M32" s="639"/>
      <c r="N32" s="639"/>
      <c r="O32" s="639"/>
      <c r="P32" s="639"/>
      <c r="Q32" s="640"/>
      <c r="R32" s="641">
        <v>488400</v>
      </c>
      <c r="S32" s="642"/>
      <c r="T32" s="642"/>
      <c r="U32" s="642"/>
      <c r="V32" s="642"/>
      <c r="W32" s="642"/>
      <c r="X32" s="642"/>
      <c r="Y32" s="643"/>
      <c r="Z32" s="644">
        <v>6.5</v>
      </c>
      <c r="AA32" s="644"/>
      <c r="AB32" s="644"/>
      <c r="AC32" s="644"/>
      <c r="AD32" s="645" t="s">
        <v>191</v>
      </c>
      <c r="AE32" s="645"/>
      <c r="AF32" s="645"/>
      <c r="AG32" s="645"/>
      <c r="AH32" s="645"/>
      <c r="AI32" s="645"/>
      <c r="AJ32" s="645"/>
      <c r="AK32" s="645"/>
      <c r="AL32" s="646" t="s">
        <v>191</v>
      </c>
      <c r="AM32" s="647"/>
      <c r="AN32" s="647"/>
      <c r="AO32" s="648"/>
      <c r="AP32" s="693"/>
      <c r="AQ32" s="694"/>
      <c r="AR32" s="694"/>
      <c r="AS32" s="694"/>
      <c r="AT32" s="697"/>
      <c r="AU32" s="229"/>
      <c r="AV32" s="229"/>
      <c r="AW32" s="229"/>
      <c r="AX32" s="686" t="s">
        <v>325</v>
      </c>
      <c r="AY32" s="687"/>
      <c r="AZ32" s="687"/>
      <c r="BA32" s="687"/>
      <c r="BB32" s="687"/>
      <c r="BC32" s="687"/>
      <c r="BD32" s="687"/>
      <c r="BE32" s="687"/>
      <c r="BF32" s="688"/>
      <c r="BG32" s="710">
        <v>98</v>
      </c>
      <c r="BH32" s="711"/>
      <c r="BI32" s="711"/>
      <c r="BJ32" s="711"/>
      <c r="BK32" s="711"/>
      <c r="BL32" s="711"/>
      <c r="BM32" s="712">
        <v>93.2</v>
      </c>
      <c r="BN32" s="711"/>
      <c r="BO32" s="711"/>
      <c r="BP32" s="711"/>
      <c r="BQ32" s="713"/>
      <c r="BR32" s="710">
        <v>97.7</v>
      </c>
      <c r="BS32" s="711"/>
      <c r="BT32" s="711"/>
      <c r="BU32" s="711"/>
      <c r="BV32" s="711"/>
      <c r="BW32" s="711"/>
      <c r="BX32" s="712">
        <v>93.1</v>
      </c>
      <c r="BY32" s="711"/>
      <c r="BZ32" s="711"/>
      <c r="CA32" s="711"/>
      <c r="CB32" s="713"/>
      <c r="CD32" s="708"/>
      <c r="CE32" s="709"/>
      <c r="CF32" s="656" t="s">
        <v>326</v>
      </c>
      <c r="CG32" s="657"/>
      <c r="CH32" s="657"/>
      <c r="CI32" s="657"/>
      <c r="CJ32" s="657"/>
      <c r="CK32" s="657"/>
      <c r="CL32" s="657"/>
      <c r="CM32" s="657"/>
      <c r="CN32" s="657"/>
      <c r="CO32" s="657"/>
      <c r="CP32" s="657"/>
      <c r="CQ32" s="658"/>
      <c r="CR32" s="641" t="s">
        <v>191</v>
      </c>
      <c r="CS32" s="642"/>
      <c r="CT32" s="642"/>
      <c r="CU32" s="642"/>
      <c r="CV32" s="642"/>
      <c r="CW32" s="642"/>
      <c r="CX32" s="642"/>
      <c r="CY32" s="643"/>
      <c r="CZ32" s="646" t="s">
        <v>243</v>
      </c>
      <c r="DA32" s="677"/>
      <c r="DB32" s="677"/>
      <c r="DC32" s="679"/>
      <c r="DD32" s="650" t="s">
        <v>243</v>
      </c>
      <c r="DE32" s="642"/>
      <c r="DF32" s="642"/>
      <c r="DG32" s="642"/>
      <c r="DH32" s="642"/>
      <c r="DI32" s="642"/>
      <c r="DJ32" s="642"/>
      <c r="DK32" s="643"/>
      <c r="DL32" s="650" t="s">
        <v>191</v>
      </c>
      <c r="DM32" s="642"/>
      <c r="DN32" s="642"/>
      <c r="DO32" s="642"/>
      <c r="DP32" s="642"/>
      <c r="DQ32" s="642"/>
      <c r="DR32" s="642"/>
      <c r="DS32" s="642"/>
      <c r="DT32" s="642"/>
      <c r="DU32" s="642"/>
      <c r="DV32" s="643"/>
      <c r="DW32" s="646" t="s">
        <v>191</v>
      </c>
      <c r="DX32" s="677"/>
      <c r="DY32" s="677"/>
      <c r="DZ32" s="677"/>
      <c r="EA32" s="677"/>
      <c r="EB32" s="677"/>
      <c r="EC32" s="678"/>
    </row>
    <row r="33" spans="2:133" ht="11.25" customHeight="1" x14ac:dyDescent="0.15">
      <c r="B33" s="638" t="s">
        <v>327</v>
      </c>
      <c r="C33" s="639"/>
      <c r="D33" s="639"/>
      <c r="E33" s="639"/>
      <c r="F33" s="639"/>
      <c r="G33" s="639"/>
      <c r="H33" s="639"/>
      <c r="I33" s="639"/>
      <c r="J33" s="639"/>
      <c r="K33" s="639"/>
      <c r="L33" s="639"/>
      <c r="M33" s="639"/>
      <c r="N33" s="639"/>
      <c r="O33" s="639"/>
      <c r="P33" s="639"/>
      <c r="Q33" s="640"/>
      <c r="R33" s="641">
        <v>455500</v>
      </c>
      <c r="S33" s="642"/>
      <c r="T33" s="642"/>
      <c r="U33" s="642"/>
      <c r="V33" s="642"/>
      <c r="W33" s="642"/>
      <c r="X33" s="642"/>
      <c r="Y33" s="643"/>
      <c r="Z33" s="644">
        <v>6.1</v>
      </c>
      <c r="AA33" s="644"/>
      <c r="AB33" s="644"/>
      <c r="AC33" s="644"/>
      <c r="AD33" s="645" t="s">
        <v>243</v>
      </c>
      <c r="AE33" s="645"/>
      <c r="AF33" s="645"/>
      <c r="AG33" s="645"/>
      <c r="AH33" s="645"/>
      <c r="AI33" s="645"/>
      <c r="AJ33" s="645"/>
      <c r="AK33" s="645"/>
      <c r="AL33" s="646" t="s">
        <v>191</v>
      </c>
      <c r="AM33" s="647"/>
      <c r="AN33" s="647"/>
      <c r="AO33" s="648"/>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56" t="s">
        <v>328</v>
      </c>
      <c r="CE33" s="657"/>
      <c r="CF33" s="657"/>
      <c r="CG33" s="657"/>
      <c r="CH33" s="657"/>
      <c r="CI33" s="657"/>
      <c r="CJ33" s="657"/>
      <c r="CK33" s="657"/>
      <c r="CL33" s="657"/>
      <c r="CM33" s="657"/>
      <c r="CN33" s="657"/>
      <c r="CO33" s="657"/>
      <c r="CP33" s="657"/>
      <c r="CQ33" s="658"/>
      <c r="CR33" s="641">
        <v>3263209</v>
      </c>
      <c r="CS33" s="665"/>
      <c r="CT33" s="665"/>
      <c r="CU33" s="665"/>
      <c r="CV33" s="665"/>
      <c r="CW33" s="665"/>
      <c r="CX33" s="665"/>
      <c r="CY33" s="666"/>
      <c r="CZ33" s="646">
        <v>47</v>
      </c>
      <c r="DA33" s="677"/>
      <c r="DB33" s="677"/>
      <c r="DC33" s="679"/>
      <c r="DD33" s="650">
        <v>2648201</v>
      </c>
      <c r="DE33" s="665"/>
      <c r="DF33" s="665"/>
      <c r="DG33" s="665"/>
      <c r="DH33" s="665"/>
      <c r="DI33" s="665"/>
      <c r="DJ33" s="665"/>
      <c r="DK33" s="666"/>
      <c r="DL33" s="650">
        <v>2014884</v>
      </c>
      <c r="DM33" s="665"/>
      <c r="DN33" s="665"/>
      <c r="DO33" s="665"/>
      <c r="DP33" s="665"/>
      <c r="DQ33" s="665"/>
      <c r="DR33" s="665"/>
      <c r="DS33" s="665"/>
      <c r="DT33" s="665"/>
      <c r="DU33" s="665"/>
      <c r="DV33" s="666"/>
      <c r="DW33" s="646">
        <v>46.2</v>
      </c>
      <c r="DX33" s="677"/>
      <c r="DY33" s="677"/>
      <c r="DZ33" s="677"/>
      <c r="EA33" s="677"/>
      <c r="EB33" s="677"/>
      <c r="EC33" s="678"/>
    </row>
    <row r="34" spans="2:133" ht="11.25" customHeight="1" x14ac:dyDescent="0.15">
      <c r="B34" s="638" t="s">
        <v>329</v>
      </c>
      <c r="C34" s="639"/>
      <c r="D34" s="639"/>
      <c r="E34" s="639"/>
      <c r="F34" s="639"/>
      <c r="G34" s="639"/>
      <c r="H34" s="639"/>
      <c r="I34" s="639"/>
      <c r="J34" s="639"/>
      <c r="K34" s="639"/>
      <c r="L34" s="639"/>
      <c r="M34" s="639"/>
      <c r="N34" s="639"/>
      <c r="O34" s="639"/>
      <c r="P34" s="639"/>
      <c r="Q34" s="640"/>
      <c r="R34" s="641">
        <v>81705</v>
      </c>
      <c r="S34" s="642"/>
      <c r="T34" s="642"/>
      <c r="U34" s="642"/>
      <c r="V34" s="642"/>
      <c r="W34" s="642"/>
      <c r="X34" s="642"/>
      <c r="Y34" s="643"/>
      <c r="Z34" s="644">
        <v>1.1000000000000001</v>
      </c>
      <c r="AA34" s="644"/>
      <c r="AB34" s="644"/>
      <c r="AC34" s="644"/>
      <c r="AD34" s="645">
        <v>1151</v>
      </c>
      <c r="AE34" s="645"/>
      <c r="AF34" s="645"/>
      <c r="AG34" s="645"/>
      <c r="AH34" s="645"/>
      <c r="AI34" s="645"/>
      <c r="AJ34" s="645"/>
      <c r="AK34" s="645"/>
      <c r="AL34" s="646">
        <v>0</v>
      </c>
      <c r="AM34" s="647"/>
      <c r="AN34" s="647"/>
      <c r="AO34" s="648"/>
      <c r="AP34" s="232"/>
      <c r="AQ34" s="620" t="s">
        <v>330</v>
      </c>
      <c r="AR34" s="621"/>
      <c r="AS34" s="621"/>
      <c r="AT34" s="621"/>
      <c r="AU34" s="621"/>
      <c r="AV34" s="621"/>
      <c r="AW34" s="621"/>
      <c r="AX34" s="621"/>
      <c r="AY34" s="621"/>
      <c r="AZ34" s="621"/>
      <c r="BA34" s="621"/>
      <c r="BB34" s="621"/>
      <c r="BC34" s="621"/>
      <c r="BD34" s="621"/>
      <c r="BE34" s="621"/>
      <c r="BF34" s="622"/>
      <c r="BG34" s="620" t="s">
        <v>331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332</v>
      </c>
      <c r="CE34" s="657"/>
      <c r="CF34" s="657"/>
      <c r="CG34" s="657"/>
      <c r="CH34" s="657"/>
      <c r="CI34" s="657"/>
      <c r="CJ34" s="657"/>
      <c r="CK34" s="657"/>
      <c r="CL34" s="657"/>
      <c r="CM34" s="657"/>
      <c r="CN34" s="657"/>
      <c r="CO34" s="657"/>
      <c r="CP34" s="657"/>
      <c r="CQ34" s="658"/>
      <c r="CR34" s="641">
        <v>1054689</v>
      </c>
      <c r="CS34" s="642"/>
      <c r="CT34" s="642"/>
      <c r="CU34" s="642"/>
      <c r="CV34" s="642"/>
      <c r="CW34" s="642"/>
      <c r="CX34" s="642"/>
      <c r="CY34" s="643"/>
      <c r="CZ34" s="646">
        <v>15.2</v>
      </c>
      <c r="DA34" s="677"/>
      <c r="DB34" s="677"/>
      <c r="DC34" s="679"/>
      <c r="DD34" s="650">
        <v>791280</v>
      </c>
      <c r="DE34" s="642"/>
      <c r="DF34" s="642"/>
      <c r="DG34" s="642"/>
      <c r="DH34" s="642"/>
      <c r="DI34" s="642"/>
      <c r="DJ34" s="642"/>
      <c r="DK34" s="643"/>
      <c r="DL34" s="650">
        <v>752626</v>
      </c>
      <c r="DM34" s="642"/>
      <c r="DN34" s="642"/>
      <c r="DO34" s="642"/>
      <c r="DP34" s="642"/>
      <c r="DQ34" s="642"/>
      <c r="DR34" s="642"/>
      <c r="DS34" s="642"/>
      <c r="DT34" s="642"/>
      <c r="DU34" s="642"/>
      <c r="DV34" s="643"/>
      <c r="DW34" s="646">
        <v>17.3</v>
      </c>
      <c r="DX34" s="677"/>
      <c r="DY34" s="677"/>
      <c r="DZ34" s="677"/>
      <c r="EA34" s="677"/>
      <c r="EB34" s="677"/>
      <c r="EC34" s="678"/>
    </row>
    <row r="35" spans="2:133" ht="11.25" customHeight="1" x14ac:dyDescent="0.15">
      <c r="B35" s="638" t="s">
        <v>333</v>
      </c>
      <c r="C35" s="639"/>
      <c r="D35" s="639"/>
      <c r="E35" s="639"/>
      <c r="F35" s="639"/>
      <c r="G35" s="639"/>
      <c r="H35" s="639"/>
      <c r="I35" s="639"/>
      <c r="J35" s="639"/>
      <c r="K35" s="639"/>
      <c r="L35" s="639"/>
      <c r="M35" s="639"/>
      <c r="N35" s="639"/>
      <c r="O35" s="639"/>
      <c r="P35" s="639"/>
      <c r="Q35" s="640"/>
      <c r="R35" s="641">
        <v>714300</v>
      </c>
      <c r="S35" s="642"/>
      <c r="T35" s="642"/>
      <c r="U35" s="642"/>
      <c r="V35" s="642"/>
      <c r="W35" s="642"/>
      <c r="X35" s="642"/>
      <c r="Y35" s="643"/>
      <c r="Z35" s="644">
        <v>9.5</v>
      </c>
      <c r="AA35" s="644"/>
      <c r="AB35" s="644"/>
      <c r="AC35" s="644"/>
      <c r="AD35" s="645" t="s">
        <v>243</v>
      </c>
      <c r="AE35" s="645"/>
      <c r="AF35" s="645"/>
      <c r="AG35" s="645"/>
      <c r="AH35" s="645"/>
      <c r="AI35" s="645"/>
      <c r="AJ35" s="645"/>
      <c r="AK35" s="645"/>
      <c r="AL35" s="646" t="s">
        <v>243</v>
      </c>
      <c r="AM35" s="647"/>
      <c r="AN35" s="647"/>
      <c r="AO35" s="648"/>
      <c r="AP35" s="232"/>
      <c r="AQ35" s="714" t="s">
        <v>334</v>
      </c>
      <c r="AR35" s="715"/>
      <c r="AS35" s="715"/>
      <c r="AT35" s="715"/>
      <c r="AU35" s="715"/>
      <c r="AV35" s="715"/>
      <c r="AW35" s="715"/>
      <c r="AX35" s="715"/>
      <c r="AY35" s="716"/>
      <c r="AZ35" s="630">
        <v>891540</v>
      </c>
      <c r="BA35" s="631"/>
      <c r="BB35" s="631"/>
      <c r="BC35" s="631"/>
      <c r="BD35" s="631"/>
      <c r="BE35" s="631"/>
      <c r="BF35" s="717"/>
      <c r="BG35" s="652" t="s">
        <v>335</v>
      </c>
      <c r="BH35" s="653"/>
      <c r="BI35" s="653"/>
      <c r="BJ35" s="653"/>
      <c r="BK35" s="653"/>
      <c r="BL35" s="653"/>
      <c r="BM35" s="653"/>
      <c r="BN35" s="653"/>
      <c r="BO35" s="653"/>
      <c r="BP35" s="653"/>
      <c r="BQ35" s="653"/>
      <c r="BR35" s="653"/>
      <c r="BS35" s="653"/>
      <c r="BT35" s="653"/>
      <c r="BU35" s="654"/>
      <c r="BV35" s="630">
        <v>76079</v>
      </c>
      <c r="BW35" s="631"/>
      <c r="BX35" s="631"/>
      <c r="BY35" s="631"/>
      <c r="BZ35" s="631"/>
      <c r="CA35" s="631"/>
      <c r="CB35" s="717"/>
      <c r="CD35" s="656" t="s">
        <v>336</v>
      </c>
      <c r="CE35" s="657"/>
      <c r="CF35" s="657"/>
      <c r="CG35" s="657"/>
      <c r="CH35" s="657"/>
      <c r="CI35" s="657"/>
      <c r="CJ35" s="657"/>
      <c r="CK35" s="657"/>
      <c r="CL35" s="657"/>
      <c r="CM35" s="657"/>
      <c r="CN35" s="657"/>
      <c r="CO35" s="657"/>
      <c r="CP35" s="657"/>
      <c r="CQ35" s="658"/>
      <c r="CR35" s="641">
        <v>31081</v>
      </c>
      <c r="CS35" s="665"/>
      <c r="CT35" s="665"/>
      <c r="CU35" s="665"/>
      <c r="CV35" s="665"/>
      <c r="CW35" s="665"/>
      <c r="CX35" s="665"/>
      <c r="CY35" s="666"/>
      <c r="CZ35" s="646">
        <v>0.4</v>
      </c>
      <c r="DA35" s="677"/>
      <c r="DB35" s="677"/>
      <c r="DC35" s="679"/>
      <c r="DD35" s="650">
        <v>28549</v>
      </c>
      <c r="DE35" s="665"/>
      <c r="DF35" s="665"/>
      <c r="DG35" s="665"/>
      <c r="DH35" s="665"/>
      <c r="DI35" s="665"/>
      <c r="DJ35" s="665"/>
      <c r="DK35" s="666"/>
      <c r="DL35" s="650">
        <v>25178</v>
      </c>
      <c r="DM35" s="665"/>
      <c r="DN35" s="665"/>
      <c r="DO35" s="665"/>
      <c r="DP35" s="665"/>
      <c r="DQ35" s="665"/>
      <c r="DR35" s="665"/>
      <c r="DS35" s="665"/>
      <c r="DT35" s="665"/>
      <c r="DU35" s="665"/>
      <c r="DV35" s="666"/>
      <c r="DW35" s="646">
        <v>0.6</v>
      </c>
      <c r="DX35" s="677"/>
      <c r="DY35" s="677"/>
      <c r="DZ35" s="677"/>
      <c r="EA35" s="677"/>
      <c r="EB35" s="677"/>
      <c r="EC35" s="678"/>
    </row>
    <row r="36" spans="2:133" ht="11.25" customHeight="1" x14ac:dyDescent="0.15">
      <c r="B36" s="638" t="s">
        <v>337</v>
      </c>
      <c r="C36" s="639"/>
      <c r="D36" s="639"/>
      <c r="E36" s="639"/>
      <c r="F36" s="639"/>
      <c r="G36" s="639"/>
      <c r="H36" s="639"/>
      <c r="I36" s="639"/>
      <c r="J36" s="639"/>
      <c r="K36" s="639"/>
      <c r="L36" s="639"/>
      <c r="M36" s="639"/>
      <c r="N36" s="639"/>
      <c r="O36" s="639"/>
      <c r="P36" s="639"/>
      <c r="Q36" s="640"/>
      <c r="R36" s="641" t="s">
        <v>191</v>
      </c>
      <c r="S36" s="642"/>
      <c r="T36" s="642"/>
      <c r="U36" s="642"/>
      <c r="V36" s="642"/>
      <c r="W36" s="642"/>
      <c r="X36" s="642"/>
      <c r="Y36" s="643"/>
      <c r="Z36" s="644" t="s">
        <v>243</v>
      </c>
      <c r="AA36" s="644"/>
      <c r="AB36" s="644"/>
      <c r="AC36" s="644"/>
      <c r="AD36" s="645" t="s">
        <v>243</v>
      </c>
      <c r="AE36" s="645"/>
      <c r="AF36" s="645"/>
      <c r="AG36" s="645"/>
      <c r="AH36" s="645"/>
      <c r="AI36" s="645"/>
      <c r="AJ36" s="645"/>
      <c r="AK36" s="645"/>
      <c r="AL36" s="646" t="s">
        <v>243</v>
      </c>
      <c r="AM36" s="647"/>
      <c r="AN36" s="647"/>
      <c r="AO36" s="648"/>
      <c r="AQ36" s="718" t="s">
        <v>338</v>
      </c>
      <c r="AR36" s="719"/>
      <c r="AS36" s="719"/>
      <c r="AT36" s="719"/>
      <c r="AU36" s="719"/>
      <c r="AV36" s="719"/>
      <c r="AW36" s="719"/>
      <c r="AX36" s="719"/>
      <c r="AY36" s="720"/>
      <c r="AZ36" s="641">
        <v>128258</v>
      </c>
      <c r="BA36" s="642"/>
      <c r="BB36" s="642"/>
      <c r="BC36" s="642"/>
      <c r="BD36" s="665"/>
      <c r="BE36" s="665"/>
      <c r="BF36" s="700"/>
      <c r="BG36" s="656" t="s">
        <v>339</v>
      </c>
      <c r="BH36" s="657"/>
      <c r="BI36" s="657"/>
      <c r="BJ36" s="657"/>
      <c r="BK36" s="657"/>
      <c r="BL36" s="657"/>
      <c r="BM36" s="657"/>
      <c r="BN36" s="657"/>
      <c r="BO36" s="657"/>
      <c r="BP36" s="657"/>
      <c r="BQ36" s="657"/>
      <c r="BR36" s="657"/>
      <c r="BS36" s="657"/>
      <c r="BT36" s="657"/>
      <c r="BU36" s="658"/>
      <c r="BV36" s="641">
        <v>58184</v>
      </c>
      <c r="BW36" s="642"/>
      <c r="BX36" s="642"/>
      <c r="BY36" s="642"/>
      <c r="BZ36" s="642"/>
      <c r="CA36" s="642"/>
      <c r="CB36" s="651"/>
      <c r="CD36" s="656" t="s">
        <v>340</v>
      </c>
      <c r="CE36" s="657"/>
      <c r="CF36" s="657"/>
      <c r="CG36" s="657"/>
      <c r="CH36" s="657"/>
      <c r="CI36" s="657"/>
      <c r="CJ36" s="657"/>
      <c r="CK36" s="657"/>
      <c r="CL36" s="657"/>
      <c r="CM36" s="657"/>
      <c r="CN36" s="657"/>
      <c r="CO36" s="657"/>
      <c r="CP36" s="657"/>
      <c r="CQ36" s="658"/>
      <c r="CR36" s="641">
        <v>874101</v>
      </c>
      <c r="CS36" s="642"/>
      <c r="CT36" s="642"/>
      <c r="CU36" s="642"/>
      <c r="CV36" s="642"/>
      <c r="CW36" s="642"/>
      <c r="CX36" s="642"/>
      <c r="CY36" s="643"/>
      <c r="CZ36" s="646">
        <v>12.6</v>
      </c>
      <c r="DA36" s="677"/>
      <c r="DB36" s="677"/>
      <c r="DC36" s="679"/>
      <c r="DD36" s="650">
        <v>710135</v>
      </c>
      <c r="DE36" s="642"/>
      <c r="DF36" s="642"/>
      <c r="DG36" s="642"/>
      <c r="DH36" s="642"/>
      <c r="DI36" s="642"/>
      <c r="DJ36" s="642"/>
      <c r="DK36" s="643"/>
      <c r="DL36" s="650">
        <v>627817</v>
      </c>
      <c r="DM36" s="642"/>
      <c r="DN36" s="642"/>
      <c r="DO36" s="642"/>
      <c r="DP36" s="642"/>
      <c r="DQ36" s="642"/>
      <c r="DR36" s="642"/>
      <c r="DS36" s="642"/>
      <c r="DT36" s="642"/>
      <c r="DU36" s="642"/>
      <c r="DV36" s="643"/>
      <c r="DW36" s="646">
        <v>14.4</v>
      </c>
      <c r="DX36" s="677"/>
      <c r="DY36" s="677"/>
      <c r="DZ36" s="677"/>
      <c r="EA36" s="677"/>
      <c r="EB36" s="677"/>
      <c r="EC36" s="678"/>
    </row>
    <row r="37" spans="2:133" ht="11.25" customHeight="1" x14ac:dyDescent="0.15">
      <c r="B37" s="638" t="s">
        <v>341</v>
      </c>
      <c r="C37" s="639"/>
      <c r="D37" s="639"/>
      <c r="E37" s="639"/>
      <c r="F37" s="639"/>
      <c r="G37" s="639"/>
      <c r="H37" s="639"/>
      <c r="I37" s="639"/>
      <c r="J37" s="639"/>
      <c r="K37" s="639"/>
      <c r="L37" s="639"/>
      <c r="M37" s="639"/>
      <c r="N37" s="639"/>
      <c r="O37" s="639"/>
      <c r="P37" s="639"/>
      <c r="Q37" s="640"/>
      <c r="R37" s="641">
        <v>224000</v>
      </c>
      <c r="S37" s="642"/>
      <c r="T37" s="642"/>
      <c r="U37" s="642"/>
      <c r="V37" s="642"/>
      <c r="W37" s="642"/>
      <c r="X37" s="642"/>
      <c r="Y37" s="643"/>
      <c r="Z37" s="644">
        <v>3</v>
      </c>
      <c r="AA37" s="644"/>
      <c r="AB37" s="644"/>
      <c r="AC37" s="644"/>
      <c r="AD37" s="645" t="s">
        <v>243</v>
      </c>
      <c r="AE37" s="645"/>
      <c r="AF37" s="645"/>
      <c r="AG37" s="645"/>
      <c r="AH37" s="645"/>
      <c r="AI37" s="645"/>
      <c r="AJ37" s="645"/>
      <c r="AK37" s="645"/>
      <c r="AL37" s="646" t="s">
        <v>191</v>
      </c>
      <c r="AM37" s="647"/>
      <c r="AN37" s="647"/>
      <c r="AO37" s="648"/>
      <c r="AQ37" s="718" t="s">
        <v>342</v>
      </c>
      <c r="AR37" s="719"/>
      <c r="AS37" s="719"/>
      <c r="AT37" s="719"/>
      <c r="AU37" s="719"/>
      <c r="AV37" s="719"/>
      <c r="AW37" s="719"/>
      <c r="AX37" s="719"/>
      <c r="AY37" s="720"/>
      <c r="AZ37" s="641">
        <v>95000</v>
      </c>
      <c r="BA37" s="642"/>
      <c r="BB37" s="642"/>
      <c r="BC37" s="642"/>
      <c r="BD37" s="665"/>
      <c r="BE37" s="665"/>
      <c r="BF37" s="700"/>
      <c r="BG37" s="656" t="s">
        <v>343</v>
      </c>
      <c r="BH37" s="657"/>
      <c r="BI37" s="657"/>
      <c r="BJ37" s="657"/>
      <c r="BK37" s="657"/>
      <c r="BL37" s="657"/>
      <c r="BM37" s="657"/>
      <c r="BN37" s="657"/>
      <c r="BO37" s="657"/>
      <c r="BP37" s="657"/>
      <c r="BQ37" s="657"/>
      <c r="BR37" s="657"/>
      <c r="BS37" s="657"/>
      <c r="BT37" s="657"/>
      <c r="BU37" s="658"/>
      <c r="BV37" s="641">
        <v>2181</v>
      </c>
      <c r="BW37" s="642"/>
      <c r="BX37" s="642"/>
      <c r="BY37" s="642"/>
      <c r="BZ37" s="642"/>
      <c r="CA37" s="642"/>
      <c r="CB37" s="651"/>
      <c r="CD37" s="656" t="s">
        <v>344</v>
      </c>
      <c r="CE37" s="657"/>
      <c r="CF37" s="657"/>
      <c r="CG37" s="657"/>
      <c r="CH37" s="657"/>
      <c r="CI37" s="657"/>
      <c r="CJ37" s="657"/>
      <c r="CK37" s="657"/>
      <c r="CL37" s="657"/>
      <c r="CM37" s="657"/>
      <c r="CN37" s="657"/>
      <c r="CO37" s="657"/>
      <c r="CP37" s="657"/>
      <c r="CQ37" s="658"/>
      <c r="CR37" s="641">
        <v>332953</v>
      </c>
      <c r="CS37" s="665"/>
      <c r="CT37" s="665"/>
      <c r="CU37" s="665"/>
      <c r="CV37" s="665"/>
      <c r="CW37" s="665"/>
      <c r="CX37" s="665"/>
      <c r="CY37" s="666"/>
      <c r="CZ37" s="646">
        <v>4.8</v>
      </c>
      <c r="DA37" s="677"/>
      <c r="DB37" s="677"/>
      <c r="DC37" s="679"/>
      <c r="DD37" s="650">
        <v>332953</v>
      </c>
      <c r="DE37" s="665"/>
      <c r="DF37" s="665"/>
      <c r="DG37" s="665"/>
      <c r="DH37" s="665"/>
      <c r="DI37" s="665"/>
      <c r="DJ37" s="665"/>
      <c r="DK37" s="666"/>
      <c r="DL37" s="650">
        <v>332953</v>
      </c>
      <c r="DM37" s="665"/>
      <c r="DN37" s="665"/>
      <c r="DO37" s="665"/>
      <c r="DP37" s="665"/>
      <c r="DQ37" s="665"/>
      <c r="DR37" s="665"/>
      <c r="DS37" s="665"/>
      <c r="DT37" s="665"/>
      <c r="DU37" s="665"/>
      <c r="DV37" s="666"/>
      <c r="DW37" s="646">
        <v>7.6</v>
      </c>
      <c r="DX37" s="677"/>
      <c r="DY37" s="677"/>
      <c r="DZ37" s="677"/>
      <c r="EA37" s="677"/>
      <c r="EB37" s="677"/>
      <c r="EC37" s="678"/>
    </row>
    <row r="38" spans="2:133" ht="11.25" customHeight="1" x14ac:dyDescent="0.15">
      <c r="B38" s="686" t="s">
        <v>345</v>
      </c>
      <c r="C38" s="687"/>
      <c r="D38" s="687"/>
      <c r="E38" s="687"/>
      <c r="F38" s="687"/>
      <c r="G38" s="687"/>
      <c r="H38" s="687"/>
      <c r="I38" s="687"/>
      <c r="J38" s="687"/>
      <c r="K38" s="687"/>
      <c r="L38" s="687"/>
      <c r="M38" s="687"/>
      <c r="N38" s="687"/>
      <c r="O38" s="687"/>
      <c r="P38" s="687"/>
      <c r="Q38" s="688"/>
      <c r="R38" s="721">
        <v>7497275</v>
      </c>
      <c r="S38" s="722"/>
      <c r="T38" s="722"/>
      <c r="U38" s="722"/>
      <c r="V38" s="722"/>
      <c r="W38" s="722"/>
      <c r="X38" s="722"/>
      <c r="Y38" s="723"/>
      <c r="Z38" s="724">
        <v>100</v>
      </c>
      <c r="AA38" s="724"/>
      <c r="AB38" s="724"/>
      <c r="AC38" s="724"/>
      <c r="AD38" s="725">
        <v>4134606</v>
      </c>
      <c r="AE38" s="725"/>
      <c r="AF38" s="725"/>
      <c r="AG38" s="725"/>
      <c r="AH38" s="725"/>
      <c r="AI38" s="725"/>
      <c r="AJ38" s="725"/>
      <c r="AK38" s="725"/>
      <c r="AL38" s="726">
        <v>100</v>
      </c>
      <c r="AM38" s="712"/>
      <c r="AN38" s="712"/>
      <c r="AO38" s="727"/>
      <c r="AQ38" s="718" t="s">
        <v>346</v>
      </c>
      <c r="AR38" s="719"/>
      <c r="AS38" s="719"/>
      <c r="AT38" s="719"/>
      <c r="AU38" s="719"/>
      <c r="AV38" s="719"/>
      <c r="AW38" s="719"/>
      <c r="AX38" s="719"/>
      <c r="AY38" s="720"/>
      <c r="AZ38" s="641">
        <v>18000</v>
      </c>
      <c r="BA38" s="642"/>
      <c r="BB38" s="642"/>
      <c r="BC38" s="642"/>
      <c r="BD38" s="665"/>
      <c r="BE38" s="665"/>
      <c r="BF38" s="700"/>
      <c r="BG38" s="656" t="s">
        <v>347</v>
      </c>
      <c r="BH38" s="657"/>
      <c r="BI38" s="657"/>
      <c r="BJ38" s="657"/>
      <c r="BK38" s="657"/>
      <c r="BL38" s="657"/>
      <c r="BM38" s="657"/>
      <c r="BN38" s="657"/>
      <c r="BO38" s="657"/>
      <c r="BP38" s="657"/>
      <c r="BQ38" s="657"/>
      <c r="BR38" s="657"/>
      <c r="BS38" s="657"/>
      <c r="BT38" s="657"/>
      <c r="BU38" s="658"/>
      <c r="BV38" s="641">
        <v>3692</v>
      </c>
      <c r="BW38" s="642"/>
      <c r="BX38" s="642"/>
      <c r="BY38" s="642"/>
      <c r="BZ38" s="642"/>
      <c r="CA38" s="642"/>
      <c r="CB38" s="651"/>
      <c r="CD38" s="656" t="s">
        <v>348</v>
      </c>
      <c r="CE38" s="657"/>
      <c r="CF38" s="657"/>
      <c r="CG38" s="657"/>
      <c r="CH38" s="657"/>
      <c r="CI38" s="657"/>
      <c r="CJ38" s="657"/>
      <c r="CK38" s="657"/>
      <c r="CL38" s="657"/>
      <c r="CM38" s="657"/>
      <c r="CN38" s="657"/>
      <c r="CO38" s="657"/>
      <c r="CP38" s="657"/>
      <c r="CQ38" s="658"/>
      <c r="CR38" s="641">
        <v>796540</v>
      </c>
      <c r="CS38" s="642"/>
      <c r="CT38" s="642"/>
      <c r="CU38" s="642"/>
      <c r="CV38" s="642"/>
      <c r="CW38" s="642"/>
      <c r="CX38" s="642"/>
      <c r="CY38" s="643"/>
      <c r="CZ38" s="646">
        <v>11.5</v>
      </c>
      <c r="DA38" s="677"/>
      <c r="DB38" s="677"/>
      <c r="DC38" s="679"/>
      <c r="DD38" s="650">
        <v>695460</v>
      </c>
      <c r="DE38" s="642"/>
      <c r="DF38" s="642"/>
      <c r="DG38" s="642"/>
      <c r="DH38" s="642"/>
      <c r="DI38" s="642"/>
      <c r="DJ38" s="642"/>
      <c r="DK38" s="643"/>
      <c r="DL38" s="650">
        <v>609263</v>
      </c>
      <c r="DM38" s="642"/>
      <c r="DN38" s="642"/>
      <c r="DO38" s="642"/>
      <c r="DP38" s="642"/>
      <c r="DQ38" s="642"/>
      <c r="DR38" s="642"/>
      <c r="DS38" s="642"/>
      <c r="DT38" s="642"/>
      <c r="DU38" s="642"/>
      <c r="DV38" s="643"/>
      <c r="DW38" s="646">
        <v>14</v>
      </c>
      <c r="DX38" s="677"/>
      <c r="DY38" s="677"/>
      <c r="DZ38" s="677"/>
      <c r="EA38" s="677"/>
      <c r="EB38" s="677"/>
      <c r="EC38" s="678"/>
    </row>
    <row r="39" spans="2:133" ht="11.25" customHeight="1" x14ac:dyDescent="0.15">
      <c r="AQ39" s="718" t="s">
        <v>349</v>
      </c>
      <c r="AR39" s="719"/>
      <c r="AS39" s="719"/>
      <c r="AT39" s="719"/>
      <c r="AU39" s="719"/>
      <c r="AV39" s="719"/>
      <c r="AW39" s="719"/>
      <c r="AX39" s="719"/>
      <c r="AY39" s="720"/>
      <c r="AZ39" s="641">
        <v>525</v>
      </c>
      <c r="BA39" s="642"/>
      <c r="BB39" s="642"/>
      <c r="BC39" s="642"/>
      <c r="BD39" s="665"/>
      <c r="BE39" s="665"/>
      <c r="BF39" s="700"/>
      <c r="BG39" s="732" t="s">
        <v>350</v>
      </c>
      <c r="BH39" s="733"/>
      <c r="BI39" s="733"/>
      <c r="BJ39" s="733"/>
      <c r="BK39" s="733"/>
      <c r="BL39" s="233"/>
      <c r="BM39" s="657" t="s">
        <v>351</v>
      </c>
      <c r="BN39" s="657"/>
      <c r="BO39" s="657"/>
      <c r="BP39" s="657"/>
      <c r="BQ39" s="657"/>
      <c r="BR39" s="657"/>
      <c r="BS39" s="657"/>
      <c r="BT39" s="657"/>
      <c r="BU39" s="658"/>
      <c r="BV39" s="641">
        <v>86</v>
      </c>
      <c r="BW39" s="642"/>
      <c r="BX39" s="642"/>
      <c r="BY39" s="642"/>
      <c r="BZ39" s="642"/>
      <c r="CA39" s="642"/>
      <c r="CB39" s="651"/>
      <c r="CD39" s="656" t="s">
        <v>352</v>
      </c>
      <c r="CE39" s="657"/>
      <c r="CF39" s="657"/>
      <c r="CG39" s="657"/>
      <c r="CH39" s="657"/>
      <c r="CI39" s="657"/>
      <c r="CJ39" s="657"/>
      <c r="CK39" s="657"/>
      <c r="CL39" s="657"/>
      <c r="CM39" s="657"/>
      <c r="CN39" s="657"/>
      <c r="CO39" s="657"/>
      <c r="CP39" s="657"/>
      <c r="CQ39" s="658"/>
      <c r="CR39" s="641">
        <v>416798</v>
      </c>
      <c r="CS39" s="665"/>
      <c r="CT39" s="665"/>
      <c r="CU39" s="665"/>
      <c r="CV39" s="665"/>
      <c r="CW39" s="665"/>
      <c r="CX39" s="665"/>
      <c r="CY39" s="666"/>
      <c r="CZ39" s="646">
        <v>6</v>
      </c>
      <c r="DA39" s="677"/>
      <c r="DB39" s="677"/>
      <c r="DC39" s="679"/>
      <c r="DD39" s="650">
        <v>372777</v>
      </c>
      <c r="DE39" s="665"/>
      <c r="DF39" s="665"/>
      <c r="DG39" s="665"/>
      <c r="DH39" s="665"/>
      <c r="DI39" s="665"/>
      <c r="DJ39" s="665"/>
      <c r="DK39" s="666"/>
      <c r="DL39" s="650" t="s">
        <v>191</v>
      </c>
      <c r="DM39" s="665"/>
      <c r="DN39" s="665"/>
      <c r="DO39" s="665"/>
      <c r="DP39" s="665"/>
      <c r="DQ39" s="665"/>
      <c r="DR39" s="665"/>
      <c r="DS39" s="665"/>
      <c r="DT39" s="665"/>
      <c r="DU39" s="665"/>
      <c r="DV39" s="666"/>
      <c r="DW39" s="646" t="s">
        <v>191</v>
      </c>
      <c r="DX39" s="677"/>
      <c r="DY39" s="677"/>
      <c r="DZ39" s="677"/>
      <c r="EA39" s="677"/>
      <c r="EB39" s="677"/>
      <c r="EC39" s="678"/>
    </row>
    <row r="40" spans="2:133" ht="11.25" customHeight="1" x14ac:dyDescent="0.15">
      <c r="AQ40" s="718" t="s">
        <v>353</v>
      </c>
      <c r="AR40" s="719"/>
      <c r="AS40" s="719"/>
      <c r="AT40" s="719"/>
      <c r="AU40" s="719"/>
      <c r="AV40" s="719"/>
      <c r="AW40" s="719"/>
      <c r="AX40" s="719"/>
      <c r="AY40" s="720"/>
      <c r="AZ40" s="641">
        <v>141836</v>
      </c>
      <c r="BA40" s="642"/>
      <c r="BB40" s="642"/>
      <c r="BC40" s="642"/>
      <c r="BD40" s="665"/>
      <c r="BE40" s="665"/>
      <c r="BF40" s="700"/>
      <c r="BG40" s="732"/>
      <c r="BH40" s="733"/>
      <c r="BI40" s="733"/>
      <c r="BJ40" s="733"/>
      <c r="BK40" s="733"/>
      <c r="BL40" s="233"/>
      <c r="BM40" s="657" t="s">
        <v>354</v>
      </c>
      <c r="BN40" s="657"/>
      <c r="BO40" s="657"/>
      <c r="BP40" s="657"/>
      <c r="BQ40" s="657"/>
      <c r="BR40" s="657"/>
      <c r="BS40" s="657"/>
      <c r="BT40" s="657"/>
      <c r="BU40" s="658"/>
      <c r="BV40" s="641" t="s">
        <v>243</v>
      </c>
      <c r="BW40" s="642"/>
      <c r="BX40" s="642"/>
      <c r="BY40" s="642"/>
      <c r="BZ40" s="642"/>
      <c r="CA40" s="642"/>
      <c r="CB40" s="651"/>
      <c r="CD40" s="656" t="s">
        <v>355</v>
      </c>
      <c r="CE40" s="657"/>
      <c r="CF40" s="657"/>
      <c r="CG40" s="657"/>
      <c r="CH40" s="657"/>
      <c r="CI40" s="657"/>
      <c r="CJ40" s="657"/>
      <c r="CK40" s="657"/>
      <c r="CL40" s="657"/>
      <c r="CM40" s="657"/>
      <c r="CN40" s="657"/>
      <c r="CO40" s="657"/>
      <c r="CP40" s="657"/>
      <c r="CQ40" s="658"/>
      <c r="CR40" s="641">
        <v>90000</v>
      </c>
      <c r="CS40" s="642"/>
      <c r="CT40" s="642"/>
      <c r="CU40" s="642"/>
      <c r="CV40" s="642"/>
      <c r="CW40" s="642"/>
      <c r="CX40" s="642"/>
      <c r="CY40" s="643"/>
      <c r="CZ40" s="646">
        <v>1.3</v>
      </c>
      <c r="DA40" s="677"/>
      <c r="DB40" s="677"/>
      <c r="DC40" s="679"/>
      <c r="DD40" s="650">
        <v>50000</v>
      </c>
      <c r="DE40" s="642"/>
      <c r="DF40" s="642"/>
      <c r="DG40" s="642"/>
      <c r="DH40" s="642"/>
      <c r="DI40" s="642"/>
      <c r="DJ40" s="642"/>
      <c r="DK40" s="643"/>
      <c r="DL40" s="650" t="s">
        <v>191</v>
      </c>
      <c r="DM40" s="642"/>
      <c r="DN40" s="642"/>
      <c r="DO40" s="642"/>
      <c r="DP40" s="642"/>
      <c r="DQ40" s="642"/>
      <c r="DR40" s="642"/>
      <c r="DS40" s="642"/>
      <c r="DT40" s="642"/>
      <c r="DU40" s="642"/>
      <c r="DV40" s="643"/>
      <c r="DW40" s="646" t="s">
        <v>191</v>
      </c>
      <c r="DX40" s="677"/>
      <c r="DY40" s="677"/>
      <c r="DZ40" s="677"/>
      <c r="EA40" s="677"/>
      <c r="EB40" s="677"/>
      <c r="EC40" s="678"/>
    </row>
    <row r="41" spans="2:133" ht="11.25" customHeight="1" x14ac:dyDescent="0.15">
      <c r="AQ41" s="728" t="s">
        <v>356</v>
      </c>
      <c r="AR41" s="729"/>
      <c r="AS41" s="729"/>
      <c r="AT41" s="729"/>
      <c r="AU41" s="729"/>
      <c r="AV41" s="729"/>
      <c r="AW41" s="729"/>
      <c r="AX41" s="729"/>
      <c r="AY41" s="730"/>
      <c r="AZ41" s="721">
        <v>507921</v>
      </c>
      <c r="BA41" s="722"/>
      <c r="BB41" s="722"/>
      <c r="BC41" s="722"/>
      <c r="BD41" s="711"/>
      <c r="BE41" s="711"/>
      <c r="BF41" s="713"/>
      <c r="BG41" s="734"/>
      <c r="BH41" s="735"/>
      <c r="BI41" s="735"/>
      <c r="BJ41" s="735"/>
      <c r="BK41" s="735"/>
      <c r="BL41" s="234"/>
      <c r="BM41" s="668" t="s">
        <v>357</v>
      </c>
      <c r="BN41" s="668"/>
      <c r="BO41" s="668"/>
      <c r="BP41" s="668"/>
      <c r="BQ41" s="668"/>
      <c r="BR41" s="668"/>
      <c r="BS41" s="668"/>
      <c r="BT41" s="668"/>
      <c r="BU41" s="669"/>
      <c r="BV41" s="721">
        <v>312</v>
      </c>
      <c r="BW41" s="722"/>
      <c r="BX41" s="722"/>
      <c r="BY41" s="722"/>
      <c r="BZ41" s="722"/>
      <c r="CA41" s="722"/>
      <c r="CB41" s="731"/>
      <c r="CD41" s="656" t="s">
        <v>358</v>
      </c>
      <c r="CE41" s="657"/>
      <c r="CF41" s="657"/>
      <c r="CG41" s="657"/>
      <c r="CH41" s="657"/>
      <c r="CI41" s="657"/>
      <c r="CJ41" s="657"/>
      <c r="CK41" s="657"/>
      <c r="CL41" s="657"/>
      <c r="CM41" s="657"/>
      <c r="CN41" s="657"/>
      <c r="CO41" s="657"/>
      <c r="CP41" s="657"/>
      <c r="CQ41" s="658"/>
      <c r="CR41" s="641" t="s">
        <v>243</v>
      </c>
      <c r="CS41" s="665"/>
      <c r="CT41" s="665"/>
      <c r="CU41" s="665"/>
      <c r="CV41" s="665"/>
      <c r="CW41" s="665"/>
      <c r="CX41" s="665"/>
      <c r="CY41" s="666"/>
      <c r="CZ41" s="646" t="s">
        <v>191</v>
      </c>
      <c r="DA41" s="677"/>
      <c r="DB41" s="677"/>
      <c r="DC41" s="679"/>
      <c r="DD41" s="650" t="s">
        <v>191</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7" t="s">
        <v>359</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38" t="s">
        <v>360</v>
      </c>
      <c r="CE42" s="639"/>
      <c r="CF42" s="639"/>
      <c r="CG42" s="639"/>
      <c r="CH42" s="639"/>
      <c r="CI42" s="639"/>
      <c r="CJ42" s="639"/>
      <c r="CK42" s="639"/>
      <c r="CL42" s="639"/>
      <c r="CM42" s="639"/>
      <c r="CN42" s="639"/>
      <c r="CO42" s="639"/>
      <c r="CP42" s="639"/>
      <c r="CQ42" s="640"/>
      <c r="CR42" s="641">
        <v>871232</v>
      </c>
      <c r="CS42" s="642"/>
      <c r="CT42" s="642"/>
      <c r="CU42" s="642"/>
      <c r="CV42" s="642"/>
      <c r="CW42" s="642"/>
      <c r="CX42" s="642"/>
      <c r="CY42" s="643"/>
      <c r="CZ42" s="646">
        <v>12.5</v>
      </c>
      <c r="DA42" s="647"/>
      <c r="DB42" s="647"/>
      <c r="DC42" s="742"/>
      <c r="DD42" s="650">
        <v>189629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7" t="s">
        <v>361</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38" t="s">
        <v>362</v>
      </c>
      <c r="CE43" s="639"/>
      <c r="CF43" s="639"/>
      <c r="CG43" s="639"/>
      <c r="CH43" s="639"/>
      <c r="CI43" s="639"/>
      <c r="CJ43" s="639"/>
      <c r="CK43" s="639"/>
      <c r="CL43" s="639"/>
      <c r="CM43" s="639"/>
      <c r="CN43" s="639"/>
      <c r="CO43" s="639"/>
      <c r="CP43" s="639"/>
      <c r="CQ43" s="640"/>
      <c r="CR43" s="641">
        <v>16247</v>
      </c>
      <c r="CS43" s="665"/>
      <c r="CT43" s="665"/>
      <c r="CU43" s="665"/>
      <c r="CV43" s="665"/>
      <c r="CW43" s="665"/>
      <c r="CX43" s="665"/>
      <c r="CY43" s="666"/>
      <c r="CZ43" s="646">
        <v>0.2</v>
      </c>
      <c r="DA43" s="677"/>
      <c r="DB43" s="677"/>
      <c r="DC43" s="679"/>
      <c r="DD43" s="650">
        <v>16247</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38" t="s">
        <v>363</v>
      </c>
      <c r="CD44" s="753" t="s">
        <v>315</v>
      </c>
      <c r="CE44" s="754"/>
      <c r="CF44" s="638" t="s">
        <v>364</v>
      </c>
      <c r="CG44" s="639"/>
      <c r="CH44" s="639"/>
      <c r="CI44" s="639"/>
      <c r="CJ44" s="639"/>
      <c r="CK44" s="639"/>
      <c r="CL44" s="639"/>
      <c r="CM44" s="639"/>
      <c r="CN44" s="639"/>
      <c r="CO44" s="639"/>
      <c r="CP44" s="639"/>
      <c r="CQ44" s="640"/>
      <c r="CR44" s="641">
        <v>866455</v>
      </c>
      <c r="CS44" s="642"/>
      <c r="CT44" s="642"/>
      <c r="CU44" s="642"/>
      <c r="CV44" s="642"/>
      <c r="CW44" s="642"/>
      <c r="CX44" s="642"/>
      <c r="CY44" s="643"/>
      <c r="CZ44" s="646">
        <v>12.5</v>
      </c>
      <c r="DA44" s="647"/>
      <c r="DB44" s="647"/>
      <c r="DC44" s="742"/>
      <c r="DD44" s="650">
        <v>184852</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365</v>
      </c>
      <c r="CG45" s="639"/>
      <c r="CH45" s="639"/>
      <c r="CI45" s="639"/>
      <c r="CJ45" s="639"/>
      <c r="CK45" s="639"/>
      <c r="CL45" s="639"/>
      <c r="CM45" s="639"/>
      <c r="CN45" s="639"/>
      <c r="CO45" s="639"/>
      <c r="CP45" s="639"/>
      <c r="CQ45" s="640"/>
      <c r="CR45" s="641">
        <v>359462</v>
      </c>
      <c r="CS45" s="665"/>
      <c r="CT45" s="665"/>
      <c r="CU45" s="665"/>
      <c r="CV45" s="665"/>
      <c r="CW45" s="665"/>
      <c r="CX45" s="665"/>
      <c r="CY45" s="666"/>
      <c r="CZ45" s="646">
        <v>5.2</v>
      </c>
      <c r="DA45" s="677"/>
      <c r="DB45" s="677"/>
      <c r="DC45" s="679"/>
      <c r="DD45" s="650">
        <v>28025</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366</v>
      </c>
      <c r="CG46" s="639"/>
      <c r="CH46" s="639"/>
      <c r="CI46" s="639"/>
      <c r="CJ46" s="639"/>
      <c r="CK46" s="639"/>
      <c r="CL46" s="639"/>
      <c r="CM46" s="639"/>
      <c r="CN46" s="639"/>
      <c r="CO46" s="639"/>
      <c r="CP46" s="639"/>
      <c r="CQ46" s="640"/>
      <c r="CR46" s="641">
        <v>450723</v>
      </c>
      <c r="CS46" s="642"/>
      <c r="CT46" s="642"/>
      <c r="CU46" s="642"/>
      <c r="CV46" s="642"/>
      <c r="CW46" s="642"/>
      <c r="CX46" s="642"/>
      <c r="CY46" s="643"/>
      <c r="CZ46" s="646">
        <v>6.5</v>
      </c>
      <c r="DA46" s="647"/>
      <c r="DB46" s="647"/>
      <c r="DC46" s="742"/>
      <c r="DD46" s="650">
        <v>121732</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367</v>
      </c>
      <c r="CG47" s="639"/>
      <c r="CH47" s="639"/>
      <c r="CI47" s="639"/>
      <c r="CJ47" s="639"/>
      <c r="CK47" s="639"/>
      <c r="CL47" s="639"/>
      <c r="CM47" s="639"/>
      <c r="CN47" s="639"/>
      <c r="CO47" s="639"/>
      <c r="CP47" s="639"/>
      <c r="CQ47" s="640"/>
      <c r="CR47" s="641">
        <v>4777</v>
      </c>
      <c r="CS47" s="665"/>
      <c r="CT47" s="665"/>
      <c r="CU47" s="665"/>
      <c r="CV47" s="665"/>
      <c r="CW47" s="665"/>
      <c r="CX47" s="665"/>
      <c r="CY47" s="666"/>
      <c r="CZ47" s="646">
        <v>0.1</v>
      </c>
      <c r="DA47" s="677"/>
      <c r="DB47" s="677"/>
      <c r="DC47" s="679"/>
      <c r="DD47" s="650">
        <v>4777</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368</v>
      </c>
      <c r="CG48" s="639"/>
      <c r="CH48" s="639"/>
      <c r="CI48" s="639"/>
      <c r="CJ48" s="639"/>
      <c r="CK48" s="639"/>
      <c r="CL48" s="639"/>
      <c r="CM48" s="639"/>
      <c r="CN48" s="639"/>
      <c r="CO48" s="639"/>
      <c r="CP48" s="639"/>
      <c r="CQ48" s="640"/>
      <c r="CR48" s="641" t="s">
        <v>243</v>
      </c>
      <c r="CS48" s="642"/>
      <c r="CT48" s="642"/>
      <c r="CU48" s="642"/>
      <c r="CV48" s="642"/>
      <c r="CW48" s="642"/>
      <c r="CX48" s="642"/>
      <c r="CY48" s="643"/>
      <c r="CZ48" s="646" t="s">
        <v>243</v>
      </c>
      <c r="DA48" s="647"/>
      <c r="DB48" s="647"/>
      <c r="DC48" s="742"/>
      <c r="DD48" s="650" t="s">
        <v>191</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369</v>
      </c>
      <c r="CE49" s="687"/>
      <c r="CF49" s="687"/>
      <c r="CG49" s="687"/>
      <c r="CH49" s="687"/>
      <c r="CI49" s="687"/>
      <c r="CJ49" s="687"/>
      <c r="CK49" s="687"/>
      <c r="CL49" s="687"/>
      <c r="CM49" s="687"/>
      <c r="CN49" s="687"/>
      <c r="CO49" s="687"/>
      <c r="CP49" s="687"/>
      <c r="CQ49" s="688"/>
      <c r="CR49" s="721">
        <v>6947780</v>
      </c>
      <c r="CS49" s="711"/>
      <c r="CT49" s="711"/>
      <c r="CU49" s="711"/>
      <c r="CV49" s="711"/>
      <c r="CW49" s="711"/>
      <c r="CX49" s="711"/>
      <c r="CY49" s="743"/>
      <c r="CZ49" s="726">
        <v>100</v>
      </c>
      <c r="DA49" s="744"/>
      <c r="DB49" s="744"/>
      <c r="DC49" s="745"/>
      <c r="DD49" s="746">
        <v>4960969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AdUN12b3Vx7NWcyAKiWAohoI0pCLuHoa6GGEOk1qyG9jujmPynoiha3XOF6i04pPyhVE68pXhm/YU9H0eAsAyw==" saltValue="NEUw9pN+iwoxY+2RkD/NR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CE1" zoomScale="70" zoomScaleNormal="25" zoomScaleSheetLayoutView="70" workbookViewId="0">
      <selection activeCell="DG10" sqref="DG10:DK10"/>
    </sheetView>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370</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788" t="s">
        <v>371</v>
      </c>
      <c r="DK2" s="789"/>
      <c r="DL2" s="789"/>
      <c r="DM2" s="789"/>
      <c r="DN2" s="789"/>
      <c r="DO2" s="790"/>
      <c r="DP2" s="247"/>
      <c r="DQ2" s="788" t="s">
        <v>372</v>
      </c>
      <c r="DR2" s="789"/>
      <c r="DS2" s="789"/>
      <c r="DT2" s="789"/>
      <c r="DU2" s="789"/>
      <c r="DV2" s="789"/>
      <c r="DW2" s="789"/>
      <c r="DX2" s="789"/>
      <c r="DY2" s="789"/>
      <c r="DZ2" s="790"/>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791" t="s">
        <v>373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0"/>
      <c r="BA4" s="250"/>
      <c r="BB4" s="250"/>
      <c r="BC4" s="250"/>
      <c r="BD4" s="250"/>
      <c r="BE4" s="251"/>
      <c r="BF4" s="251"/>
      <c r="BG4" s="251"/>
      <c r="BH4" s="251"/>
      <c r="BI4" s="251"/>
      <c r="BJ4" s="251"/>
      <c r="BK4" s="251"/>
      <c r="BL4" s="251"/>
      <c r="BM4" s="251"/>
      <c r="BN4" s="251"/>
      <c r="BO4" s="251"/>
      <c r="BP4" s="251"/>
      <c r="BQ4" s="250" t="s">
        <v>374</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782" t="s">
        <v>375</v>
      </c>
      <c r="B5" s="783"/>
      <c r="C5" s="783"/>
      <c r="D5" s="783"/>
      <c r="E5" s="783"/>
      <c r="F5" s="783"/>
      <c r="G5" s="783"/>
      <c r="H5" s="783"/>
      <c r="I5" s="783"/>
      <c r="J5" s="783"/>
      <c r="K5" s="783"/>
      <c r="L5" s="783"/>
      <c r="M5" s="783"/>
      <c r="N5" s="783"/>
      <c r="O5" s="783"/>
      <c r="P5" s="784"/>
      <c r="Q5" s="759" t="s">
        <v>376</v>
      </c>
      <c r="R5" s="760"/>
      <c r="S5" s="760"/>
      <c r="T5" s="760"/>
      <c r="U5" s="761"/>
      <c r="V5" s="759" t="s">
        <v>377</v>
      </c>
      <c r="W5" s="760"/>
      <c r="X5" s="760"/>
      <c r="Y5" s="760"/>
      <c r="Z5" s="761"/>
      <c r="AA5" s="759" t="s">
        <v>378</v>
      </c>
      <c r="AB5" s="760"/>
      <c r="AC5" s="760"/>
      <c r="AD5" s="760"/>
      <c r="AE5" s="760"/>
      <c r="AF5" s="792" t="s">
        <v>379</v>
      </c>
      <c r="AG5" s="760"/>
      <c r="AH5" s="760"/>
      <c r="AI5" s="760"/>
      <c r="AJ5" s="771"/>
      <c r="AK5" s="760" t="s">
        <v>380</v>
      </c>
      <c r="AL5" s="760"/>
      <c r="AM5" s="760"/>
      <c r="AN5" s="760"/>
      <c r="AO5" s="761"/>
      <c r="AP5" s="759" t="s">
        <v>381</v>
      </c>
      <c r="AQ5" s="760"/>
      <c r="AR5" s="760"/>
      <c r="AS5" s="760"/>
      <c r="AT5" s="761"/>
      <c r="AU5" s="759" t="s">
        <v>382</v>
      </c>
      <c r="AV5" s="760"/>
      <c r="AW5" s="760"/>
      <c r="AX5" s="760"/>
      <c r="AY5" s="771"/>
      <c r="AZ5" s="254"/>
      <c r="BA5" s="254"/>
      <c r="BB5" s="254"/>
      <c r="BC5" s="254"/>
      <c r="BD5" s="254"/>
      <c r="BE5" s="255"/>
      <c r="BF5" s="255"/>
      <c r="BG5" s="255"/>
      <c r="BH5" s="255"/>
      <c r="BI5" s="255"/>
      <c r="BJ5" s="255"/>
      <c r="BK5" s="255"/>
      <c r="BL5" s="255"/>
      <c r="BM5" s="255"/>
      <c r="BN5" s="255"/>
      <c r="BO5" s="255"/>
      <c r="BP5" s="255"/>
      <c r="BQ5" s="782" t="s">
        <v>383</v>
      </c>
      <c r="BR5" s="783"/>
      <c r="BS5" s="783"/>
      <c r="BT5" s="783"/>
      <c r="BU5" s="783"/>
      <c r="BV5" s="783"/>
      <c r="BW5" s="783"/>
      <c r="BX5" s="783"/>
      <c r="BY5" s="783"/>
      <c r="BZ5" s="783"/>
      <c r="CA5" s="783"/>
      <c r="CB5" s="783"/>
      <c r="CC5" s="783"/>
      <c r="CD5" s="783"/>
      <c r="CE5" s="783"/>
      <c r="CF5" s="783"/>
      <c r="CG5" s="784"/>
      <c r="CH5" s="759" t="s">
        <v>384</v>
      </c>
      <c r="CI5" s="760"/>
      <c r="CJ5" s="760"/>
      <c r="CK5" s="760"/>
      <c r="CL5" s="761"/>
      <c r="CM5" s="759" t="s">
        <v>385</v>
      </c>
      <c r="CN5" s="760"/>
      <c r="CO5" s="760"/>
      <c r="CP5" s="760"/>
      <c r="CQ5" s="761"/>
      <c r="CR5" s="759" t="s">
        <v>386</v>
      </c>
      <c r="CS5" s="760"/>
      <c r="CT5" s="760"/>
      <c r="CU5" s="760"/>
      <c r="CV5" s="761"/>
      <c r="CW5" s="759" t="s">
        <v>387</v>
      </c>
      <c r="CX5" s="760"/>
      <c r="CY5" s="760"/>
      <c r="CZ5" s="760"/>
      <c r="DA5" s="761"/>
      <c r="DB5" s="759" t="s">
        <v>388</v>
      </c>
      <c r="DC5" s="760"/>
      <c r="DD5" s="760"/>
      <c r="DE5" s="760"/>
      <c r="DF5" s="761"/>
      <c r="DG5" s="765" t="s">
        <v>389</v>
      </c>
      <c r="DH5" s="766"/>
      <c r="DI5" s="766"/>
      <c r="DJ5" s="766"/>
      <c r="DK5" s="767"/>
      <c r="DL5" s="765" t="s">
        <v>390</v>
      </c>
      <c r="DM5" s="766"/>
      <c r="DN5" s="766"/>
      <c r="DO5" s="766"/>
      <c r="DP5" s="767"/>
      <c r="DQ5" s="759" t="s">
        <v>391</v>
      </c>
      <c r="DR5" s="760"/>
      <c r="DS5" s="760"/>
      <c r="DT5" s="760"/>
      <c r="DU5" s="761"/>
      <c r="DV5" s="759" t="s">
        <v>382</v>
      </c>
      <c r="DW5" s="760"/>
      <c r="DX5" s="760"/>
      <c r="DY5" s="760"/>
      <c r="DZ5" s="771"/>
      <c r="EA5" s="252"/>
    </row>
    <row r="6" spans="1:131" s="253"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0"/>
      <c r="BA6" s="250"/>
      <c r="BB6" s="250"/>
      <c r="BC6" s="250"/>
      <c r="BD6" s="250"/>
      <c r="BE6" s="251"/>
      <c r="BF6" s="251"/>
      <c r="BG6" s="251"/>
      <c r="BH6" s="251"/>
      <c r="BI6" s="251"/>
      <c r="BJ6" s="251"/>
      <c r="BK6" s="251"/>
      <c r="BL6" s="251"/>
      <c r="BM6" s="251"/>
      <c r="BN6" s="251"/>
      <c r="BO6" s="251"/>
      <c r="BP6" s="251"/>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2"/>
    </row>
    <row r="7" spans="1:131" s="253" customFormat="1" ht="26.25" customHeight="1" thickTop="1" x14ac:dyDescent="0.15">
      <c r="A7" s="256">
        <v>1</v>
      </c>
      <c r="B7" s="773" t="s">
        <v>392</v>
      </c>
      <c r="C7" s="774"/>
      <c r="D7" s="774"/>
      <c r="E7" s="774"/>
      <c r="F7" s="774"/>
      <c r="G7" s="774"/>
      <c r="H7" s="774"/>
      <c r="I7" s="774"/>
      <c r="J7" s="774"/>
      <c r="K7" s="774"/>
      <c r="L7" s="774"/>
      <c r="M7" s="774"/>
      <c r="N7" s="774"/>
      <c r="O7" s="774"/>
      <c r="P7" s="775"/>
      <c r="Q7" s="776">
        <v>7401</v>
      </c>
      <c r="R7" s="777"/>
      <c r="S7" s="777"/>
      <c r="T7" s="777"/>
      <c r="U7" s="777"/>
      <c r="V7" s="777">
        <v>6858</v>
      </c>
      <c r="W7" s="777"/>
      <c r="X7" s="777"/>
      <c r="Y7" s="777"/>
      <c r="Z7" s="777"/>
      <c r="AA7" s="777">
        <v>543</v>
      </c>
      <c r="AB7" s="777"/>
      <c r="AC7" s="777"/>
      <c r="AD7" s="777"/>
      <c r="AE7" s="778"/>
      <c r="AF7" s="779">
        <v>513</v>
      </c>
      <c r="AG7" s="780"/>
      <c r="AH7" s="780"/>
      <c r="AI7" s="780"/>
      <c r="AJ7" s="781"/>
      <c r="AK7" s="816">
        <v>499</v>
      </c>
      <c r="AL7" s="817"/>
      <c r="AM7" s="817"/>
      <c r="AN7" s="817"/>
      <c r="AO7" s="817"/>
      <c r="AP7" s="817">
        <v>7656</v>
      </c>
      <c r="AQ7" s="817"/>
      <c r="AR7" s="817"/>
      <c r="AS7" s="817"/>
      <c r="AT7" s="817"/>
      <c r="AU7" s="818"/>
      <c r="AV7" s="818"/>
      <c r="AW7" s="818"/>
      <c r="AX7" s="818"/>
      <c r="AY7" s="819"/>
      <c r="AZ7" s="250"/>
      <c r="BA7" s="250"/>
      <c r="BB7" s="250"/>
      <c r="BC7" s="250"/>
      <c r="BD7" s="250"/>
      <c r="BE7" s="251"/>
      <c r="BF7" s="251"/>
      <c r="BG7" s="251"/>
      <c r="BH7" s="251"/>
      <c r="BI7" s="251"/>
      <c r="BJ7" s="251"/>
      <c r="BK7" s="251"/>
      <c r="BL7" s="251"/>
      <c r="BM7" s="251"/>
      <c r="BN7" s="251"/>
      <c r="BO7" s="251"/>
      <c r="BP7" s="251"/>
      <c r="BQ7" s="257">
        <v>1</v>
      </c>
      <c r="BR7" s="258"/>
      <c r="BS7" s="820" t="s">
        <v>589</v>
      </c>
      <c r="BT7" s="821"/>
      <c r="BU7" s="821"/>
      <c r="BV7" s="821"/>
      <c r="BW7" s="821"/>
      <c r="BX7" s="821"/>
      <c r="BY7" s="821"/>
      <c r="BZ7" s="821"/>
      <c r="CA7" s="821"/>
      <c r="CB7" s="821"/>
      <c r="CC7" s="821"/>
      <c r="CD7" s="821"/>
      <c r="CE7" s="821"/>
      <c r="CF7" s="821"/>
      <c r="CG7" s="822"/>
      <c r="CH7" s="813">
        <v>-67</v>
      </c>
      <c r="CI7" s="814"/>
      <c r="CJ7" s="814"/>
      <c r="CK7" s="814"/>
      <c r="CL7" s="815"/>
      <c r="CM7" s="813">
        <v>162</v>
      </c>
      <c r="CN7" s="814"/>
      <c r="CO7" s="814"/>
      <c r="CP7" s="814"/>
      <c r="CQ7" s="815"/>
      <c r="CR7" s="813">
        <v>7</v>
      </c>
      <c r="CS7" s="814"/>
      <c r="CT7" s="814"/>
      <c r="CU7" s="814"/>
      <c r="CV7" s="815"/>
      <c r="CW7" s="813">
        <v>5</v>
      </c>
      <c r="CX7" s="814"/>
      <c r="CY7" s="814"/>
      <c r="CZ7" s="814"/>
      <c r="DA7" s="815"/>
      <c r="DB7" s="813" t="s">
        <v>596</v>
      </c>
      <c r="DC7" s="814"/>
      <c r="DD7" s="814"/>
      <c r="DE7" s="814"/>
      <c r="DF7" s="815"/>
      <c r="DG7" s="813" t="s">
        <v>596</v>
      </c>
      <c r="DH7" s="814"/>
      <c r="DI7" s="814"/>
      <c r="DJ7" s="814"/>
      <c r="DK7" s="815"/>
      <c r="DL7" s="813" t="s">
        <v>596</v>
      </c>
      <c r="DM7" s="814"/>
      <c r="DN7" s="814"/>
      <c r="DO7" s="814"/>
      <c r="DP7" s="815"/>
      <c r="DQ7" s="813" t="s">
        <v>596</v>
      </c>
      <c r="DR7" s="814"/>
      <c r="DS7" s="814"/>
      <c r="DT7" s="814"/>
      <c r="DU7" s="815"/>
      <c r="DV7" s="794"/>
      <c r="DW7" s="795"/>
      <c r="DX7" s="795"/>
      <c r="DY7" s="795"/>
      <c r="DZ7" s="796"/>
      <c r="EA7" s="252"/>
    </row>
    <row r="8" spans="1:131" s="253" customFormat="1" ht="26.25" customHeight="1" x14ac:dyDescent="0.15">
      <c r="A8" s="259">
        <v>2</v>
      </c>
      <c r="B8" s="797" t="s">
        <v>393</v>
      </c>
      <c r="C8" s="798"/>
      <c r="D8" s="798"/>
      <c r="E8" s="798"/>
      <c r="F8" s="798"/>
      <c r="G8" s="798"/>
      <c r="H8" s="798"/>
      <c r="I8" s="798"/>
      <c r="J8" s="798"/>
      <c r="K8" s="798"/>
      <c r="L8" s="798"/>
      <c r="M8" s="798"/>
      <c r="N8" s="798"/>
      <c r="O8" s="798"/>
      <c r="P8" s="799"/>
      <c r="Q8" s="800">
        <v>106</v>
      </c>
      <c r="R8" s="801"/>
      <c r="S8" s="801"/>
      <c r="T8" s="801"/>
      <c r="U8" s="801"/>
      <c r="V8" s="801">
        <v>100</v>
      </c>
      <c r="W8" s="801"/>
      <c r="X8" s="801"/>
      <c r="Y8" s="801"/>
      <c r="Z8" s="801"/>
      <c r="AA8" s="801">
        <v>6</v>
      </c>
      <c r="AB8" s="801"/>
      <c r="AC8" s="801"/>
      <c r="AD8" s="801"/>
      <c r="AE8" s="802"/>
      <c r="AF8" s="803">
        <v>6</v>
      </c>
      <c r="AG8" s="804"/>
      <c r="AH8" s="804"/>
      <c r="AI8" s="804"/>
      <c r="AJ8" s="805"/>
      <c r="AK8" s="806" t="s">
        <v>596</v>
      </c>
      <c r="AL8" s="807"/>
      <c r="AM8" s="807"/>
      <c r="AN8" s="807"/>
      <c r="AO8" s="807"/>
      <c r="AP8" s="807" t="s">
        <v>596</v>
      </c>
      <c r="AQ8" s="807"/>
      <c r="AR8" s="807"/>
      <c r="AS8" s="807"/>
      <c r="AT8" s="807"/>
      <c r="AU8" s="808"/>
      <c r="AV8" s="808"/>
      <c r="AW8" s="808"/>
      <c r="AX8" s="808"/>
      <c r="AY8" s="809"/>
      <c r="AZ8" s="250"/>
      <c r="BA8" s="250"/>
      <c r="BB8" s="250"/>
      <c r="BC8" s="250"/>
      <c r="BD8" s="250"/>
      <c r="BE8" s="251"/>
      <c r="BF8" s="251"/>
      <c r="BG8" s="251"/>
      <c r="BH8" s="251"/>
      <c r="BI8" s="251"/>
      <c r="BJ8" s="251"/>
      <c r="BK8" s="251"/>
      <c r="BL8" s="251"/>
      <c r="BM8" s="251"/>
      <c r="BN8" s="251"/>
      <c r="BO8" s="251"/>
      <c r="BP8" s="251"/>
      <c r="BQ8" s="260">
        <v>2</v>
      </c>
      <c r="BR8" s="261"/>
      <c r="BS8" s="810" t="s">
        <v>590</v>
      </c>
      <c r="BT8" s="811"/>
      <c r="BU8" s="811"/>
      <c r="BV8" s="811"/>
      <c r="BW8" s="811"/>
      <c r="BX8" s="811"/>
      <c r="BY8" s="811"/>
      <c r="BZ8" s="811"/>
      <c r="CA8" s="811"/>
      <c r="CB8" s="811"/>
      <c r="CC8" s="811"/>
      <c r="CD8" s="811"/>
      <c r="CE8" s="811"/>
      <c r="CF8" s="811"/>
      <c r="CG8" s="812"/>
      <c r="CH8" s="823">
        <v>15</v>
      </c>
      <c r="CI8" s="824"/>
      <c r="CJ8" s="824"/>
      <c r="CK8" s="824"/>
      <c r="CL8" s="825"/>
      <c r="CM8" s="823">
        <v>174</v>
      </c>
      <c r="CN8" s="824"/>
      <c r="CO8" s="824"/>
      <c r="CP8" s="824"/>
      <c r="CQ8" s="825"/>
      <c r="CR8" s="823">
        <v>45</v>
      </c>
      <c r="CS8" s="824"/>
      <c r="CT8" s="824"/>
      <c r="CU8" s="824"/>
      <c r="CV8" s="825"/>
      <c r="CW8" s="823" t="s">
        <v>596</v>
      </c>
      <c r="CX8" s="824"/>
      <c r="CY8" s="824"/>
      <c r="CZ8" s="824"/>
      <c r="DA8" s="825"/>
      <c r="DB8" s="823" t="s">
        <v>596</v>
      </c>
      <c r="DC8" s="824"/>
      <c r="DD8" s="824"/>
      <c r="DE8" s="824"/>
      <c r="DF8" s="825"/>
      <c r="DG8" s="823" t="s">
        <v>596</v>
      </c>
      <c r="DH8" s="824"/>
      <c r="DI8" s="824"/>
      <c r="DJ8" s="824"/>
      <c r="DK8" s="825"/>
      <c r="DL8" s="823" t="s">
        <v>596</v>
      </c>
      <c r="DM8" s="824"/>
      <c r="DN8" s="824"/>
      <c r="DO8" s="824"/>
      <c r="DP8" s="825"/>
      <c r="DQ8" s="823" t="s">
        <v>596</v>
      </c>
      <c r="DR8" s="824"/>
      <c r="DS8" s="824"/>
      <c r="DT8" s="824"/>
      <c r="DU8" s="825"/>
      <c r="DV8" s="826"/>
      <c r="DW8" s="827"/>
      <c r="DX8" s="827"/>
      <c r="DY8" s="827"/>
      <c r="DZ8" s="828"/>
      <c r="EA8" s="252"/>
    </row>
    <row r="9" spans="1:131" s="253" customFormat="1" ht="26.25" customHeight="1" x14ac:dyDescent="0.15">
      <c r="A9" s="259">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0"/>
      <c r="BA9" s="250"/>
      <c r="BB9" s="250"/>
      <c r="BC9" s="250"/>
      <c r="BD9" s="250"/>
      <c r="BE9" s="251"/>
      <c r="BF9" s="251"/>
      <c r="BG9" s="251"/>
      <c r="BH9" s="251"/>
      <c r="BI9" s="251"/>
      <c r="BJ9" s="251"/>
      <c r="BK9" s="251"/>
      <c r="BL9" s="251"/>
      <c r="BM9" s="251"/>
      <c r="BN9" s="251"/>
      <c r="BO9" s="251"/>
      <c r="BP9" s="251"/>
      <c r="BQ9" s="260">
        <v>3</v>
      </c>
      <c r="BR9" s="261"/>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2"/>
    </row>
    <row r="10" spans="1:131" s="253" customFormat="1" ht="26.25" customHeight="1" x14ac:dyDescent="0.15">
      <c r="A10" s="259">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0"/>
      <c r="BA10" s="250"/>
      <c r="BB10" s="250"/>
      <c r="BC10" s="250"/>
      <c r="BD10" s="250"/>
      <c r="BE10" s="251"/>
      <c r="BF10" s="251"/>
      <c r="BG10" s="251"/>
      <c r="BH10" s="251"/>
      <c r="BI10" s="251"/>
      <c r="BJ10" s="251"/>
      <c r="BK10" s="251"/>
      <c r="BL10" s="251"/>
      <c r="BM10" s="251"/>
      <c r="BN10" s="251"/>
      <c r="BO10" s="251"/>
      <c r="BP10" s="251"/>
      <c r="BQ10" s="260">
        <v>4</v>
      </c>
      <c r="BR10" s="261"/>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2"/>
    </row>
    <row r="11" spans="1:131" s="253" customFormat="1" ht="26.25" customHeight="1" x14ac:dyDescent="0.15">
      <c r="A11" s="259">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0"/>
      <c r="BA11" s="250"/>
      <c r="BB11" s="250"/>
      <c r="BC11" s="250"/>
      <c r="BD11" s="250"/>
      <c r="BE11" s="251"/>
      <c r="BF11" s="251"/>
      <c r="BG11" s="251"/>
      <c r="BH11" s="251"/>
      <c r="BI11" s="251"/>
      <c r="BJ11" s="251"/>
      <c r="BK11" s="251"/>
      <c r="BL11" s="251"/>
      <c r="BM11" s="251"/>
      <c r="BN11" s="251"/>
      <c r="BO11" s="251"/>
      <c r="BP11" s="251"/>
      <c r="BQ11" s="260">
        <v>5</v>
      </c>
      <c r="BR11" s="261"/>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2"/>
    </row>
    <row r="12" spans="1:131" s="253" customFormat="1" ht="26.25" customHeight="1" x14ac:dyDescent="0.15">
      <c r="A12" s="259">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0"/>
      <c r="BA12" s="250"/>
      <c r="BB12" s="250"/>
      <c r="BC12" s="250"/>
      <c r="BD12" s="250"/>
      <c r="BE12" s="251"/>
      <c r="BF12" s="251"/>
      <c r="BG12" s="251"/>
      <c r="BH12" s="251"/>
      <c r="BI12" s="251"/>
      <c r="BJ12" s="251"/>
      <c r="BK12" s="251"/>
      <c r="BL12" s="251"/>
      <c r="BM12" s="251"/>
      <c r="BN12" s="251"/>
      <c r="BO12" s="251"/>
      <c r="BP12" s="251"/>
      <c r="BQ12" s="260">
        <v>6</v>
      </c>
      <c r="BR12" s="261"/>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2"/>
    </row>
    <row r="13" spans="1:131" s="253" customFormat="1" ht="26.25" customHeight="1" x14ac:dyDescent="0.15">
      <c r="A13" s="259">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0"/>
      <c r="BA13" s="250"/>
      <c r="BB13" s="250"/>
      <c r="BC13" s="250"/>
      <c r="BD13" s="250"/>
      <c r="BE13" s="251"/>
      <c r="BF13" s="251"/>
      <c r="BG13" s="251"/>
      <c r="BH13" s="251"/>
      <c r="BI13" s="251"/>
      <c r="BJ13" s="251"/>
      <c r="BK13" s="251"/>
      <c r="BL13" s="251"/>
      <c r="BM13" s="251"/>
      <c r="BN13" s="251"/>
      <c r="BO13" s="251"/>
      <c r="BP13" s="251"/>
      <c r="BQ13" s="260">
        <v>7</v>
      </c>
      <c r="BR13" s="261"/>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2"/>
    </row>
    <row r="14" spans="1:131" s="253" customFormat="1" ht="26.25" customHeight="1" x14ac:dyDescent="0.15">
      <c r="A14" s="259">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0"/>
      <c r="BA14" s="250"/>
      <c r="BB14" s="250"/>
      <c r="BC14" s="250"/>
      <c r="BD14" s="250"/>
      <c r="BE14" s="251"/>
      <c r="BF14" s="251"/>
      <c r="BG14" s="251"/>
      <c r="BH14" s="251"/>
      <c r="BI14" s="251"/>
      <c r="BJ14" s="251"/>
      <c r="BK14" s="251"/>
      <c r="BL14" s="251"/>
      <c r="BM14" s="251"/>
      <c r="BN14" s="251"/>
      <c r="BO14" s="251"/>
      <c r="BP14" s="251"/>
      <c r="BQ14" s="260">
        <v>8</v>
      </c>
      <c r="BR14" s="261"/>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2"/>
    </row>
    <row r="15" spans="1:131" s="253" customFormat="1" ht="26.25" customHeight="1" x14ac:dyDescent="0.15">
      <c r="A15" s="259">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0"/>
      <c r="BA15" s="250"/>
      <c r="BB15" s="250"/>
      <c r="BC15" s="250"/>
      <c r="BD15" s="250"/>
      <c r="BE15" s="251"/>
      <c r="BF15" s="251"/>
      <c r="BG15" s="251"/>
      <c r="BH15" s="251"/>
      <c r="BI15" s="251"/>
      <c r="BJ15" s="251"/>
      <c r="BK15" s="251"/>
      <c r="BL15" s="251"/>
      <c r="BM15" s="251"/>
      <c r="BN15" s="251"/>
      <c r="BO15" s="251"/>
      <c r="BP15" s="251"/>
      <c r="BQ15" s="260">
        <v>9</v>
      </c>
      <c r="BR15" s="261"/>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2"/>
    </row>
    <row r="16" spans="1:131" s="253" customFormat="1" ht="26.25" customHeight="1" x14ac:dyDescent="0.15">
      <c r="A16" s="259">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0"/>
      <c r="BA16" s="250"/>
      <c r="BB16" s="250"/>
      <c r="BC16" s="250"/>
      <c r="BD16" s="250"/>
      <c r="BE16" s="251"/>
      <c r="BF16" s="251"/>
      <c r="BG16" s="251"/>
      <c r="BH16" s="251"/>
      <c r="BI16" s="251"/>
      <c r="BJ16" s="251"/>
      <c r="BK16" s="251"/>
      <c r="BL16" s="251"/>
      <c r="BM16" s="251"/>
      <c r="BN16" s="251"/>
      <c r="BO16" s="251"/>
      <c r="BP16" s="251"/>
      <c r="BQ16" s="260">
        <v>10</v>
      </c>
      <c r="BR16" s="261"/>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2"/>
    </row>
    <row r="17" spans="1:131" s="253" customFormat="1" ht="26.25" customHeight="1" x14ac:dyDescent="0.15">
      <c r="A17" s="259">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0"/>
      <c r="BA17" s="250"/>
      <c r="BB17" s="250"/>
      <c r="BC17" s="250"/>
      <c r="BD17" s="250"/>
      <c r="BE17" s="251"/>
      <c r="BF17" s="251"/>
      <c r="BG17" s="251"/>
      <c r="BH17" s="251"/>
      <c r="BI17" s="251"/>
      <c r="BJ17" s="251"/>
      <c r="BK17" s="251"/>
      <c r="BL17" s="251"/>
      <c r="BM17" s="251"/>
      <c r="BN17" s="251"/>
      <c r="BO17" s="251"/>
      <c r="BP17" s="251"/>
      <c r="BQ17" s="260">
        <v>11</v>
      </c>
      <c r="BR17" s="261"/>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2"/>
    </row>
    <row r="18" spans="1:131" s="253" customFormat="1" ht="26.25" customHeight="1" x14ac:dyDescent="0.15">
      <c r="A18" s="259">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0"/>
      <c r="BA18" s="250"/>
      <c r="BB18" s="250"/>
      <c r="BC18" s="250"/>
      <c r="BD18" s="250"/>
      <c r="BE18" s="251"/>
      <c r="BF18" s="251"/>
      <c r="BG18" s="251"/>
      <c r="BH18" s="251"/>
      <c r="BI18" s="251"/>
      <c r="BJ18" s="251"/>
      <c r="BK18" s="251"/>
      <c r="BL18" s="251"/>
      <c r="BM18" s="251"/>
      <c r="BN18" s="251"/>
      <c r="BO18" s="251"/>
      <c r="BP18" s="251"/>
      <c r="BQ18" s="260">
        <v>12</v>
      </c>
      <c r="BR18" s="261"/>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2"/>
    </row>
    <row r="19" spans="1:131" s="253" customFormat="1" ht="26.25" customHeight="1" x14ac:dyDescent="0.15">
      <c r="A19" s="259">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0"/>
      <c r="BA19" s="250"/>
      <c r="BB19" s="250"/>
      <c r="BC19" s="250"/>
      <c r="BD19" s="250"/>
      <c r="BE19" s="251"/>
      <c r="BF19" s="251"/>
      <c r="BG19" s="251"/>
      <c r="BH19" s="251"/>
      <c r="BI19" s="251"/>
      <c r="BJ19" s="251"/>
      <c r="BK19" s="251"/>
      <c r="BL19" s="251"/>
      <c r="BM19" s="251"/>
      <c r="BN19" s="251"/>
      <c r="BO19" s="251"/>
      <c r="BP19" s="251"/>
      <c r="BQ19" s="260">
        <v>13</v>
      </c>
      <c r="BR19" s="261"/>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2"/>
    </row>
    <row r="20" spans="1:131" s="253" customFormat="1" ht="26.25" customHeight="1" x14ac:dyDescent="0.15">
      <c r="A20" s="259">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0"/>
      <c r="BA20" s="250"/>
      <c r="BB20" s="250"/>
      <c r="BC20" s="250"/>
      <c r="BD20" s="250"/>
      <c r="BE20" s="251"/>
      <c r="BF20" s="251"/>
      <c r="BG20" s="251"/>
      <c r="BH20" s="251"/>
      <c r="BI20" s="251"/>
      <c r="BJ20" s="251"/>
      <c r="BK20" s="251"/>
      <c r="BL20" s="251"/>
      <c r="BM20" s="251"/>
      <c r="BN20" s="251"/>
      <c r="BO20" s="251"/>
      <c r="BP20" s="251"/>
      <c r="BQ20" s="260">
        <v>14</v>
      </c>
      <c r="BR20" s="261"/>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2"/>
    </row>
    <row r="21" spans="1:131" s="253" customFormat="1" ht="26.25" customHeight="1" thickBot="1" x14ac:dyDescent="0.2">
      <c r="A21" s="259">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0"/>
      <c r="BA21" s="250"/>
      <c r="BB21" s="250"/>
      <c r="BC21" s="250"/>
      <c r="BD21" s="250"/>
      <c r="BE21" s="251"/>
      <c r="BF21" s="251"/>
      <c r="BG21" s="251"/>
      <c r="BH21" s="251"/>
      <c r="BI21" s="251"/>
      <c r="BJ21" s="251"/>
      <c r="BK21" s="251"/>
      <c r="BL21" s="251"/>
      <c r="BM21" s="251"/>
      <c r="BN21" s="251"/>
      <c r="BO21" s="251"/>
      <c r="BP21" s="251"/>
      <c r="BQ21" s="260">
        <v>15</v>
      </c>
      <c r="BR21" s="261"/>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2"/>
    </row>
    <row r="22" spans="1:131" s="253" customFormat="1" ht="26.25" customHeight="1" x14ac:dyDescent="0.15">
      <c r="A22" s="259">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394</v>
      </c>
      <c r="BA22" s="848"/>
      <c r="BB22" s="848"/>
      <c r="BC22" s="848"/>
      <c r="BD22" s="849"/>
      <c r="BE22" s="251"/>
      <c r="BF22" s="251"/>
      <c r="BG22" s="251"/>
      <c r="BH22" s="251"/>
      <c r="BI22" s="251"/>
      <c r="BJ22" s="251"/>
      <c r="BK22" s="251"/>
      <c r="BL22" s="251"/>
      <c r="BM22" s="251"/>
      <c r="BN22" s="251"/>
      <c r="BO22" s="251"/>
      <c r="BP22" s="251"/>
      <c r="BQ22" s="260">
        <v>16</v>
      </c>
      <c r="BR22" s="261"/>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2"/>
    </row>
    <row r="23" spans="1:131" s="253" customFormat="1" ht="26.25" customHeight="1" thickBot="1" x14ac:dyDescent="0.2">
      <c r="A23" s="262" t="s">
        <v>395</v>
      </c>
      <c r="B23" s="832" t="s">
        <v>396</v>
      </c>
      <c r="C23" s="833"/>
      <c r="D23" s="833"/>
      <c r="E23" s="833"/>
      <c r="F23" s="833"/>
      <c r="G23" s="833"/>
      <c r="H23" s="833"/>
      <c r="I23" s="833"/>
      <c r="J23" s="833"/>
      <c r="K23" s="833"/>
      <c r="L23" s="833"/>
      <c r="M23" s="833"/>
      <c r="N23" s="833"/>
      <c r="O23" s="833"/>
      <c r="P23" s="834"/>
      <c r="Q23" s="835">
        <v>7507</v>
      </c>
      <c r="R23" s="836"/>
      <c r="S23" s="836"/>
      <c r="T23" s="836"/>
      <c r="U23" s="836"/>
      <c r="V23" s="836">
        <v>6958</v>
      </c>
      <c r="W23" s="836"/>
      <c r="X23" s="836"/>
      <c r="Y23" s="836"/>
      <c r="Z23" s="836"/>
      <c r="AA23" s="836">
        <v>549</v>
      </c>
      <c r="AB23" s="836"/>
      <c r="AC23" s="836"/>
      <c r="AD23" s="836"/>
      <c r="AE23" s="837"/>
      <c r="AF23" s="838">
        <v>519</v>
      </c>
      <c r="AG23" s="836"/>
      <c r="AH23" s="836"/>
      <c r="AI23" s="836"/>
      <c r="AJ23" s="839"/>
      <c r="AK23" s="840"/>
      <c r="AL23" s="841"/>
      <c r="AM23" s="841"/>
      <c r="AN23" s="841"/>
      <c r="AO23" s="841"/>
      <c r="AP23" s="836">
        <v>7656</v>
      </c>
      <c r="AQ23" s="836"/>
      <c r="AR23" s="836"/>
      <c r="AS23" s="836"/>
      <c r="AT23" s="836"/>
      <c r="AU23" s="842"/>
      <c r="AV23" s="842"/>
      <c r="AW23" s="842"/>
      <c r="AX23" s="842"/>
      <c r="AY23" s="843"/>
      <c r="AZ23" s="851" t="s">
        <v>397</v>
      </c>
      <c r="BA23" s="852"/>
      <c r="BB23" s="852"/>
      <c r="BC23" s="852"/>
      <c r="BD23" s="853"/>
      <c r="BE23" s="251"/>
      <c r="BF23" s="251"/>
      <c r="BG23" s="251"/>
      <c r="BH23" s="251"/>
      <c r="BI23" s="251"/>
      <c r="BJ23" s="251"/>
      <c r="BK23" s="251"/>
      <c r="BL23" s="251"/>
      <c r="BM23" s="251"/>
      <c r="BN23" s="251"/>
      <c r="BO23" s="251"/>
      <c r="BP23" s="251"/>
      <c r="BQ23" s="260">
        <v>17</v>
      </c>
      <c r="BR23" s="261"/>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2"/>
    </row>
    <row r="24" spans="1:131" s="253" customFormat="1" ht="26.25" customHeight="1" x14ac:dyDescent="0.15">
      <c r="A24" s="850" t="s">
        <v>398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0"/>
      <c r="BA24" s="250"/>
      <c r="BB24" s="250"/>
      <c r="BC24" s="250"/>
      <c r="BD24" s="250"/>
      <c r="BE24" s="251"/>
      <c r="BF24" s="251"/>
      <c r="BG24" s="251"/>
      <c r="BH24" s="251"/>
      <c r="BI24" s="251"/>
      <c r="BJ24" s="251"/>
      <c r="BK24" s="251"/>
      <c r="BL24" s="251"/>
      <c r="BM24" s="251"/>
      <c r="BN24" s="251"/>
      <c r="BO24" s="251"/>
      <c r="BP24" s="251"/>
      <c r="BQ24" s="260">
        <v>18</v>
      </c>
      <c r="BR24" s="261"/>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2"/>
    </row>
    <row r="25" spans="1:131" s="245" customFormat="1" ht="26.25" customHeight="1" thickBot="1" x14ac:dyDescent="0.2">
      <c r="A25" s="791" t="s">
        <v>399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0"/>
      <c r="BK25" s="250"/>
      <c r="BL25" s="250"/>
      <c r="BM25" s="250"/>
      <c r="BN25" s="250"/>
      <c r="BO25" s="263"/>
      <c r="BP25" s="263"/>
      <c r="BQ25" s="260">
        <v>19</v>
      </c>
      <c r="BR25" s="261"/>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4"/>
    </row>
    <row r="26" spans="1:131" s="245" customFormat="1" ht="26.25" customHeight="1" x14ac:dyDescent="0.15">
      <c r="A26" s="782" t="s">
        <v>375</v>
      </c>
      <c r="B26" s="783"/>
      <c r="C26" s="783"/>
      <c r="D26" s="783"/>
      <c r="E26" s="783"/>
      <c r="F26" s="783"/>
      <c r="G26" s="783"/>
      <c r="H26" s="783"/>
      <c r="I26" s="783"/>
      <c r="J26" s="783"/>
      <c r="K26" s="783"/>
      <c r="L26" s="783"/>
      <c r="M26" s="783"/>
      <c r="N26" s="783"/>
      <c r="O26" s="783"/>
      <c r="P26" s="784"/>
      <c r="Q26" s="759" t="s">
        <v>400</v>
      </c>
      <c r="R26" s="760"/>
      <c r="S26" s="760"/>
      <c r="T26" s="760"/>
      <c r="U26" s="761"/>
      <c r="V26" s="759" t="s">
        <v>401</v>
      </c>
      <c r="W26" s="760"/>
      <c r="X26" s="760"/>
      <c r="Y26" s="760"/>
      <c r="Z26" s="761"/>
      <c r="AA26" s="759" t="s">
        <v>402</v>
      </c>
      <c r="AB26" s="760"/>
      <c r="AC26" s="760"/>
      <c r="AD26" s="760"/>
      <c r="AE26" s="760"/>
      <c r="AF26" s="854" t="s">
        <v>403</v>
      </c>
      <c r="AG26" s="855"/>
      <c r="AH26" s="855"/>
      <c r="AI26" s="855"/>
      <c r="AJ26" s="856"/>
      <c r="AK26" s="760" t="s">
        <v>404</v>
      </c>
      <c r="AL26" s="760"/>
      <c r="AM26" s="760"/>
      <c r="AN26" s="760"/>
      <c r="AO26" s="761"/>
      <c r="AP26" s="759" t="s">
        <v>405</v>
      </c>
      <c r="AQ26" s="760"/>
      <c r="AR26" s="760"/>
      <c r="AS26" s="760"/>
      <c r="AT26" s="761"/>
      <c r="AU26" s="759" t="s">
        <v>406</v>
      </c>
      <c r="AV26" s="760"/>
      <c r="AW26" s="760"/>
      <c r="AX26" s="760"/>
      <c r="AY26" s="761"/>
      <c r="AZ26" s="759" t="s">
        <v>407</v>
      </c>
      <c r="BA26" s="760"/>
      <c r="BB26" s="760"/>
      <c r="BC26" s="760"/>
      <c r="BD26" s="761"/>
      <c r="BE26" s="759" t="s">
        <v>382</v>
      </c>
      <c r="BF26" s="760"/>
      <c r="BG26" s="760"/>
      <c r="BH26" s="760"/>
      <c r="BI26" s="771"/>
      <c r="BJ26" s="250"/>
      <c r="BK26" s="250"/>
      <c r="BL26" s="250"/>
      <c r="BM26" s="250"/>
      <c r="BN26" s="250"/>
      <c r="BO26" s="263"/>
      <c r="BP26" s="263"/>
      <c r="BQ26" s="260">
        <v>20</v>
      </c>
      <c r="BR26" s="261"/>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4"/>
    </row>
    <row r="27" spans="1:131" s="245"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0"/>
      <c r="BK27" s="250"/>
      <c r="BL27" s="250"/>
      <c r="BM27" s="250"/>
      <c r="BN27" s="250"/>
      <c r="BO27" s="263"/>
      <c r="BP27" s="263"/>
      <c r="BQ27" s="260">
        <v>21</v>
      </c>
      <c r="BR27" s="261"/>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4"/>
    </row>
    <row r="28" spans="1:131" s="245" customFormat="1" ht="26.25" customHeight="1" thickTop="1" x14ac:dyDescent="0.15">
      <c r="A28" s="264">
        <v>1</v>
      </c>
      <c r="B28" s="773" t="s">
        <v>408</v>
      </c>
      <c r="C28" s="774"/>
      <c r="D28" s="774"/>
      <c r="E28" s="774"/>
      <c r="F28" s="774"/>
      <c r="G28" s="774"/>
      <c r="H28" s="774"/>
      <c r="I28" s="774"/>
      <c r="J28" s="774"/>
      <c r="K28" s="774"/>
      <c r="L28" s="774"/>
      <c r="M28" s="774"/>
      <c r="N28" s="774"/>
      <c r="O28" s="774"/>
      <c r="P28" s="775"/>
      <c r="Q28" s="863">
        <v>1762</v>
      </c>
      <c r="R28" s="864"/>
      <c r="S28" s="864"/>
      <c r="T28" s="864"/>
      <c r="U28" s="864"/>
      <c r="V28" s="864">
        <v>1686</v>
      </c>
      <c r="W28" s="864"/>
      <c r="X28" s="864"/>
      <c r="Y28" s="864"/>
      <c r="Z28" s="864"/>
      <c r="AA28" s="864">
        <v>76</v>
      </c>
      <c r="AB28" s="864"/>
      <c r="AC28" s="864"/>
      <c r="AD28" s="864"/>
      <c r="AE28" s="865"/>
      <c r="AF28" s="866">
        <v>76</v>
      </c>
      <c r="AG28" s="864"/>
      <c r="AH28" s="864"/>
      <c r="AI28" s="864"/>
      <c r="AJ28" s="867"/>
      <c r="AK28" s="868">
        <v>142</v>
      </c>
      <c r="AL28" s="860"/>
      <c r="AM28" s="860"/>
      <c r="AN28" s="860"/>
      <c r="AO28" s="860"/>
      <c r="AP28" s="860" t="s">
        <v>596</v>
      </c>
      <c r="AQ28" s="860"/>
      <c r="AR28" s="860"/>
      <c r="AS28" s="860"/>
      <c r="AT28" s="860"/>
      <c r="AU28" s="860" t="s">
        <v>596</v>
      </c>
      <c r="AV28" s="860"/>
      <c r="AW28" s="860"/>
      <c r="AX28" s="860"/>
      <c r="AY28" s="860"/>
      <c r="AZ28" s="860" t="s">
        <v>596</v>
      </c>
      <c r="BA28" s="860"/>
      <c r="BB28" s="860"/>
      <c r="BC28" s="860"/>
      <c r="BD28" s="860"/>
      <c r="BE28" s="861"/>
      <c r="BF28" s="861"/>
      <c r="BG28" s="861"/>
      <c r="BH28" s="861"/>
      <c r="BI28" s="862"/>
      <c r="BJ28" s="250"/>
      <c r="BK28" s="250"/>
      <c r="BL28" s="250"/>
      <c r="BM28" s="250"/>
      <c r="BN28" s="250"/>
      <c r="BO28" s="263"/>
      <c r="BP28" s="263"/>
      <c r="BQ28" s="260">
        <v>22</v>
      </c>
      <c r="BR28" s="261"/>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4"/>
    </row>
    <row r="29" spans="1:131" s="245" customFormat="1" ht="26.25" customHeight="1" x14ac:dyDescent="0.15">
      <c r="A29" s="264">
        <v>2</v>
      </c>
      <c r="B29" s="797" t="s">
        <v>409</v>
      </c>
      <c r="C29" s="798"/>
      <c r="D29" s="798"/>
      <c r="E29" s="798"/>
      <c r="F29" s="798"/>
      <c r="G29" s="798"/>
      <c r="H29" s="798"/>
      <c r="I29" s="798"/>
      <c r="J29" s="798"/>
      <c r="K29" s="798"/>
      <c r="L29" s="798"/>
      <c r="M29" s="798"/>
      <c r="N29" s="798"/>
      <c r="O29" s="798"/>
      <c r="P29" s="799"/>
      <c r="Q29" s="800">
        <v>1651</v>
      </c>
      <c r="R29" s="801"/>
      <c r="S29" s="801"/>
      <c r="T29" s="801"/>
      <c r="U29" s="801"/>
      <c r="V29" s="801">
        <v>1590</v>
      </c>
      <c r="W29" s="801"/>
      <c r="X29" s="801"/>
      <c r="Y29" s="801"/>
      <c r="Z29" s="801"/>
      <c r="AA29" s="801">
        <v>61</v>
      </c>
      <c r="AB29" s="801"/>
      <c r="AC29" s="801"/>
      <c r="AD29" s="801"/>
      <c r="AE29" s="802"/>
      <c r="AF29" s="803">
        <v>61</v>
      </c>
      <c r="AG29" s="804"/>
      <c r="AH29" s="804"/>
      <c r="AI29" s="804"/>
      <c r="AJ29" s="805"/>
      <c r="AK29" s="871">
        <v>288</v>
      </c>
      <c r="AL29" s="872"/>
      <c r="AM29" s="872"/>
      <c r="AN29" s="872"/>
      <c r="AO29" s="872"/>
      <c r="AP29" s="873" t="s">
        <v>596</v>
      </c>
      <c r="AQ29" s="874"/>
      <c r="AR29" s="874"/>
      <c r="AS29" s="874"/>
      <c r="AT29" s="871"/>
      <c r="AU29" s="873" t="s">
        <v>596</v>
      </c>
      <c r="AV29" s="874"/>
      <c r="AW29" s="874"/>
      <c r="AX29" s="874"/>
      <c r="AY29" s="871"/>
      <c r="AZ29" s="873" t="s">
        <v>596</v>
      </c>
      <c r="BA29" s="874"/>
      <c r="BB29" s="874"/>
      <c r="BC29" s="874"/>
      <c r="BD29" s="871"/>
      <c r="BE29" s="869"/>
      <c r="BF29" s="869"/>
      <c r="BG29" s="869"/>
      <c r="BH29" s="869"/>
      <c r="BI29" s="870"/>
      <c r="BJ29" s="250"/>
      <c r="BK29" s="250"/>
      <c r="BL29" s="250"/>
      <c r="BM29" s="250"/>
      <c r="BN29" s="250"/>
      <c r="BO29" s="263"/>
      <c r="BP29" s="263"/>
      <c r="BQ29" s="260">
        <v>23</v>
      </c>
      <c r="BR29" s="261"/>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4"/>
    </row>
    <row r="30" spans="1:131" s="245" customFormat="1" ht="26.25" customHeight="1" x14ac:dyDescent="0.15">
      <c r="A30" s="264">
        <v>3</v>
      </c>
      <c r="B30" s="797" t="s">
        <v>410</v>
      </c>
      <c r="C30" s="798"/>
      <c r="D30" s="798"/>
      <c r="E30" s="798"/>
      <c r="F30" s="798"/>
      <c r="G30" s="798"/>
      <c r="H30" s="798"/>
      <c r="I30" s="798"/>
      <c r="J30" s="798"/>
      <c r="K30" s="798"/>
      <c r="L30" s="798"/>
      <c r="M30" s="798"/>
      <c r="N30" s="798"/>
      <c r="O30" s="798"/>
      <c r="P30" s="799"/>
      <c r="Q30" s="800">
        <v>178</v>
      </c>
      <c r="R30" s="801"/>
      <c r="S30" s="801"/>
      <c r="T30" s="801"/>
      <c r="U30" s="801"/>
      <c r="V30" s="801">
        <v>177</v>
      </c>
      <c r="W30" s="801"/>
      <c r="X30" s="801"/>
      <c r="Y30" s="801"/>
      <c r="Z30" s="801"/>
      <c r="AA30" s="801">
        <v>1</v>
      </c>
      <c r="AB30" s="801"/>
      <c r="AC30" s="801"/>
      <c r="AD30" s="801"/>
      <c r="AE30" s="802"/>
      <c r="AF30" s="803">
        <v>1</v>
      </c>
      <c r="AG30" s="804"/>
      <c r="AH30" s="804"/>
      <c r="AI30" s="804"/>
      <c r="AJ30" s="805"/>
      <c r="AK30" s="871">
        <v>60</v>
      </c>
      <c r="AL30" s="872"/>
      <c r="AM30" s="872"/>
      <c r="AN30" s="872"/>
      <c r="AO30" s="872"/>
      <c r="AP30" s="873" t="s">
        <v>596</v>
      </c>
      <c r="AQ30" s="874"/>
      <c r="AR30" s="874"/>
      <c r="AS30" s="874"/>
      <c r="AT30" s="871"/>
      <c r="AU30" s="873" t="s">
        <v>596</v>
      </c>
      <c r="AV30" s="874"/>
      <c r="AW30" s="874"/>
      <c r="AX30" s="874"/>
      <c r="AY30" s="871"/>
      <c r="AZ30" s="873" t="s">
        <v>596</v>
      </c>
      <c r="BA30" s="874"/>
      <c r="BB30" s="874"/>
      <c r="BC30" s="874"/>
      <c r="BD30" s="871"/>
      <c r="BE30" s="869"/>
      <c r="BF30" s="869"/>
      <c r="BG30" s="869"/>
      <c r="BH30" s="869"/>
      <c r="BI30" s="870"/>
      <c r="BJ30" s="250"/>
      <c r="BK30" s="250"/>
      <c r="BL30" s="250"/>
      <c r="BM30" s="250"/>
      <c r="BN30" s="250"/>
      <c r="BO30" s="263"/>
      <c r="BP30" s="263"/>
      <c r="BQ30" s="260">
        <v>24</v>
      </c>
      <c r="BR30" s="261"/>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4"/>
    </row>
    <row r="31" spans="1:131" s="245" customFormat="1" ht="26.25" customHeight="1" x14ac:dyDescent="0.15">
      <c r="A31" s="264">
        <v>4</v>
      </c>
      <c r="B31" s="797" t="s">
        <v>411</v>
      </c>
      <c r="C31" s="798"/>
      <c r="D31" s="798"/>
      <c r="E31" s="798"/>
      <c r="F31" s="798"/>
      <c r="G31" s="798"/>
      <c r="H31" s="798"/>
      <c r="I31" s="798"/>
      <c r="J31" s="798"/>
      <c r="K31" s="798"/>
      <c r="L31" s="798"/>
      <c r="M31" s="798"/>
      <c r="N31" s="798"/>
      <c r="O31" s="798"/>
      <c r="P31" s="799"/>
      <c r="Q31" s="800">
        <v>449</v>
      </c>
      <c r="R31" s="801"/>
      <c r="S31" s="801"/>
      <c r="T31" s="801"/>
      <c r="U31" s="801"/>
      <c r="V31" s="801">
        <v>437</v>
      </c>
      <c r="W31" s="801"/>
      <c r="X31" s="801"/>
      <c r="Y31" s="801"/>
      <c r="Z31" s="801"/>
      <c r="AA31" s="801">
        <v>12</v>
      </c>
      <c r="AB31" s="801"/>
      <c r="AC31" s="801"/>
      <c r="AD31" s="801"/>
      <c r="AE31" s="802"/>
      <c r="AF31" s="803">
        <v>275</v>
      </c>
      <c r="AG31" s="804"/>
      <c r="AH31" s="804"/>
      <c r="AI31" s="804"/>
      <c r="AJ31" s="805"/>
      <c r="AK31" s="871">
        <v>45</v>
      </c>
      <c r="AL31" s="872"/>
      <c r="AM31" s="872"/>
      <c r="AN31" s="872"/>
      <c r="AO31" s="872"/>
      <c r="AP31" s="872">
        <v>1408</v>
      </c>
      <c r="AQ31" s="872"/>
      <c r="AR31" s="872"/>
      <c r="AS31" s="872"/>
      <c r="AT31" s="872"/>
      <c r="AU31" s="872">
        <v>514</v>
      </c>
      <c r="AV31" s="872"/>
      <c r="AW31" s="872"/>
      <c r="AX31" s="872"/>
      <c r="AY31" s="872"/>
      <c r="AZ31" s="873" t="s">
        <v>596</v>
      </c>
      <c r="BA31" s="874"/>
      <c r="BB31" s="874"/>
      <c r="BC31" s="874"/>
      <c r="BD31" s="871"/>
      <c r="BE31" s="869" t="s">
        <v>412</v>
      </c>
      <c r="BF31" s="869"/>
      <c r="BG31" s="869"/>
      <c r="BH31" s="869"/>
      <c r="BI31" s="870"/>
      <c r="BJ31" s="250"/>
      <c r="BK31" s="250"/>
      <c r="BL31" s="250"/>
      <c r="BM31" s="250"/>
      <c r="BN31" s="250"/>
      <c r="BO31" s="263"/>
      <c r="BP31" s="263"/>
      <c r="BQ31" s="260">
        <v>25</v>
      </c>
      <c r="BR31" s="261"/>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4"/>
    </row>
    <row r="32" spans="1:131" s="245" customFormat="1" ht="26.25" customHeight="1" x14ac:dyDescent="0.15">
      <c r="A32" s="264">
        <v>5</v>
      </c>
      <c r="B32" s="797" t="s">
        <v>413</v>
      </c>
      <c r="C32" s="798"/>
      <c r="D32" s="798"/>
      <c r="E32" s="798"/>
      <c r="F32" s="798"/>
      <c r="G32" s="798"/>
      <c r="H32" s="798"/>
      <c r="I32" s="798"/>
      <c r="J32" s="798"/>
      <c r="K32" s="798"/>
      <c r="L32" s="798"/>
      <c r="M32" s="798"/>
      <c r="N32" s="798"/>
      <c r="O32" s="798"/>
      <c r="P32" s="799"/>
      <c r="Q32" s="800">
        <v>211</v>
      </c>
      <c r="R32" s="801"/>
      <c r="S32" s="801"/>
      <c r="T32" s="801"/>
      <c r="U32" s="801"/>
      <c r="V32" s="801">
        <v>206</v>
      </c>
      <c r="W32" s="801"/>
      <c r="X32" s="801"/>
      <c r="Y32" s="801"/>
      <c r="Z32" s="801"/>
      <c r="AA32" s="801">
        <v>5</v>
      </c>
      <c r="AB32" s="801"/>
      <c r="AC32" s="801"/>
      <c r="AD32" s="801"/>
      <c r="AE32" s="802"/>
      <c r="AF32" s="803">
        <v>5</v>
      </c>
      <c r="AG32" s="804"/>
      <c r="AH32" s="804"/>
      <c r="AI32" s="804"/>
      <c r="AJ32" s="805"/>
      <c r="AK32" s="871">
        <v>128</v>
      </c>
      <c r="AL32" s="872"/>
      <c r="AM32" s="872"/>
      <c r="AN32" s="872"/>
      <c r="AO32" s="872"/>
      <c r="AP32" s="872">
        <v>1810</v>
      </c>
      <c r="AQ32" s="872"/>
      <c r="AR32" s="872"/>
      <c r="AS32" s="872"/>
      <c r="AT32" s="872"/>
      <c r="AU32" s="872">
        <v>1546</v>
      </c>
      <c r="AV32" s="872"/>
      <c r="AW32" s="872"/>
      <c r="AX32" s="872"/>
      <c r="AY32" s="872"/>
      <c r="AZ32" s="873" t="s">
        <v>596</v>
      </c>
      <c r="BA32" s="874"/>
      <c r="BB32" s="874"/>
      <c r="BC32" s="874"/>
      <c r="BD32" s="871"/>
      <c r="BE32" s="869" t="s">
        <v>414</v>
      </c>
      <c r="BF32" s="869"/>
      <c r="BG32" s="869"/>
      <c r="BH32" s="869"/>
      <c r="BI32" s="870"/>
      <c r="BJ32" s="250"/>
      <c r="BK32" s="250"/>
      <c r="BL32" s="250"/>
      <c r="BM32" s="250"/>
      <c r="BN32" s="250"/>
      <c r="BO32" s="263"/>
      <c r="BP32" s="263"/>
      <c r="BQ32" s="260">
        <v>26</v>
      </c>
      <c r="BR32" s="261"/>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4"/>
    </row>
    <row r="33" spans="1:131" s="245" customFormat="1" ht="26.25" customHeight="1" x14ac:dyDescent="0.15">
      <c r="A33" s="264">
        <v>6</v>
      </c>
      <c r="B33" s="797" t="s">
        <v>415</v>
      </c>
      <c r="C33" s="798"/>
      <c r="D33" s="798"/>
      <c r="E33" s="798"/>
      <c r="F33" s="798"/>
      <c r="G33" s="798"/>
      <c r="H33" s="798"/>
      <c r="I33" s="798"/>
      <c r="J33" s="798"/>
      <c r="K33" s="798"/>
      <c r="L33" s="798"/>
      <c r="M33" s="798"/>
      <c r="N33" s="798"/>
      <c r="O33" s="798"/>
      <c r="P33" s="799"/>
      <c r="Q33" s="800">
        <v>47</v>
      </c>
      <c r="R33" s="801"/>
      <c r="S33" s="801"/>
      <c r="T33" s="801"/>
      <c r="U33" s="801"/>
      <c r="V33" s="801">
        <v>6</v>
      </c>
      <c r="W33" s="801"/>
      <c r="X33" s="801"/>
      <c r="Y33" s="801"/>
      <c r="Z33" s="801"/>
      <c r="AA33" s="801">
        <v>41</v>
      </c>
      <c r="AB33" s="801"/>
      <c r="AC33" s="801"/>
      <c r="AD33" s="801"/>
      <c r="AE33" s="802"/>
      <c r="AF33" s="803">
        <v>101</v>
      </c>
      <c r="AG33" s="804"/>
      <c r="AH33" s="804"/>
      <c r="AI33" s="804"/>
      <c r="AJ33" s="805"/>
      <c r="AK33" s="876">
        <v>18</v>
      </c>
      <c r="AL33" s="874"/>
      <c r="AM33" s="874"/>
      <c r="AN33" s="874"/>
      <c r="AO33" s="871"/>
      <c r="AP33" s="873" t="s">
        <v>596</v>
      </c>
      <c r="AQ33" s="874"/>
      <c r="AR33" s="874"/>
      <c r="AS33" s="874"/>
      <c r="AT33" s="871"/>
      <c r="AU33" s="873" t="s">
        <v>596</v>
      </c>
      <c r="AV33" s="874"/>
      <c r="AW33" s="874"/>
      <c r="AX33" s="874"/>
      <c r="AY33" s="871"/>
      <c r="AZ33" s="873" t="s">
        <v>596</v>
      </c>
      <c r="BA33" s="874"/>
      <c r="BB33" s="874"/>
      <c r="BC33" s="874"/>
      <c r="BD33" s="871"/>
      <c r="BE33" s="869" t="s">
        <v>416</v>
      </c>
      <c r="BF33" s="869"/>
      <c r="BG33" s="869"/>
      <c r="BH33" s="869"/>
      <c r="BI33" s="870"/>
      <c r="BJ33" s="250"/>
      <c r="BK33" s="250"/>
      <c r="BL33" s="250"/>
      <c r="BM33" s="250"/>
      <c r="BN33" s="250"/>
      <c r="BO33" s="263"/>
      <c r="BP33" s="263"/>
      <c r="BQ33" s="260">
        <v>27</v>
      </c>
      <c r="BR33" s="261"/>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4"/>
    </row>
    <row r="34" spans="1:131" s="245" customFormat="1" ht="26.25" customHeight="1" x14ac:dyDescent="0.15">
      <c r="A34" s="264">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1"/>
      <c r="AL34" s="872"/>
      <c r="AM34" s="872"/>
      <c r="AN34" s="872"/>
      <c r="AO34" s="872"/>
      <c r="AP34" s="872"/>
      <c r="AQ34" s="872"/>
      <c r="AR34" s="872"/>
      <c r="AS34" s="872"/>
      <c r="AT34" s="872"/>
      <c r="AU34" s="872"/>
      <c r="AV34" s="872"/>
      <c r="AW34" s="872"/>
      <c r="AX34" s="872"/>
      <c r="AY34" s="872"/>
      <c r="AZ34" s="875"/>
      <c r="BA34" s="875"/>
      <c r="BB34" s="875"/>
      <c r="BC34" s="875"/>
      <c r="BD34" s="875"/>
      <c r="BE34" s="869"/>
      <c r="BF34" s="869"/>
      <c r="BG34" s="869"/>
      <c r="BH34" s="869"/>
      <c r="BI34" s="870"/>
      <c r="BJ34" s="250"/>
      <c r="BK34" s="250"/>
      <c r="BL34" s="250"/>
      <c r="BM34" s="250"/>
      <c r="BN34" s="250"/>
      <c r="BO34" s="263"/>
      <c r="BP34" s="263"/>
      <c r="BQ34" s="260">
        <v>28</v>
      </c>
      <c r="BR34" s="261"/>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4"/>
    </row>
    <row r="35" spans="1:131" s="245" customFormat="1" ht="26.25" customHeight="1" x14ac:dyDescent="0.15">
      <c r="A35" s="264">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1"/>
      <c r="AL35" s="872"/>
      <c r="AM35" s="872"/>
      <c r="AN35" s="872"/>
      <c r="AO35" s="872"/>
      <c r="AP35" s="872"/>
      <c r="AQ35" s="872"/>
      <c r="AR35" s="872"/>
      <c r="AS35" s="872"/>
      <c r="AT35" s="872"/>
      <c r="AU35" s="872"/>
      <c r="AV35" s="872"/>
      <c r="AW35" s="872"/>
      <c r="AX35" s="872"/>
      <c r="AY35" s="872"/>
      <c r="AZ35" s="875"/>
      <c r="BA35" s="875"/>
      <c r="BB35" s="875"/>
      <c r="BC35" s="875"/>
      <c r="BD35" s="875"/>
      <c r="BE35" s="869"/>
      <c r="BF35" s="869"/>
      <c r="BG35" s="869"/>
      <c r="BH35" s="869"/>
      <c r="BI35" s="870"/>
      <c r="BJ35" s="250"/>
      <c r="BK35" s="250"/>
      <c r="BL35" s="250"/>
      <c r="BM35" s="250"/>
      <c r="BN35" s="250"/>
      <c r="BO35" s="263"/>
      <c r="BP35" s="263"/>
      <c r="BQ35" s="260">
        <v>29</v>
      </c>
      <c r="BR35" s="261"/>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4"/>
    </row>
    <row r="36" spans="1:131" s="245" customFormat="1" ht="26.25" customHeight="1" x14ac:dyDescent="0.15">
      <c r="A36" s="264">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1"/>
      <c r="AL36" s="872"/>
      <c r="AM36" s="872"/>
      <c r="AN36" s="872"/>
      <c r="AO36" s="872"/>
      <c r="AP36" s="872"/>
      <c r="AQ36" s="872"/>
      <c r="AR36" s="872"/>
      <c r="AS36" s="872"/>
      <c r="AT36" s="872"/>
      <c r="AU36" s="872"/>
      <c r="AV36" s="872"/>
      <c r="AW36" s="872"/>
      <c r="AX36" s="872"/>
      <c r="AY36" s="872"/>
      <c r="AZ36" s="875"/>
      <c r="BA36" s="875"/>
      <c r="BB36" s="875"/>
      <c r="BC36" s="875"/>
      <c r="BD36" s="875"/>
      <c r="BE36" s="869"/>
      <c r="BF36" s="869"/>
      <c r="BG36" s="869"/>
      <c r="BH36" s="869"/>
      <c r="BI36" s="870"/>
      <c r="BJ36" s="250"/>
      <c r="BK36" s="250"/>
      <c r="BL36" s="250"/>
      <c r="BM36" s="250"/>
      <c r="BN36" s="250"/>
      <c r="BO36" s="263"/>
      <c r="BP36" s="263"/>
      <c r="BQ36" s="260">
        <v>30</v>
      </c>
      <c r="BR36" s="261"/>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4"/>
    </row>
    <row r="37" spans="1:131" s="245" customFormat="1" ht="26.25" customHeight="1" x14ac:dyDescent="0.15">
      <c r="A37" s="264">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1"/>
      <c r="AL37" s="872"/>
      <c r="AM37" s="872"/>
      <c r="AN37" s="872"/>
      <c r="AO37" s="872"/>
      <c r="AP37" s="872"/>
      <c r="AQ37" s="872"/>
      <c r="AR37" s="872"/>
      <c r="AS37" s="872"/>
      <c r="AT37" s="872"/>
      <c r="AU37" s="872"/>
      <c r="AV37" s="872"/>
      <c r="AW37" s="872"/>
      <c r="AX37" s="872"/>
      <c r="AY37" s="872"/>
      <c r="AZ37" s="875"/>
      <c r="BA37" s="875"/>
      <c r="BB37" s="875"/>
      <c r="BC37" s="875"/>
      <c r="BD37" s="875"/>
      <c r="BE37" s="869"/>
      <c r="BF37" s="869"/>
      <c r="BG37" s="869"/>
      <c r="BH37" s="869"/>
      <c r="BI37" s="870"/>
      <c r="BJ37" s="250"/>
      <c r="BK37" s="250"/>
      <c r="BL37" s="250"/>
      <c r="BM37" s="250"/>
      <c r="BN37" s="250"/>
      <c r="BO37" s="263"/>
      <c r="BP37" s="263"/>
      <c r="BQ37" s="260">
        <v>31</v>
      </c>
      <c r="BR37" s="261"/>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4"/>
    </row>
    <row r="38" spans="1:131" s="245" customFormat="1" ht="26.25" customHeight="1" x14ac:dyDescent="0.15">
      <c r="A38" s="264">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1"/>
      <c r="AL38" s="872"/>
      <c r="AM38" s="872"/>
      <c r="AN38" s="872"/>
      <c r="AO38" s="872"/>
      <c r="AP38" s="872"/>
      <c r="AQ38" s="872"/>
      <c r="AR38" s="872"/>
      <c r="AS38" s="872"/>
      <c r="AT38" s="872"/>
      <c r="AU38" s="872"/>
      <c r="AV38" s="872"/>
      <c r="AW38" s="872"/>
      <c r="AX38" s="872"/>
      <c r="AY38" s="872"/>
      <c r="AZ38" s="875"/>
      <c r="BA38" s="875"/>
      <c r="BB38" s="875"/>
      <c r="BC38" s="875"/>
      <c r="BD38" s="875"/>
      <c r="BE38" s="869"/>
      <c r="BF38" s="869"/>
      <c r="BG38" s="869"/>
      <c r="BH38" s="869"/>
      <c r="BI38" s="870"/>
      <c r="BJ38" s="250"/>
      <c r="BK38" s="250"/>
      <c r="BL38" s="250"/>
      <c r="BM38" s="250"/>
      <c r="BN38" s="250"/>
      <c r="BO38" s="263"/>
      <c r="BP38" s="263"/>
      <c r="BQ38" s="260">
        <v>32</v>
      </c>
      <c r="BR38" s="261"/>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4"/>
    </row>
    <row r="39" spans="1:131" s="245" customFormat="1" ht="26.25" customHeight="1" x14ac:dyDescent="0.15">
      <c r="A39" s="264">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1"/>
      <c r="AL39" s="872"/>
      <c r="AM39" s="872"/>
      <c r="AN39" s="872"/>
      <c r="AO39" s="872"/>
      <c r="AP39" s="872"/>
      <c r="AQ39" s="872"/>
      <c r="AR39" s="872"/>
      <c r="AS39" s="872"/>
      <c r="AT39" s="872"/>
      <c r="AU39" s="872"/>
      <c r="AV39" s="872"/>
      <c r="AW39" s="872"/>
      <c r="AX39" s="872"/>
      <c r="AY39" s="872"/>
      <c r="AZ39" s="875"/>
      <c r="BA39" s="875"/>
      <c r="BB39" s="875"/>
      <c r="BC39" s="875"/>
      <c r="BD39" s="875"/>
      <c r="BE39" s="869"/>
      <c r="BF39" s="869"/>
      <c r="BG39" s="869"/>
      <c r="BH39" s="869"/>
      <c r="BI39" s="870"/>
      <c r="BJ39" s="250"/>
      <c r="BK39" s="250"/>
      <c r="BL39" s="250"/>
      <c r="BM39" s="250"/>
      <c r="BN39" s="250"/>
      <c r="BO39" s="263"/>
      <c r="BP39" s="263"/>
      <c r="BQ39" s="260">
        <v>33</v>
      </c>
      <c r="BR39" s="261"/>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4"/>
    </row>
    <row r="40" spans="1:131" s="245" customFormat="1" ht="26.25" customHeight="1" x14ac:dyDescent="0.15">
      <c r="A40" s="259">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1"/>
      <c r="AL40" s="872"/>
      <c r="AM40" s="872"/>
      <c r="AN40" s="872"/>
      <c r="AO40" s="872"/>
      <c r="AP40" s="872"/>
      <c r="AQ40" s="872"/>
      <c r="AR40" s="872"/>
      <c r="AS40" s="872"/>
      <c r="AT40" s="872"/>
      <c r="AU40" s="872"/>
      <c r="AV40" s="872"/>
      <c r="AW40" s="872"/>
      <c r="AX40" s="872"/>
      <c r="AY40" s="872"/>
      <c r="AZ40" s="875"/>
      <c r="BA40" s="875"/>
      <c r="BB40" s="875"/>
      <c r="BC40" s="875"/>
      <c r="BD40" s="875"/>
      <c r="BE40" s="869"/>
      <c r="BF40" s="869"/>
      <c r="BG40" s="869"/>
      <c r="BH40" s="869"/>
      <c r="BI40" s="870"/>
      <c r="BJ40" s="250"/>
      <c r="BK40" s="250"/>
      <c r="BL40" s="250"/>
      <c r="BM40" s="250"/>
      <c r="BN40" s="250"/>
      <c r="BO40" s="263"/>
      <c r="BP40" s="263"/>
      <c r="BQ40" s="260">
        <v>34</v>
      </c>
      <c r="BR40" s="261"/>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4"/>
    </row>
    <row r="41" spans="1:131" s="245" customFormat="1" ht="26.25" customHeight="1" x14ac:dyDescent="0.15">
      <c r="A41" s="259">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1"/>
      <c r="AL41" s="872"/>
      <c r="AM41" s="872"/>
      <c r="AN41" s="872"/>
      <c r="AO41" s="872"/>
      <c r="AP41" s="872"/>
      <c r="AQ41" s="872"/>
      <c r="AR41" s="872"/>
      <c r="AS41" s="872"/>
      <c r="AT41" s="872"/>
      <c r="AU41" s="872"/>
      <c r="AV41" s="872"/>
      <c r="AW41" s="872"/>
      <c r="AX41" s="872"/>
      <c r="AY41" s="872"/>
      <c r="AZ41" s="875"/>
      <c r="BA41" s="875"/>
      <c r="BB41" s="875"/>
      <c r="BC41" s="875"/>
      <c r="BD41" s="875"/>
      <c r="BE41" s="869"/>
      <c r="BF41" s="869"/>
      <c r="BG41" s="869"/>
      <c r="BH41" s="869"/>
      <c r="BI41" s="870"/>
      <c r="BJ41" s="250"/>
      <c r="BK41" s="250"/>
      <c r="BL41" s="250"/>
      <c r="BM41" s="250"/>
      <c r="BN41" s="250"/>
      <c r="BO41" s="263"/>
      <c r="BP41" s="263"/>
      <c r="BQ41" s="260">
        <v>35</v>
      </c>
      <c r="BR41" s="261"/>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4"/>
    </row>
    <row r="42" spans="1:131" s="245" customFormat="1" ht="26.25" customHeight="1" x14ac:dyDescent="0.15">
      <c r="A42" s="259">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1"/>
      <c r="AL42" s="872"/>
      <c r="AM42" s="872"/>
      <c r="AN42" s="872"/>
      <c r="AO42" s="872"/>
      <c r="AP42" s="872"/>
      <c r="AQ42" s="872"/>
      <c r="AR42" s="872"/>
      <c r="AS42" s="872"/>
      <c r="AT42" s="872"/>
      <c r="AU42" s="872"/>
      <c r="AV42" s="872"/>
      <c r="AW42" s="872"/>
      <c r="AX42" s="872"/>
      <c r="AY42" s="872"/>
      <c r="AZ42" s="875"/>
      <c r="BA42" s="875"/>
      <c r="BB42" s="875"/>
      <c r="BC42" s="875"/>
      <c r="BD42" s="875"/>
      <c r="BE42" s="869"/>
      <c r="BF42" s="869"/>
      <c r="BG42" s="869"/>
      <c r="BH42" s="869"/>
      <c r="BI42" s="870"/>
      <c r="BJ42" s="250"/>
      <c r="BK42" s="250"/>
      <c r="BL42" s="250"/>
      <c r="BM42" s="250"/>
      <c r="BN42" s="250"/>
      <c r="BO42" s="263"/>
      <c r="BP42" s="263"/>
      <c r="BQ42" s="260">
        <v>36</v>
      </c>
      <c r="BR42" s="261"/>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4"/>
    </row>
    <row r="43" spans="1:131" s="245" customFormat="1" ht="26.25" customHeight="1" x14ac:dyDescent="0.15">
      <c r="A43" s="259">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1"/>
      <c r="AL43" s="872"/>
      <c r="AM43" s="872"/>
      <c r="AN43" s="872"/>
      <c r="AO43" s="872"/>
      <c r="AP43" s="872"/>
      <c r="AQ43" s="872"/>
      <c r="AR43" s="872"/>
      <c r="AS43" s="872"/>
      <c r="AT43" s="872"/>
      <c r="AU43" s="872"/>
      <c r="AV43" s="872"/>
      <c r="AW43" s="872"/>
      <c r="AX43" s="872"/>
      <c r="AY43" s="872"/>
      <c r="AZ43" s="875"/>
      <c r="BA43" s="875"/>
      <c r="BB43" s="875"/>
      <c r="BC43" s="875"/>
      <c r="BD43" s="875"/>
      <c r="BE43" s="869"/>
      <c r="BF43" s="869"/>
      <c r="BG43" s="869"/>
      <c r="BH43" s="869"/>
      <c r="BI43" s="870"/>
      <c r="BJ43" s="250"/>
      <c r="BK43" s="250"/>
      <c r="BL43" s="250"/>
      <c r="BM43" s="250"/>
      <c r="BN43" s="250"/>
      <c r="BO43" s="263"/>
      <c r="BP43" s="263"/>
      <c r="BQ43" s="260">
        <v>37</v>
      </c>
      <c r="BR43" s="261"/>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4"/>
    </row>
    <row r="44" spans="1:131" s="245" customFormat="1" ht="26.25" customHeight="1" x14ac:dyDescent="0.15">
      <c r="A44" s="259">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1"/>
      <c r="AL44" s="872"/>
      <c r="AM44" s="872"/>
      <c r="AN44" s="872"/>
      <c r="AO44" s="872"/>
      <c r="AP44" s="872"/>
      <c r="AQ44" s="872"/>
      <c r="AR44" s="872"/>
      <c r="AS44" s="872"/>
      <c r="AT44" s="872"/>
      <c r="AU44" s="872"/>
      <c r="AV44" s="872"/>
      <c r="AW44" s="872"/>
      <c r="AX44" s="872"/>
      <c r="AY44" s="872"/>
      <c r="AZ44" s="875"/>
      <c r="BA44" s="875"/>
      <c r="BB44" s="875"/>
      <c r="BC44" s="875"/>
      <c r="BD44" s="875"/>
      <c r="BE44" s="869"/>
      <c r="BF44" s="869"/>
      <c r="BG44" s="869"/>
      <c r="BH44" s="869"/>
      <c r="BI44" s="870"/>
      <c r="BJ44" s="250"/>
      <c r="BK44" s="250"/>
      <c r="BL44" s="250"/>
      <c r="BM44" s="250"/>
      <c r="BN44" s="250"/>
      <c r="BO44" s="263"/>
      <c r="BP44" s="263"/>
      <c r="BQ44" s="260">
        <v>38</v>
      </c>
      <c r="BR44" s="261"/>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4"/>
    </row>
    <row r="45" spans="1:131" s="245" customFormat="1" ht="26.25" customHeight="1" x14ac:dyDescent="0.15">
      <c r="A45" s="259">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1"/>
      <c r="AL45" s="872"/>
      <c r="AM45" s="872"/>
      <c r="AN45" s="872"/>
      <c r="AO45" s="872"/>
      <c r="AP45" s="872"/>
      <c r="AQ45" s="872"/>
      <c r="AR45" s="872"/>
      <c r="AS45" s="872"/>
      <c r="AT45" s="872"/>
      <c r="AU45" s="872"/>
      <c r="AV45" s="872"/>
      <c r="AW45" s="872"/>
      <c r="AX45" s="872"/>
      <c r="AY45" s="872"/>
      <c r="AZ45" s="875"/>
      <c r="BA45" s="875"/>
      <c r="BB45" s="875"/>
      <c r="BC45" s="875"/>
      <c r="BD45" s="875"/>
      <c r="BE45" s="869"/>
      <c r="BF45" s="869"/>
      <c r="BG45" s="869"/>
      <c r="BH45" s="869"/>
      <c r="BI45" s="870"/>
      <c r="BJ45" s="250"/>
      <c r="BK45" s="250"/>
      <c r="BL45" s="250"/>
      <c r="BM45" s="250"/>
      <c r="BN45" s="250"/>
      <c r="BO45" s="263"/>
      <c r="BP45" s="263"/>
      <c r="BQ45" s="260">
        <v>39</v>
      </c>
      <c r="BR45" s="261"/>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4"/>
    </row>
    <row r="46" spans="1:131" s="245" customFormat="1" ht="26.25" customHeight="1" x14ac:dyDescent="0.15">
      <c r="A46" s="259">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1"/>
      <c r="AL46" s="872"/>
      <c r="AM46" s="872"/>
      <c r="AN46" s="872"/>
      <c r="AO46" s="872"/>
      <c r="AP46" s="872"/>
      <c r="AQ46" s="872"/>
      <c r="AR46" s="872"/>
      <c r="AS46" s="872"/>
      <c r="AT46" s="872"/>
      <c r="AU46" s="872"/>
      <c r="AV46" s="872"/>
      <c r="AW46" s="872"/>
      <c r="AX46" s="872"/>
      <c r="AY46" s="872"/>
      <c r="AZ46" s="875"/>
      <c r="BA46" s="875"/>
      <c r="BB46" s="875"/>
      <c r="BC46" s="875"/>
      <c r="BD46" s="875"/>
      <c r="BE46" s="869"/>
      <c r="BF46" s="869"/>
      <c r="BG46" s="869"/>
      <c r="BH46" s="869"/>
      <c r="BI46" s="870"/>
      <c r="BJ46" s="250"/>
      <c r="BK46" s="250"/>
      <c r="BL46" s="250"/>
      <c r="BM46" s="250"/>
      <c r="BN46" s="250"/>
      <c r="BO46" s="263"/>
      <c r="BP46" s="263"/>
      <c r="BQ46" s="260">
        <v>40</v>
      </c>
      <c r="BR46" s="261"/>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4"/>
    </row>
    <row r="47" spans="1:131" s="245" customFormat="1" ht="26.25" customHeight="1" x14ac:dyDescent="0.15">
      <c r="A47" s="259">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1"/>
      <c r="AL47" s="872"/>
      <c r="AM47" s="872"/>
      <c r="AN47" s="872"/>
      <c r="AO47" s="872"/>
      <c r="AP47" s="872"/>
      <c r="AQ47" s="872"/>
      <c r="AR47" s="872"/>
      <c r="AS47" s="872"/>
      <c r="AT47" s="872"/>
      <c r="AU47" s="872"/>
      <c r="AV47" s="872"/>
      <c r="AW47" s="872"/>
      <c r="AX47" s="872"/>
      <c r="AY47" s="872"/>
      <c r="AZ47" s="875"/>
      <c r="BA47" s="875"/>
      <c r="BB47" s="875"/>
      <c r="BC47" s="875"/>
      <c r="BD47" s="875"/>
      <c r="BE47" s="869"/>
      <c r="BF47" s="869"/>
      <c r="BG47" s="869"/>
      <c r="BH47" s="869"/>
      <c r="BI47" s="870"/>
      <c r="BJ47" s="250"/>
      <c r="BK47" s="250"/>
      <c r="BL47" s="250"/>
      <c r="BM47" s="250"/>
      <c r="BN47" s="250"/>
      <c r="BO47" s="263"/>
      <c r="BP47" s="263"/>
      <c r="BQ47" s="260">
        <v>41</v>
      </c>
      <c r="BR47" s="261"/>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4"/>
    </row>
    <row r="48" spans="1:131" s="245" customFormat="1" ht="26.25" customHeight="1" x14ac:dyDescent="0.15">
      <c r="A48" s="259">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1"/>
      <c r="AL48" s="872"/>
      <c r="AM48" s="872"/>
      <c r="AN48" s="872"/>
      <c r="AO48" s="872"/>
      <c r="AP48" s="872"/>
      <c r="AQ48" s="872"/>
      <c r="AR48" s="872"/>
      <c r="AS48" s="872"/>
      <c r="AT48" s="872"/>
      <c r="AU48" s="872"/>
      <c r="AV48" s="872"/>
      <c r="AW48" s="872"/>
      <c r="AX48" s="872"/>
      <c r="AY48" s="872"/>
      <c r="AZ48" s="875"/>
      <c r="BA48" s="875"/>
      <c r="BB48" s="875"/>
      <c r="BC48" s="875"/>
      <c r="BD48" s="875"/>
      <c r="BE48" s="869"/>
      <c r="BF48" s="869"/>
      <c r="BG48" s="869"/>
      <c r="BH48" s="869"/>
      <c r="BI48" s="870"/>
      <c r="BJ48" s="250"/>
      <c r="BK48" s="250"/>
      <c r="BL48" s="250"/>
      <c r="BM48" s="250"/>
      <c r="BN48" s="250"/>
      <c r="BO48" s="263"/>
      <c r="BP48" s="263"/>
      <c r="BQ48" s="260">
        <v>42</v>
      </c>
      <c r="BR48" s="261"/>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4"/>
    </row>
    <row r="49" spans="1:131" s="245" customFormat="1" ht="26.25" customHeight="1" x14ac:dyDescent="0.15">
      <c r="A49" s="259">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1"/>
      <c r="AL49" s="872"/>
      <c r="AM49" s="872"/>
      <c r="AN49" s="872"/>
      <c r="AO49" s="872"/>
      <c r="AP49" s="872"/>
      <c r="AQ49" s="872"/>
      <c r="AR49" s="872"/>
      <c r="AS49" s="872"/>
      <c r="AT49" s="872"/>
      <c r="AU49" s="872"/>
      <c r="AV49" s="872"/>
      <c r="AW49" s="872"/>
      <c r="AX49" s="872"/>
      <c r="AY49" s="872"/>
      <c r="AZ49" s="875"/>
      <c r="BA49" s="875"/>
      <c r="BB49" s="875"/>
      <c r="BC49" s="875"/>
      <c r="BD49" s="875"/>
      <c r="BE49" s="869"/>
      <c r="BF49" s="869"/>
      <c r="BG49" s="869"/>
      <c r="BH49" s="869"/>
      <c r="BI49" s="870"/>
      <c r="BJ49" s="250"/>
      <c r="BK49" s="250"/>
      <c r="BL49" s="250"/>
      <c r="BM49" s="250"/>
      <c r="BN49" s="250"/>
      <c r="BO49" s="263"/>
      <c r="BP49" s="263"/>
      <c r="BQ49" s="260">
        <v>43</v>
      </c>
      <c r="BR49" s="261"/>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4"/>
    </row>
    <row r="50" spans="1:131" s="245" customFormat="1" ht="26.25" customHeight="1" x14ac:dyDescent="0.15">
      <c r="A50" s="259">
        <v>23</v>
      </c>
      <c r="B50" s="797"/>
      <c r="C50" s="798"/>
      <c r="D50" s="798"/>
      <c r="E50" s="798"/>
      <c r="F50" s="798"/>
      <c r="G50" s="798"/>
      <c r="H50" s="798"/>
      <c r="I50" s="798"/>
      <c r="J50" s="798"/>
      <c r="K50" s="798"/>
      <c r="L50" s="798"/>
      <c r="M50" s="798"/>
      <c r="N50" s="798"/>
      <c r="O50" s="798"/>
      <c r="P50" s="799"/>
      <c r="Q50" s="877"/>
      <c r="R50" s="878"/>
      <c r="S50" s="878"/>
      <c r="T50" s="878"/>
      <c r="U50" s="878"/>
      <c r="V50" s="878"/>
      <c r="W50" s="878"/>
      <c r="X50" s="878"/>
      <c r="Y50" s="878"/>
      <c r="Z50" s="878"/>
      <c r="AA50" s="878"/>
      <c r="AB50" s="878"/>
      <c r="AC50" s="878"/>
      <c r="AD50" s="878"/>
      <c r="AE50" s="879"/>
      <c r="AF50" s="803"/>
      <c r="AG50" s="804"/>
      <c r="AH50" s="804"/>
      <c r="AI50" s="804"/>
      <c r="AJ50" s="805"/>
      <c r="AK50" s="880"/>
      <c r="AL50" s="878"/>
      <c r="AM50" s="878"/>
      <c r="AN50" s="878"/>
      <c r="AO50" s="878"/>
      <c r="AP50" s="878"/>
      <c r="AQ50" s="878"/>
      <c r="AR50" s="878"/>
      <c r="AS50" s="878"/>
      <c r="AT50" s="878"/>
      <c r="AU50" s="878"/>
      <c r="AV50" s="878"/>
      <c r="AW50" s="878"/>
      <c r="AX50" s="878"/>
      <c r="AY50" s="878"/>
      <c r="AZ50" s="881"/>
      <c r="BA50" s="881"/>
      <c r="BB50" s="881"/>
      <c r="BC50" s="881"/>
      <c r="BD50" s="881"/>
      <c r="BE50" s="869"/>
      <c r="BF50" s="869"/>
      <c r="BG50" s="869"/>
      <c r="BH50" s="869"/>
      <c r="BI50" s="870"/>
      <c r="BJ50" s="250"/>
      <c r="BK50" s="250"/>
      <c r="BL50" s="250"/>
      <c r="BM50" s="250"/>
      <c r="BN50" s="250"/>
      <c r="BO50" s="263"/>
      <c r="BP50" s="263"/>
      <c r="BQ50" s="260">
        <v>44</v>
      </c>
      <c r="BR50" s="261"/>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4"/>
    </row>
    <row r="51" spans="1:131" s="245" customFormat="1" ht="26.25" customHeight="1" x14ac:dyDescent="0.15">
      <c r="A51" s="259">
        <v>24</v>
      </c>
      <c r="B51" s="797"/>
      <c r="C51" s="798"/>
      <c r="D51" s="798"/>
      <c r="E51" s="798"/>
      <c r="F51" s="798"/>
      <c r="G51" s="798"/>
      <c r="H51" s="798"/>
      <c r="I51" s="798"/>
      <c r="J51" s="798"/>
      <c r="K51" s="798"/>
      <c r="L51" s="798"/>
      <c r="M51" s="798"/>
      <c r="N51" s="798"/>
      <c r="O51" s="798"/>
      <c r="P51" s="799"/>
      <c r="Q51" s="877"/>
      <c r="R51" s="878"/>
      <c r="S51" s="878"/>
      <c r="T51" s="878"/>
      <c r="U51" s="878"/>
      <c r="V51" s="878"/>
      <c r="W51" s="878"/>
      <c r="X51" s="878"/>
      <c r="Y51" s="878"/>
      <c r="Z51" s="878"/>
      <c r="AA51" s="878"/>
      <c r="AB51" s="878"/>
      <c r="AC51" s="878"/>
      <c r="AD51" s="878"/>
      <c r="AE51" s="879"/>
      <c r="AF51" s="803"/>
      <c r="AG51" s="804"/>
      <c r="AH51" s="804"/>
      <c r="AI51" s="804"/>
      <c r="AJ51" s="805"/>
      <c r="AK51" s="880"/>
      <c r="AL51" s="878"/>
      <c r="AM51" s="878"/>
      <c r="AN51" s="878"/>
      <c r="AO51" s="878"/>
      <c r="AP51" s="878"/>
      <c r="AQ51" s="878"/>
      <c r="AR51" s="878"/>
      <c r="AS51" s="878"/>
      <c r="AT51" s="878"/>
      <c r="AU51" s="878"/>
      <c r="AV51" s="878"/>
      <c r="AW51" s="878"/>
      <c r="AX51" s="878"/>
      <c r="AY51" s="878"/>
      <c r="AZ51" s="881"/>
      <c r="BA51" s="881"/>
      <c r="BB51" s="881"/>
      <c r="BC51" s="881"/>
      <c r="BD51" s="881"/>
      <c r="BE51" s="869"/>
      <c r="BF51" s="869"/>
      <c r="BG51" s="869"/>
      <c r="BH51" s="869"/>
      <c r="BI51" s="870"/>
      <c r="BJ51" s="250"/>
      <c r="BK51" s="250"/>
      <c r="BL51" s="250"/>
      <c r="BM51" s="250"/>
      <c r="BN51" s="250"/>
      <c r="BO51" s="263"/>
      <c r="BP51" s="263"/>
      <c r="BQ51" s="260">
        <v>45</v>
      </c>
      <c r="BR51" s="261"/>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4"/>
    </row>
    <row r="52" spans="1:131" s="245" customFormat="1" ht="26.25" customHeight="1" x14ac:dyDescent="0.15">
      <c r="A52" s="259">
        <v>25</v>
      </c>
      <c r="B52" s="797"/>
      <c r="C52" s="798"/>
      <c r="D52" s="798"/>
      <c r="E52" s="798"/>
      <c r="F52" s="798"/>
      <c r="G52" s="798"/>
      <c r="H52" s="798"/>
      <c r="I52" s="798"/>
      <c r="J52" s="798"/>
      <c r="K52" s="798"/>
      <c r="L52" s="798"/>
      <c r="M52" s="798"/>
      <c r="N52" s="798"/>
      <c r="O52" s="798"/>
      <c r="P52" s="799"/>
      <c r="Q52" s="877"/>
      <c r="R52" s="878"/>
      <c r="S52" s="878"/>
      <c r="T52" s="878"/>
      <c r="U52" s="878"/>
      <c r="V52" s="878"/>
      <c r="W52" s="878"/>
      <c r="X52" s="878"/>
      <c r="Y52" s="878"/>
      <c r="Z52" s="878"/>
      <c r="AA52" s="878"/>
      <c r="AB52" s="878"/>
      <c r="AC52" s="878"/>
      <c r="AD52" s="878"/>
      <c r="AE52" s="879"/>
      <c r="AF52" s="803"/>
      <c r="AG52" s="804"/>
      <c r="AH52" s="804"/>
      <c r="AI52" s="804"/>
      <c r="AJ52" s="805"/>
      <c r="AK52" s="880"/>
      <c r="AL52" s="878"/>
      <c r="AM52" s="878"/>
      <c r="AN52" s="878"/>
      <c r="AO52" s="878"/>
      <c r="AP52" s="878"/>
      <c r="AQ52" s="878"/>
      <c r="AR52" s="878"/>
      <c r="AS52" s="878"/>
      <c r="AT52" s="878"/>
      <c r="AU52" s="878"/>
      <c r="AV52" s="878"/>
      <c r="AW52" s="878"/>
      <c r="AX52" s="878"/>
      <c r="AY52" s="878"/>
      <c r="AZ52" s="881"/>
      <c r="BA52" s="881"/>
      <c r="BB52" s="881"/>
      <c r="BC52" s="881"/>
      <c r="BD52" s="881"/>
      <c r="BE52" s="869"/>
      <c r="BF52" s="869"/>
      <c r="BG52" s="869"/>
      <c r="BH52" s="869"/>
      <c r="BI52" s="870"/>
      <c r="BJ52" s="250"/>
      <c r="BK52" s="250"/>
      <c r="BL52" s="250"/>
      <c r="BM52" s="250"/>
      <c r="BN52" s="250"/>
      <c r="BO52" s="263"/>
      <c r="BP52" s="263"/>
      <c r="BQ52" s="260">
        <v>46</v>
      </c>
      <c r="BR52" s="261"/>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4"/>
    </row>
    <row r="53" spans="1:131" s="245" customFormat="1" ht="26.25" customHeight="1" x14ac:dyDescent="0.15">
      <c r="A53" s="259">
        <v>26</v>
      </c>
      <c r="B53" s="797"/>
      <c r="C53" s="798"/>
      <c r="D53" s="798"/>
      <c r="E53" s="798"/>
      <c r="F53" s="798"/>
      <c r="G53" s="798"/>
      <c r="H53" s="798"/>
      <c r="I53" s="798"/>
      <c r="J53" s="798"/>
      <c r="K53" s="798"/>
      <c r="L53" s="798"/>
      <c r="M53" s="798"/>
      <c r="N53" s="798"/>
      <c r="O53" s="798"/>
      <c r="P53" s="799"/>
      <c r="Q53" s="877"/>
      <c r="R53" s="878"/>
      <c r="S53" s="878"/>
      <c r="T53" s="878"/>
      <c r="U53" s="878"/>
      <c r="V53" s="878"/>
      <c r="W53" s="878"/>
      <c r="X53" s="878"/>
      <c r="Y53" s="878"/>
      <c r="Z53" s="878"/>
      <c r="AA53" s="878"/>
      <c r="AB53" s="878"/>
      <c r="AC53" s="878"/>
      <c r="AD53" s="878"/>
      <c r="AE53" s="879"/>
      <c r="AF53" s="803"/>
      <c r="AG53" s="804"/>
      <c r="AH53" s="804"/>
      <c r="AI53" s="804"/>
      <c r="AJ53" s="805"/>
      <c r="AK53" s="880"/>
      <c r="AL53" s="878"/>
      <c r="AM53" s="878"/>
      <c r="AN53" s="878"/>
      <c r="AO53" s="878"/>
      <c r="AP53" s="878"/>
      <c r="AQ53" s="878"/>
      <c r="AR53" s="878"/>
      <c r="AS53" s="878"/>
      <c r="AT53" s="878"/>
      <c r="AU53" s="878"/>
      <c r="AV53" s="878"/>
      <c r="AW53" s="878"/>
      <c r="AX53" s="878"/>
      <c r="AY53" s="878"/>
      <c r="AZ53" s="881"/>
      <c r="BA53" s="881"/>
      <c r="BB53" s="881"/>
      <c r="BC53" s="881"/>
      <c r="BD53" s="881"/>
      <c r="BE53" s="869"/>
      <c r="BF53" s="869"/>
      <c r="BG53" s="869"/>
      <c r="BH53" s="869"/>
      <c r="BI53" s="870"/>
      <c r="BJ53" s="250"/>
      <c r="BK53" s="250"/>
      <c r="BL53" s="250"/>
      <c r="BM53" s="250"/>
      <c r="BN53" s="250"/>
      <c r="BO53" s="263"/>
      <c r="BP53" s="263"/>
      <c r="BQ53" s="260">
        <v>47</v>
      </c>
      <c r="BR53" s="261"/>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4"/>
    </row>
    <row r="54" spans="1:131" s="245" customFormat="1" ht="26.25" customHeight="1" x14ac:dyDescent="0.15">
      <c r="A54" s="259">
        <v>27</v>
      </c>
      <c r="B54" s="797"/>
      <c r="C54" s="798"/>
      <c r="D54" s="798"/>
      <c r="E54" s="798"/>
      <c r="F54" s="798"/>
      <c r="G54" s="798"/>
      <c r="H54" s="798"/>
      <c r="I54" s="798"/>
      <c r="J54" s="798"/>
      <c r="K54" s="798"/>
      <c r="L54" s="798"/>
      <c r="M54" s="798"/>
      <c r="N54" s="798"/>
      <c r="O54" s="798"/>
      <c r="P54" s="799"/>
      <c r="Q54" s="877"/>
      <c r="R54" s="878"/>
      <c r="S54" s="878"/>
      <c r="T54" s="878"/>
      <c r="U54" s="878"/>
      <c r="V54" s="878"/>
      <c r="W54" s="878"/>
      <c r="X54" s="878"/>
      <c r="Y54" s="878"/>
      <c r="Z54" s="878"/>
      <c r="AA54" s="878"/>
      <c r="AB54" s="878"/>
      <c r="AC54" s="878"/>
      <c r="AD54" s="878"/>
      <c r="AE54" s="879"/>
      <c r="AF54" s="803"/>
      <c r="AG54" s="804"/>
      <c r="AH54" s="804"/>
      <c r="AI54" s="804"/>
      <c r="AJ54" s="805"/>
      <c r="AK54" s="880"/>
      <c r="AL54" s="878"/>
      <c r="AM54" s="878"/>
      <c r="AN54" s="878"/>
      <c r="AO54" s="878"/>
      <c r="AP54" s="878"/>
      <c r="AQ54" s="878"/>
      <c r="AR54" s="878"/>
      <c r="AS54" s="878"/>
      <c r="AT54" s="878"/>
      <c r="AU54" s="878"/>
      <c r="AV54" s="878"/>
      <c r="AW54" s="878"/>
      <c r="AX54" s="878"/>
      <c r="AY54" s="878"/>
      <c r="AZ54" s="881"/>
      <c r="BA54" s="881"/>
      <c r="BB54" s="881"/>
      <c r="BC54" s="881"/>
      <c r="BD54" s="881"/>
      <c r="BE54" s="869"/>
      <c r="BF54" s="869"/>
      <c r="BG54" s="869"/>
      <c r="BH54" s="869"/>
      <c r="BI54" s="870"/>
      <c r="BJ54" s="250"/>
      <c r="BK54" s="250"/>
      <c r="BL54" s="250"/>
      <c r="BM54" s="250"/>
      <c r="BN54" s="250"/>
      <c r="BO54" s="263"/>
      <c r="BP54" s="263"/>
      <c r="BQ54" s="260">
        <v>48</v>
      </c>
      <c r="BR54" s="261"/>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4"/>
    </row>
    <row r="55" spans="1:131" s="245" customFormat="1" ht="26.25" customHeight="1" x14ac:dyDescent="0.15">
      <c r="A55" s="259">
        <v>28</v>
      </c>
      <c r="B55" s="797"/>
      <c r="C55" s="798"/>
      <c r="D55" s="798"/>
      <c r="E55" s="798"/>
      <c r="F55" s="798"/>
      <c r="G55" s="798"/>
      <c r="H55" s="798"/>
      <c r="I55" s="798"/>
      <c r="J55" s="798"/>
      <c r="K55" s="798"/>
      <c r="L55" s="798"/>
      <c r="M55" s="798"/>
      <c r="N55" s="798"/>
      <c r="O55" s="798"/>
      <c r="P55" s="799"/>
      <c r="Q55" s="877"/>
      <c r="R55" s="878"/>
      <c r="S55" s="878"/>
      <c r="T55" s="878"/>
      <c r="U55" s="878"/>
      <c r="V55" s="878"/>
      <c r="W55" s="878"/>
      <c r="X55" s="878"/>
      <c r="Y55" s="878"/>
      <c r="Z55" s="878"/>
      <c r="AA55" s="878"/>
      <c r="AB55" s="878"/>
      <c r="AC55" s="878"/>
      <c r="AD55" s="878"/>
      <c r="AE55" s="879"/>
      <c r="AF55" s="803"/>
      <c r="AG55" s="804"/>
      <c r="AH55" s="804"/>
      <c r="AI55" s="804"/>
      <c r="AJ55" s="805"/>
      <c r="AK55" s="880"/>
      <c r="AL55" s="878"/>
      <c r="AM55" s="878"/>
      <c r="AN55" s="878"/>
      <c r="AO55" s="878"/>
      <c r="AP55" s="878"/>
      <c r="AQ55" s="878"/>
      <c r="AR55" s="878"/>
      <c r="AS55" s="878"/>
      <c r="AT55" s="878"/>
      <c r="AU55" s="878"/>
      <c r="AV55" s="878"/>
      <c r="AW55" s="878"/>
      <c r="AX55" s="878"/>
      <c r="AY55" s="878"/>
      <c r="AZ55" s="881"/>
      <c r="BA55" s="881"/>
      <c r="BB55" s="881"/>
      <c r="BC55" s="881"/>
      <c r="BD55" s="881"/>
      <c r="BE55" s="869"/>
      <c r="BF55" s="869"/>
      <c r="BG55" s="869"/>
      <c r="BH55" s="869"/>
      <c r="BI55" s="870"/>
      <c r="BJ55" s="250"/>
      <c r="BK55" s="250"/>
      <c r="BL55" s="250"/>
      <c r="BM55" s="250"/>
      <c r="BN55" s="250"/>
      <c r="BO55" s="263"/>
      <c r="BP55" s="263"/>
      <c r="BQ55" s="260">
        <v>49</v>
      </c>
      <c r="BR55" s="261"/>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4"/>
    </row>
    <row r="56" spans="1:131" s="245" customFormat="1" ht="26.25" customHeight="1" x14ac:dyDescent="0.15">
      <c r="A56" s="259">
        <v>29</v>
      </c>
      <c r="B56" s="797"/>
      <c r="C56" s="798"/>
      <c r="D56" s="798"/>
      <c r="E56" s="798"/>
      <c r="F56" s="798"/>
      <c r="G56" s="798"/>
      <c r="H56" s="798"/>
      <c r="I56" s="798"/>
      <c r="J56" s="798"/>
      <c r="K56" s="798"/>
      <c r="L56" s="798"/>
      <c r="M56" s="798"/>
      <c r="N56" s="798"/>
      <c r="O56" s="798"/>
      <c r="P56" s="799"/>
      <c r="Q56" s="877"/>
      <c r="R56" s="878"/>
      <c r="S56" s="878"/>
      <c r="T56" s="878"/>
      <c r="U56" s="878"/>
      <c r="V56" s="878"/>
      <c r="W56" s="878"/>
      <c r="X56" s="878"/>
      <c r="Y56" s="878"/>
      <c r="Z56" s="878"/>
      <c r="AA56" s="878"/>
      <c r="AB56" s="878"/>
      <c r="AC56" s="878"/>
      <c r="AD56" s="878"/>
      <c r="AE56" s="879"/>
      <c r="AF56" s="803"/>
      <c r="AG56" s="804"/>
      <c r="AH56" s="804"/>
      <c r="AI56" s="804"/>
      <c r="AJ56" s="805"/>
      <c r="AK56" s="880"/>
      <c r="AL56" s="878"/>
      <c r="AM56" s="878"/>
      <c r="AN56" s="878"/>
      <c r="AO56" s="878"/>
      <c r="AP56" s="878"/>
      <c r="AQ56" s="878"/>
      <c r="AR56" s="878"/>
      <c r="AS56" s="878"/>
      <c r="AT56" s="878"/>
      <c r="AU56" s="878"/>
      <c r="AV56" s="878"/>
      <c r="AW56" s="878"/>
      <c r="AX56" s="878"/>
      <c r="AY56" s="878"/>
      <c r="AZ56" s="881"/>
      <c r="BA56" s="881"/>
      <c r="BB56" s="881"/>
      <c r="BC56" s="881"/>
      <c r="BD56" s="881"/>
      <c r="BE56" s="869"/>
      <c r="BF56" s="869"/>
      <c r="BG56" s="869"/>
      <c r="BH56" s="869"/>
      <c r="BI56" s="870"/>
      <c r="BJ56" s="250"/>
      <c r="BK56" s="250"/>
      <c r="BL56" s="250"/>
      <c r="BM56" s="250"/>
      <c r="BN56" s="250"/>
      <c r="BO56" s="263"/>
      <c r="BP56" s="263"/>
      <c r="BQ56" s="260">
        <v>50</v>
      </c>
      <c r="BR56" s="261"/>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4"/>
    </row>
    <row r="57" spans="1:131" s="245" customFormat="1" ht="26.25" customHeight="1" x14ac:dyDescent="0.15">
      <c r="A57" s="259">
        <v>30</v>
      </c>
      <c r="B57" s="797"/>
      <c r="C57" s="798"/>
      <c r="D57" s="798"/>
      <c r="E57" s="798"/>
      <c r="F57" s="798"/>
      <c r="G57" s="798"/>
      <c r="H57" s="798"/>
      <c r="I57" s="798"/>
      <c r="J57" s="798"/>
      <c r="K57" s="798"/>
      <c r="L57" s="798"/>
      <c r="M57" s="798"/>
      <c r="N57" s="798"/>
      <c r="O57" s="798"/>
      <c r="P57" s="799"/>
      <c r="Q57" s="877"/>
      <c r="R57" s="878"/>
      <c r="S57" s="878"/>
      <c r="T57" s="878"/>
      <c r="U57" s="878"/>
      <c r="V57" s="878"/>
      <c r="W57" s="878"/>
      <c r="X57" s="878"/>
      <c r="Y57" s="878"/>
      <c r="Z57" s="878"/>
      <c r="AA57" s="878"/>
      <c r="AB57" s="878"/>
      <c r="AC57" s="878"/>
      <c r="AD57" s="878"/>
      <c r="AE57" s="879"/>
      <c r="AF57" s="803"/>
      <c r="AG57" s="804"/>
      <c r="AH57" s="804"/>
      <c r="AI57" s="804"/>
      <c r="AJ57" s="805"/>
      <c r="AK57" s="880"/>
      <c r="AL57" s="878"/>
      <c r="AM57" s="878"/>
      <c r="AN57" s="878"/>
      <c r="AO57" s="878"/>
      <c r="AP57" s="878"/>
      <c r="AQ57" s="878"/>
      <c r="AR57" s="878"/>
      <c r="AS57" s="878"/>
      <c r="AT57" s="878"/>
      <c r="AU57" s="878"/>
      <c r="AV57" s="878"/>
      <c r="AW57" s="878"/>
      <c r="AX57" s="878"/>
      <c r="AY57" s="878"/>
      <c r="AZ57" s="881"/>
      <c r="BA57" s="881"/>
      <c r="BB57" s="881"/>
      <c r="BC57" s="881"/>
      <c r="BD57" s="881"/>
      <c r="BE57" s="869"/>
      <c r="BF57" s="869"/>
      <c r="BG57" s="869"/>
      <c r="BH57" s="869"/>
      <c r="BI57" s="870"/>
      <c r="BJ57" s="250"/>
      <c r="BK57" s="250"/>
      <c r="BL57" s="250"/>
      <c r="BM57" s="250"/>
      <c r="BN57" s="250"/>
      <c r="BO57" s="263"/>
      <c r="BP57" s="263"/>
      <c r="BQ57" s="260">
        <v>51</v>
      </c>
      <c r="BR57" s="261"/>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4"/>
    </row>
    <row r="58" spans="1:131" s="245" customFormat="1" ht="26.25" customHeight="1" x14ac:dyDescent="0.15">
      <c r="A58" s="259">
        <v>31</v>
      </c>
      <c r="B58" s="797"/>
      <c r="C58" s="798"/>
      <c r="D58" s="798"/>
      <c r="E58" s="798"/>
      <c r="F58" s="798"/>
      <c r="G58" s="798"/>
      <c r="H58" s="798"/>
      <c r="I58" s="798"/>
      <c r="J58" s="798"/>
      <c r="K58" s="798"/>
      <c r="L58" s="798"/>
      <c r="M58" s="798"/>
      <c r="N58" s="798"/>
      <c r="O58" s="798"/>
      <c r="P58" s="799"/>
      <c r="Q58" s="877"/>
      <c r="R58" s="878"/>
      <c r="S58" s="878"/>
      <c r="T58" s="878"/>
      <c r="U58" s="878"/>
      <c r="V58" s="878"/>
      <c r="W58" s="878"/>
      <c r="X58" s="878"/>
      <c r="Y58" s="878"/>
      <c r="Z58" s="878"/>
      <c r="AA58" s="878"/>
      <c r="AB58" s="878"/>
      <c r="AC58" s="878"/>
      <c r="AD58" s="878"/>
      <c r="AE58" s="879"/>
      <c r="AF58" s="803"/>
      <c r="AG58" s="804"/>
      <c r="AH58" s="804"/>
      <c r="AI58" s="804"/>
      <c r="AJ58" s="805"/>
      <c r="AK58" s="880"/>
      <c r="AL58" s="878"/>
      <c r="AM58" s="878"/>
      <c r="AN58" s="878"/>
      <c r="AO58" s="878"/>
      <c r="AP58" s="878"/>
      <c r="AQ58" s="878"/>
      <c r="AR58" s="878"/>
      <c r="AS58" s="878"/>
      <c r="AT58" s="878"/>
      <c r="AU58" s="878"/>
      <c r="AV58" s="878"/>
      <c r="AW58" s="878"/>
      <c r="AX58" s="878"/>
      <c r="AY58" s="878"/>
      <c r="AZ58" s="881"/>
      <c r="BA58" s="881"/>
      <c r="BB58" s="881"/>
      <c r="BC58" s="881"/>
      <c r="BD58" s="881"/>
      <c r="BE58" s="869"/>
      <c r="BF58" s="869"/>
      <c r="BG58" s="869"/>
      <c r="BH58" s="869"/>
      <c r="BI58" s="870"/>
      <c r="BJ58" s="250"/>
      <c r="BK58" s="250"/>
      <c r="BL58" s="250"/>
      <c r="BM58" s="250"/>
      <c r="BN58" s="250"/>
      <c r="BO58" s="263"/>
      <c r="BP58" s="263"/>
      <c r="BQ58" s="260">
        <v>52</v>
      </c>
      <c r="BR58" s="261"/>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4"/>
    </row>
    <row r="59" spans="1:131" s="245" customFormat="1" ht="26.25" customHeight="1" x14ac:dyDescent="0.15">
      <c r="A59" s="259">
        <v>32</v>
      </c>
      <c r="B59" s="797"/>
      <c r="C59" s="798"/>
      <c r="D59" s="798"/>
      <c r="E59" s="798"/>
      <c r="F59" s="798"/>
      <c r="G59" s="798"/>
      <c r="H59" s="798"/>
      <c r="I59" s="798"/>
      <c r="J59" s="798"/>
      <c r="K59" s="798"/>
      <c r="L59" s="798"/>
      <c r="M59" s="798"/>
      <c r="N59" s="798"/>
      <c r="O59" s="798"/>
      <c r="P59" s="799"/>
      <c r="Q59" s="877"/>
      <c r="R59" s="878"/>
      <c r="S59" s="878"/>
      <c r="T59" s="878"/>
      <c r="U59" s="878"/>
      <c r="V59" s="878"/>
      <c r="W59" s="878"/>
      <c r="X59" s="878"/>
      <c r="Y59" s="878"/>
      <c r="Z59" s="878"/>
      <c r="AA59" s="878"/>
      <c r="AB59" s="878"/>
      <c r="AC59" s="878"/>
      <c r="AD59" s="878"/>
      <c r="AE59" s="879"/>
      <c r="AF59" s="803"/>
      <c r="AG59" s="804"/>
      <c r="AH59" s="804"/>
      <c r="AI59" s="804"/>
      <c r="AJ59" s="805"/>
      <c r="AK59" s="880"/>
      <c r="AL59" s="878"/>
      <c r="AM59" s="878"/>
      <c r="AN59" s="878"/>
      <c r="AO59" s="878"/>
      <c r="AP59" s="878"/>
      <c r="AQ59" s="878"/>
      <c r="AR59" s="878"/>
      <c r="AS59" s="878"/>
      <c r="AT59" s="878"/>
      <c r="AU59" s="878"/>
      <c r="AV59" s="878"/>
      <c r="AW59" s="878"/>
      <c r="AX59" s="878"/>
      <c r="AY59" s="878"/>
      <c r="AZ59" s="881"/>
      <c r="BA59" s="881"/>
      <c r="BB59" s="881"/>
      <c r="BC59" s="881"/>
      <c r="BD59" s="881"/>
      <c r="BE59" s="869"/>
      <c r="BF59" s="869"/>
      <c r="BG59" s="869"/>
      <c r="BH59" s="869"/>
      <c r="BI59" s="870"/>
      <c r="BJ59" s="250"/>
      <c r="BK59" s="250"/>
      <c r="BL59" s="250"/>
      <c r="BM59" s="250"/>
      <c r="BN59" s="250"/>
      <c r="BO59" s="263"/>
      <c r="BP59" s="263"/>
      <c r="BQ59" s="260">
        <v>53</v>
      </c>
      <c r="BR59" s="261"/>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4"/>
    </row>
    <row r="60" spans="1:131" s="245" customFormat="1" ht="26.25" customHeight="1" x14ac:dyDescent="0.15">
      <c r="A60" s="259">
        <v>33</v>
      </c>
      <c r="B60" s="797"/>
      <c r="C60" s="798"/>
      <c r="D60" s="798"/>
      <c r="E60" s="798"/>
      <c r="F60" s="798"/>
      <c r="G60" s="798"/>
      <c r="H60" s="798"/>
      <c r="I60" s="798"/>
      <c r="J60" s="798"/>
      <c r="K60" s="798"/>
      <c r="L60" s="798"/>
      <c r="M60" s="798"/>
      <c r="N60" s="798"/>
      <c r="O60" s="798"/>
      <c r="P60" s="799"/>
      <c r="Q60" s="877"/>
      <c r="R60" s="878"/>
      <c r="S60" s="878"/>
      <c r="T60" s="878"/>
      <c r="U60" s="878"/>
      <c r="V60" s="878"/>
      <c r="W60" s="878"/>
      <c r="X60" s="878"/>
      <c r="Y60" s="878"/>
      <c r="Z60" s="878"/>
      <c r="AA60" s="878"/>
      <c r="AB60" s="878"/>
      <c r="AC60" s="878"/>
      <c r="AD60" s="878"/>
      <c r="AE60" s="879"/>
      <c r="AF60" s="803"/>
      <c r="AG60" s="804"/>
      <c r="AH60" s="804"/>
      <c r="AI60" s="804"/>
      <c r="AJ60" s="805"/>
      <c r="AK60" s="880"/>
      <c r="AL60" s="878"/>
      <c r="AM60" s="878"/>
      <c r="AN60" s="878"/>
      <c r="AO60" s="878"/>
      <c r="AP60" s="878"/>
      <c r="AQ60" s="878"/>
      <c r="AR60" s="878"/>
      <c r="AS60" s="878"/>
      <c r="AT60" s="878"/>
      <c r="AU60" s="878"/>
      <c r="AV60" s="878"/>
      <c r="AW60" s="878"/>
      <c r="AX60" s="878"/>
      <c r="AY60" s="878"/>
      <c r="AZ60" s="881"/>
      <c r="BA60" s="881"/>
      <c r="BB60" s="881"/>
      <c r="BC60" s="881"/>
      <c r="BD60" s="881"/>
      <c r="BE60" s="869"/>
      <c r="BF60" s="869"/>
      <c r="BG60" s="869"/>
      <c r="BH60" s="869"/>
      <c r="BI60" s="870"/>
      <c r="BJ60" s="250"/>
      <c r="BK60" s="250"/>
      <c r="BL60" s="250"/>
      <c r="BM60" s="250"/>
      <c r="BN60" s="250"/>
      <c r="BO60" s="263"/>
      <c r="BP60" s="263"/>
      <c r="BQ60" s="260">
        <v>54</v>
      </c>
      <c r="BR60" s="261"/>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4"/>
    </row>
    <row r="61" spans="1:131" s="245" customFormat="1" ht="26.25" customHeight="1" thickBot="1" x14ac:dyDescent="0.2">
      <c r="A61" s="259">
        <v>34</v>
      </c>
      <c r="B61" s="797"/>
      <c r="C61" s="798"/>
      <c r="D61" s="798"/>
      <c r="E61" s="798"/>
      <c r="F61" s="798"/>
      <c r="G61" s="798"/>
      <c r="H61" s="798"/>
      <c r="I61" s="798"/>
      <c r="J61" s="798"/>
      <c r="K61" s="798"/>
      <c r="L61" s="798"/>
      <c r="M61" s="798"/>
      <c r="N61" s="798"/>
      <c r="O61" s="798"/>
      <c r="P61" s="799"/>
      <c r="Q61" s="877"/>
      <c r="R61" s="878"/>
      <c r="S61" s="878"/>
      <c r="T61" s="878"/>
      <c r="U61" s="878"/>
      <c r="V61" s="878"/>
      <c r="W61" s="878"/>
      <c r="X61" s="878"/>
      <c r="Y61" s="878"/>
      <c r="Z61" s="878"/>
      <c r="AA61" s="878"/>
      <c r="AB61" s="878"/>
      <c r="AC61" s="878"/>
      <c r="AD61" s="878"/>
      <c r="AE61" s="879"/>
      <c r="AF61" s="803"/>
      <c r="AG61" s="804"/>
      <c r="AH61" s="804"/>
      <c r="AI61" s="804"/>
      <c r="AJ61" s="805"/>
      <c r="AK61" s="880"/>
      <c r="AL61" s="878"/>
      <c r="AM61" s="878"/>
      <c r="AN61" s="878"/>
      <c r="AO61" s="878"/>
      <c r="AP61" s="878"/>
      <c r="AQ61" s="878"/>
      <c r="AR61" s="878"/>
      <c r="AS61" s="878"/>
      <c r="AT61" s="878"/>
      <c r="AU61" s="878"/>
      <c r="AV61" s="878"/>
      <c r="AW61" s="878"/>
      <c r="AX61" s="878"/>
      <c r="AY61" s="878"/>
      <c r="AZ61" s="881"/>
      <c r="BA61" s="881"/>
      <c r="BB61" s="881"/>
      <c r="BC61" s="881"/>
      <c r="BD61" s="881"/>
      <c r="BE61" s="869"/>
      <c r="BF61" s="869"/>
      <c r="BG61" s="869"/>
      <c r="BH61" s="869"/>
      <c r="BI61" s="870"/>
      <c r="BJ61" s="250"/>
      <c r="BK61" s="250"/>
      <c r="BL61" s="250"/>
      <c r="BM61" s="250"/>
      <c r="BN61" s="250"/>
      <c r="BO61" s="263"/>
      <c r="BP61" s="263"/>
      <c r="BQ61" s="260">
        <v>55</v>
      </c>
      <c r="BR61" s="261"/>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4"/>
    </row>
    <row r="62" spans="1:131" s="245" customFormat="1" ht="26.25" customHeight="1" x14ac:dyDescent="0.15">
      <c r="A62" s="259">
        <v>35</v>
      </c>
      <c r="B62" s="797"/>
      <c r="C62" s="798"/>
      <c r="D62" s="798"/>
      <c r="E62" s="798"/>
      <c r="F62" s="798"/>
      <c r="G62" s="798"/>
      <c r="H62" s="798"/>
      <c r="I62" s="798"/>
      <c r="J62" s="798"/>
      <c r="K62" s="798"/>
      <c r="L62" s="798"/>
      <c r="M62" s="798"/>
      <c r="N62" s="798"/>
      <c r="O62" s="798"/>
      <c r="P62" s="799"/>
      <c r="Q62" s="877"/>
      <c r="R62" s="878"/>
      <c r="S62" s="878"/>
      <c r="T62" s="878"/>
      <c r="U62" s="878"/>
      <c r="V62" s="878"/>
      <c r="W62" s="878"/>
      <c r="X62" s="878"/>
      <c r="Y62" s="878"/>
      <c r="Z62" s="878"/>
      <c r="AA62" s="878"/>
      <c r="AB62" s="878"/>
      <c r="AC62" s="878"/>
      <c r="AD62" s="878"/>
      <c r="AE62" s="879"/>
      <c r="AF62" s="803"/>
      <c r="AG62" s="804"/>
      <c r="AH62" s="804"/>
      <c r="AI62" s="804"/>
      <c r="AJ62" s="805"/>
      <c r="AK62" s="880"/>
      <c r="AL62" s="878"/>
      <c r="AM62" s="878"/>
      <c r="AN62" s="878"/>
      <c r="AO62" s="878"/>
      <c r="AP62" s="878"/>
      <c r="AQ62" s="878"/>
      <c r="AR62" s="878"/>
      <c r="AS62" s="878"/>
      <c r="AT62" s="878"/>
      <c r="AU62" s="878"/>
      <c r="AV62" s="878"/>
      <c r="AW62" s="878"/>
      <c r="AX62" s="878"/>
      <c r="AY62" s="878"/>
      <c r="AZ62" s="881"/>
      <c r="BA62" s="881"/>
      <c r="BB62" s="881"/>
      <c r="BC62" s="881"/>
      <c r="BD62" s="881"/>
      <c r="BE62" s="869"/>
      <c r="BF62" s="869"/>
      <c r="BG62" s="869"/>
      <c r="BH62" s="869"/>
      <c r="BI62" s="870"/>
      <c r="BJ62" s="889" t="s">
        <v>417</v>
      </c>
      <c r="BK62" s="848"/>
      <c r="BL62" s="848"/>
      <c r="BM62" s="848"/>
      <c r="BN62" s="849"/>
      <c r="BO62" s="263"/>
      <c r="BP62" s="263"/>
      <c r="BQ62" s="260">
        <v>56</v>
      </c>
      <c r="BR62" s="261"/>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4"/>
    </row>
    <row r="63" spans="1:131" s="245" customFormat="1" ht="26.25" customHeight="1" thickBot="1" x14ac:dyDescent="0.2">
      <c r="A63" s="262" t="s">
        <v>395</v>
      </c>
      <c r="B63" s="832" t="s">
        <v>418</v>
      </c>
      <c r="C63" s="833"/>
      <c r="D63" s="833"/>
      <c r="E63" s="833"/>
      <c r="F63" s="833"/>
      <c r="G63" s="833"/>
      <c r="H63" s="833"/>
      <c r="I63" s="833"/>
      <c r="J63" s="833"/>
      <c r="K63" s="833"/>
      <c r="L63" s="833"/>
      <c r="M63" s="833"/>
      <c r="N63" s="833"/>
      <c r="O63" s="833"/>
      <c r="P63" s="834"/>
      <c r="Q63" s="882"/>
      <c r="R63" s="883"/>
      <c r="S63" s="883"/>
      <c r="T63" s="883"/>
      <c r="U63" s="883"/>
      <c r="V63" s="883"/>
      <c r="W63" s="883"/>
      <c r="X63" s="883"/>
      <c r="Y63" s="883"/>
      <c r="Z63" s="883"/>
      <c r="AA63" s="883"/>
      <c r="AB63" s="883"/>
      <c r="AC63" s="883"/>
      <c r="AD63" s="883"/>
      <c r="AE63" s="884"/>
      <c r="AF63" s="885">
        <v>520</v>
      </c>
      <c r="AG63" s="886"/>
      <c r="AH63" s="886"/>
      <c r="AI63" s="886"/>
      <c r="AJ63" s="887"/>
      <c r="AK63" s="888"/>
      <c r="AL63" s="883"/>
      <c r="AM63" s="883"/>
      <c r="AN63" s="883"/>
      <c r="AO63" s="883"/>
      <c r="AP63" s="886">
        <f>SUM(AP28:AT62)</f>
        <v>3218</v>
      </c>
      <c r="AQ63" s="886"/>
      <c r="AR63" s="886"/>
      <c r="AS63" s="886"/>
      <c r="AT63" s="886"/>
      <c r="AU63" s="886">
        <f>SUM(AU28:AY62)</f>
        <v>2060</v>
      </c>
      <c r="AV63" s="886"/>
      <c r="AW63" s="886"/>
      <c r="AX63" s="886"/>
      <c r="AY63" s="886"/>
      <c r="AZ63" s="890"/>
      <c r="BA63" s="890"/>
      <c r="BB63" s="890"/>
      <c r="BC63" s="890"/>
      <c r="BD63" s="890"/>
      <c r="BE63" s="891"/>
      <c r="BF63" s="891"/>
      <c r="BG63" s="891"/>
      <c r="BH63" s="891"/>
      <c r="BI63" s="892"/>
      <c r="BJ63" s="893" t="s">
        <v>419</v>
      </c>
      <c r="BK63" s="894"/>
      <c r="BL63" s="894"/>
      <c r="BM63" s="894"/>
      <c r="BN63" s="895"/>
      <c r="BO63" s="263"/>
      <c r="BP63" s="263"/>
      <c r="BQ63" s="260">
        <v>57</v>
      </c>
      <c r="BR63" s="261"/>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4"/>
    </row>
    <row r="65" spans="1:131" s="245" customFormat="1" ht="26.25" customHeight="1" thickBot="1" x14ac:dyDescent="0.2">
      <c r="A65" s="250" t="s">
        <v>420</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4"/>
    </row>
    <row r="66" spans="1:131" s="245" customFormat="1" ht="26.25" customHeight="1" x14ac:dyDescent="0.15">
      <c r="A66" s="782" t="s">
        <v>421</v>
      </c>
      <c r="B66" s="783"/>
      <c r="C66" s="783"/>
      <c r="D66" s="783"/>
      <c r="E66" s="783"/>
      <c r="F66" s="783"/>
      <c r="G66" s="783"/>
      <c r="H66" s="783"/>
      <c r="I66" s="783"/>
      <c r="J66" s="783"/>
      <c r="K66" s="783"/>
      <c r="L66" s="783"/>
      <c r="M66" s="783"/>
      <c r="N66" s="783"/>
      <c r="O66" s="783"/>
      <c r="P66" s="784"/>
      <c r="Q66" s="759" t="s">
        <v>422</v>
      </c>
      <c r="R66" s="760"/>
      <c r="S66" s="760"/>
      <c r="T66" s="760"/>
      <c r="U66" s="761"/>
      <c r="V66" s="759" t="s">
        <v>423</v>
      </c>
      <c r="W66" s="760"/>
      <c r="X66" s="760"/>
      <c r="Y66" s="760"/>
      <c r="Z66" s="761"/>
      <c r="AA66" s="759" t="s">
        <v>424</v>
      </c>
      <c r="AB66" s="760"/>
      <c r="AC66" s="760"/>
      <c r="AD66" s="760"/>
      <c r="AE66" s="761"/>
      <c r="AF66" s="896" t="s">
        <v>425</v>
      </c>
      <c r="AG66" s="855"/>
      <c r="AH66" s="855"/>
      <c r="AI66" s="855"/>
      <c r="AJ66" s="897"/>
      <c r="AK66" s="759" t="s">
        <v>426</v>
      </c>
      <c r="AL66" s="783"/>
      <c r="AM66" s="783"/>
      <c r="AN66" s="783"/>
      <c r="AO66" s="784"/>
      <c r="AP66" s="759" t="s">
        <v>427</v>
      </c>
      <c r="AQ66" s="760"/>
      <c r="AR66" s="760"/>
      <c r="AS66" s="760"/>
      <c r="AT66" s="761"/>
      <c r="AU66" s="759" t="s">
        <v>428</v>
      </c>
      <c r="AV66" s="760"/>
      <c r="AW66" s="760"/>
      <c r="AX66" s="760"/>
      <c r="AY66" s="761"/>
      <c r="AZ66" s="759" t="s">
        <v>382</v>
      </c>
      <c r="BA66" s="760"/>
      <c r="BB66" s="760"/>
      <c r="BC66" s="760"/>
      <c r="BD66" s="771"/>
      <c r="BE66" s="263"/>
      <c r="BF66" s="263"/>
      <c r="BG66" s="263"/>
      <c r="BH66" s="263"/>
      <c r="BI66" s="263"/>
      <c r="BJ66" s="263"/>
      <c r="BK66" s="263"/>
      <c r="BL66" s="263"/>
      <c r="BM66" s="263"/>
      <c r="BN66" s="263"/>
      <c r="BO66" s="263"/>
      <c r="BP66" s="263"/>
      <c r="BQ66" s="260">
        <v>60</v>
      </c>
      <c r="BR66" s="265"/>
      <c r="BS66" s="907"/>
      <c r="BT66" s="908"/>
      <c r="BU66" s="908"/>
      <c r="BV66" s="908"/>
      <c r="BW66" s="908"/>
      <c r="BX66" s="908"/>
      <c r="BY66" s="908"/>
      <c r="BZ66" s="908"/>
      <c r="CA66" s="908"/>
      <c r="CB66" s="908"/>
      <c r="CC66" s="908"/>
      <c r="CD66" s="908"/>
      <c r="CE66" s="908"/>
      <c r="CF66" s="908"/>
      <c r="CG66" s="909"/>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44"/>
    </row>
    <row r="67" spans="1:131" s="245"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8"/>
      <c r="AG67" s="858"/>
      <c r="AH67" s="858"/>
      <c r="AI67" s="858"/>
      <c r="AJ67" s="899"/>
      <c r="AK67" s="900"/>
      <c r="AL67" s="786"/>
      <c r="AM67" s="786"/>
      <c r="AN67" s="786"/>
      <c r="AO67" s="787"/>
      <c r="AP67" s="762"/>
      <c r="AQ67" s="763"/>
      <c r="AR67" s="763"/>
      <c r="AS67" s="763"/>
      <c r="AT67" s="764"/>
      <c r="AU67" s="762"/>
      <c r="AV67" s="763"/>
      <c r="AW67" s="763"/>
      <c r="AX67" s="763"/>
      <c r="AY67" s="764"/>
      <c r="AZ67" s="762"/>
      <c r="BA67" s="763"/>
      <c r="BB67" s="763"/>
      <c r="BC67" s="763"/>
      <c r="BD67" s="772"/>
      <c r="BE67" s="263"/>
      <c r="BF67" s="263"/>
      <c r="BG67" s="263"/>
      <c r="BH67" s="263"/>
      <c r="BI67" s="263"/>
      <c r="BJ67" s="263"/>
      <c r="BK67" s="263"/>
      <c r="BL67" s="263"/>
      <c r="BM67" s="263"/>
      <c r="BN67" s="263"/>
      <c r="BO67" s="263"/>
      <c r="BP67" s="263"/>
      <c r="BQ67" s="260">
        <v>61</v>
      </c>
      <c r="BR67" s="265"/>
      <c r="BS67" s="907"/>
      <c r="BT67" s="908"/>
      <c r="BU67" s="908"/>
      <c r="BV67" s="908"/>
      <c r="BW67" s="908"/>
      <c r="BX67" s="908"/>
      <c r="BY67" s="908"/>
      <c r="BZ67" s="908"/>
      <c r="CA67" s="908"/>
      <c r="CB67" s="908"/>
      <c r="CC67" s="908"/>
      <c r="CD67" s="908"/>
      <c r="CE67" s="908"/>
      <c r="CF67" s="908"/>
      <c r="CG67" s="909"/>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44"/>
    </row>
    <row r="68" spans="1:131" s="245" customFormat="1" ht="26.25" customHeight="1" thickTop="1" x14ac:dyDescent="0.15">
      <c r="A68" s="256">
        <v>1</v>
      </c>
      <c r="B68" s="912" t="s">
        <v>579</v>
      </c>
      <c r="C68" s="913"/>
      <c r="D68" s="913"/>
      <c r="E68" s="913"/>
      <c r="F68" s="913"/>
      <c r="G68" s="913"/>
      <c r="H68" s="913"/>
      <c r="I68" s="913"/>
      <c r="J68" s="913"/>
      <c r="K68" s="913"/>
      <c r="L68" s="913"/>
      <c r="M68" s="913"/>
      <c r="N68" s="913"/>
      <c r="O68" s="913"/>
      <c r="P68" s="914"/>
      <c r="Q68" s="915">
        <v>9509</v>
      </c>
      <c r="R68" s="916"/>
      <c r="S68" s="916"/>
      <c r="T68" s="916"/>
      <c r="U68" s="916"/>
      <c r="V68" s="916">
        <v>9403</v>
      </c>
      <c r="W68" s="916"/>
      <c r="X68" s="916"/>
      <c r="Y68" s="916"/>
      <c r="Z68" s="916"/>
      <c r="AA68" s="916">
        <v>106</v>
      </c>
      <c r="AB68" s="916"/>
      <c r="AC68" s="916"/>
      <c r="AD68" s="916"/>
      <c r="AE68" s="916"/>
      <c r="AF68" s="916">
        <v>106</v>
      </c>
      <c r="AG68" s="916"/>
      <c r="AH68" s="916"/>
      <c r="AI68" s="916"/>
      <c r="AJ68" s="916"/>
      <c r="AK68" s="916">
        <v>30</v>
      </c>
      <c r="AL68" s="916"/>
      <c r="AM68" s="916"/>
      <c r="AN68" s="916"/>
      <c r="AO68" s="916"/>
      <c r="AP68" s="873" t="s">
        <v>596</v>
      </c>
      <c r="AQ68" s="874"/>
      <c r="AR68" s="874"/>
      <c r="AS68" s="874"/>
      <c r="AT68" s="871"/>
      <c r="AU68" s="873" t="s">
        <v>596</v>
      </c>
      <c r="AV68" s="874"/>
      <c r="AW68" s="874"/>
      <c r="AX68" s="874"/>
      <c r="AY68" s="871"/>
      <c r="AZ68" s="910"/>
      <c r="BA68" s="910"/>
      <c r="BB68" s="910"/>
      <c r="BC68" s="910"/>
      <c r="BD68" s="911"/>
      <c r="BE68" s="263"/>
      <c r="BF68" s="263"/>
      <c r="BG68" s="263"/>
      <c r="BH68" s="263"/>
      <c r="BI68" s="263"/>
      <c r="BJ68" s="263"/>
      <c r="BK68" s="263"/>
      <c r="BL68" s="263"/>
      <c r="BM68" s="263"/>
      <c r="BN68" s="263"/>
      <c r="BO68" s="263"/>
      <c r="BP68" s="263"/>
      <c r="BQ68" s="260">
        <v>62</v>
      </c>
      <c r="BR68" s="265"/>
      <c r="BS68" s="907"/>
      <c r="BT68" s="908"/>
      <c r="BU68" s="908"/>
      <c r="BV68" s="908"/>
      <c r="BW68" s="908"/>
      <c r="BX68" s="908"/>
      <c r="BY68" s="908"/>
      <c r="BZ68" s="908"/>
      <c r="CA68" s="908"/>
      <c r="CB68" s="908"/>
      <c r="CC68" s="908"/>
      <c r="CD68" s="908"/>
      <c r="CE68" s="908"/>
      <c r="CF68" s="908"/>
      <c r="CG68" s="909"/>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44"/>
    </row>
    <row r="69" spans="1:131" s="245" customFormat="1" ht="26.25" customHeight="1" x14ac:dyDescent="0.15">
      <c r="A69" s="259">
        <v>2</v>
      </c>
      <c r="B69" s="917" t="s">
        <v>580</v>
      </c>
      <c r="C69" s="918"/>
      <c r="D69" s="918"/>
      <c r="E69" s="918"/>
      <c r="F69" s="918"/>
      <c r="G69" s="918"/>
      <c r="H69" s="918"/>
      <c r="I69" s="918"/>
      <c r="J69" s="918"/>
      <c r="K69" s="918"/>
      <c r="L69" s="918"/>
      <c r="M69" s="918"/>
      <c r="N69" s="918"/>
      <c r="O69" s="918"/>
      <c r="P69" s="919"/>
      <c r="Q69" s="920">
        <v>61</v>
      </c>
      <c r="R69" s="872"/>
      <c r="S69" s="872"/>
      <c r="T69" s="872"/>
      <c r="U69" s="872"/>
      <c r="V69" s="872">
        <v>54</v>
      </c>
      <c r="W69" s="872"/>
      <c r="X69" s="872"/>
      <c r="Y69" s="872"/>
      <c r="Z69" s="872"/>
      <c r="AA69" s="872">
        <v>7</v>
      </c>
      <c r="AB69" s="872"/>
      <c r="AC69" s="872"/>
      <c r="AD69" s="872"/>
      <c r="AE69" s="872"/>
      <c r="AF69" s="872">
        <v>7</v>
      </c>
      <c r="AG69" s="872"/>
      <c r="AH69" s="872"/>
      <c r="AI69" s="872"/>
      <c r="AJ69" s="872"/>
      <c r="AK69" s="872">
        <v>44</v>
      </c>
      <c r="AL69" s="872"/>
      <c r="AM69" s="872"/>
      <c r="AN69" s="872"/>
      <c r="AO69" s="872"/>
      <c r="AP69" s="873" t="s">
        <v>596</v>
      </c>
      <c r="AQ69" s="874"/>
      <c r="AR69" s="874"/>
      <c r="AS69" s="874"/>
      <c r="AT69" s="871"/>
      <c r="AU69" s="873" t="s">
        <v>596</v>
      </c>
      <c r="AV69" s="874"/>
      <c r="AW69" s="874"/>
      <c r="AX69" s="874"/>
      <c r="AY69" s="871"/>
      <c r="AZ69" s="921"/>
      <c r="BA69" s="921"/>
      <c r="BB69" s="921"/>
      <c r="BC69" s="921"/>
      <c r="BD69" s="922"/>
      <c r="BE69" s="263"/>
      <c r="BF69" s="263"/>
      <c r="BG69" s="263"/>
      <c r="BH69" s="263"/>
      <c r="BI69" s="263"/>
      <c r="BJ69" s="263"/>
      <c r="BK69" s="263"/>
      <c r="BL69" s="263"/>
      <c r="BM69" s="263"/>
      <c r="BN69" s="263"/>
      <c r="BO69" s="263"/>
      <c r="BP69" s="263"/>
      <c r="BQ69" s="260">
        <v>63</v>
      </c>
      <c r="BR69" s="265"/>
      <c r="BS69" s="907"/>
      <c r="BT69" s="908"/>
      <c r="BU69" s="908"/>
      <c r="BV69" s="908"/>
      <c r="BW69" s="908"/>
      <c r="BX69" s="908"/>
      <c r="BY69" s="908"/>
      <c r="BZ69" s="908"/>
      <c r="CA69" s="908"/>
      <c r="CB69" s="908"/>
      <c r="CC69" s="908"/>
      <c r="CD69" s="908"/>
      <c r="CE69" s="908"/>
      <c r="CF69" s="908"/>
      <c r="CG69" s="909"/>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44"/>
    </row>
    <row r="70" spans="1:131" s="245" customFormat="1" ht="26.25" customHeight="1" x14ac:dyDescent="0.15">
      <c r="A70" s="259">
        <v>3</v>
      </c>
      <c r="B70" s="917" t="s">
        <v>581</v>
      </c>
      <c r="C70" s="918"/>
      <c r="D70" s="918"/>
      <c r="E70" s="918"/>
      <c r="F70" s="918"/>
      <c r="G70" s="918"/>
      <c r="H70" s="918"/>
      <c r="I70" s="918"/>
      <c r="J70" s="918"/>
      <c r="K70" s="918"/>
      <c r="L70" s="918"/>
      <c r="M70" s="918"/>
      <c r="N70" s="918"/>
      <c r="O70" s="918"/>
      <c r="P70" s="919"/>
      <c r="Q70" s="920">
        <v>332</v>
      </c>
      <c r="R70" s="872"/>
      <c r="S70" s="872"/>
      <c r="T70" s="872"/>
      <c r="U70" s="872"/>
      <c r="V70" s="872">
        <v>330</v>
      </c>
      <c r="W70" s="872"/>
      <c r="X70" s="872"/>
      <c r="Y70" s="872"/>
      <c r="Z70" s="872"/>
      <c r="AA70" s="872">
        <v>2</v>
      </c>
      <c r="AB70" s="872"/>
      <c r="AC70" s="872"/>
      <c r="AD70" s="872"/>
      <c r="AE70" s="872"/>
      <c r="AF70" s="872">
        <v>2</v>
      </c>
      <c r="AG70" s="872"/>
      <c r="AH70" s="872"/>
      <c r="AI70" s="872"/>
      <c r="AJ70" s="872"/>
      <c r="AK70" s="872">
        <v>211</v>
      </c>
      <c r="AL70" s="872"/>
      <c r="AM70" s="872"/>
      <c r="AN70" s="872"/>
      <c r="AO70" s="872"/>
      <c r="AP70" s="873" t="s">
        <v>596</v>
      </c>
      <c r="AQ70" s="874"/>
      <c r="AR70" s="874"/>
      <c r="AS70" s="874"/>
      <c r="AT70" s="871"/>
      <c r="AU70" s="873" t="s">
        <v>596</v>
      </c>
      <c r="AV70" s="874"/>
      <c r="AW70" s="874"/>
      <c r="AX70" s="874"/>
      <c r="AY70" s="871"/>
      <c r="AZ70" s="921"/>
      <c r="BA70" s="921"/>
      <c r="BB70" s="921"/>
      <c r="BC70" s="921"/>
      <c r="BD70" s="922"/>
      <c r="BE70" s="263"/>
      <c r="BF70" s="263"/>
      <c r="BG70" s="263"/>
      <c r="BH70" s="263"/>
      <c r="BI70" s="263"/>
      <c r="BJ70" s="263"/>
      <c r="BK70" s="263"/>
      <c r="BL70" s="263"/>
      <c r="BM70" s="263"/>
      <c r="BN70" s="263"/>
      <c r="BO70" s="263"/>
      <c r="BP70" s="263"/>
      <c r="BQ70" s="260">
        <v>64</v>
      </c>
      <c r="BR70" s="265"/>
      <c r="BS70" s="907"/>
      <c r="BT70" s="908"/>
      <c r="BU70" s="908"/>
      <c r="BV70" s="908"/>
      <c r="BW70" s="908"/>
      <c r="BX70" s="908"/>
      <c r="BY70" s="908"/>
      <c r="BZ70" s="908"/>
      <c r="CA70" s="908"/>
      <c r="CB70" s="908"/>
      <c r="CC70" s="908"/>
      <c r="CD70" s="908"/>
      <c r="CE70" s="908"/>
      <c r="CF70" s="908"/>
      <c r="CG70" s="909"/>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44"/>
    </row>
    <row r="71" spans="1:131" s="245" customFormat="1" ht="26.25" customHeight="1" x14ac:dyDescent="0.15">
      <c r="A71" s="259">
        <v>4</v>
      </c>
      <c r="B71" s="917" t="s">
        <v>582</v>
      </c>
      <c r="C71" s="918"/>
      <c r="D71" s="918"/>
      <c r="E71" s="918"/>
      <c r="F71" s="918"/>
      <c r="G71" s="918"/>
      <c r="H71" s="918"/>
      <c r="I71" s="918"/>
      <c r="J71" s="918"/>
      <c r="K71" s="918"/>
      <c r="L71" s="918"/>
      <c r="M71" s="918"/>
      <c r="N71" s="918"/>
      <c r="O71" s="918"/>
      <c r="P71" s="919"/>
      <c r="Q71" s="920">
        <v>215354</v>
      </c>
      <c r="R71" s="872"/>
      <c r="S71" s="872"/>
      <c r="T71" s="872"/>
      <c r="U71" s="872"/>
      <c r="V71" s="872">
        <v>206038</v>
      </c>
      <c r="W71" s="872"/>
      <c r="X71" s="872"/>
      <c r="Y71" s="872"/>
      <c r="Z71" s="872"/>
      <c r="AA71" s="872">
        <v>9316</v>
      </c>
      <c r="AB71" s="872"/>
      <c r="AC71" s="872"/>
      <c r="AD71" s="872"/>
      <c r="AE71" s="872"/>
      <c r="AF71" s="872">
        <v>9316</v>
      </c>
      <c r="AG71" s="872"/>
      <c r="AH71" s="872"/>
      <c r="AI71" s="872"/>
      <c r="AJ71" s="872"/>
      <c r="AK71" s="872">
        <v>100</v>
      </c>
      <c r="AL71" s="872"/>
      <c r="AM71" s="872"/>
      <c r="AN71" s="872"/>
      <c r="AO71" s="872"/>
      <c r="AP71" s="873" t="s">
        <v>596</v>
      </c>
      <c r="AQ71" s="874"/>
      <c r="AR71" s="874"/>
      <c r="AS71" s="874"/>
      <c r="AT71" s="871"/>
      <c r="AU71" s="873" t="s">
        <v>596</v>
      </c>
      <c r="AV71" s="874"/>
      <c r="AW71" s="874"/>
      <c r="AX71" s="874"/>
      <c r="AY71" s="871"/>
      <c r="AZ71" s="921"/>
      <c r="BA71" s="921"/>
      <c r="BB71" s="921"/>
      <c r="BC71" s="921"/>
      <c r="BD71" s="922"/>
      <c r="BE71" s="263"/>
      <c r="BF71" s="263"/>
      <c r="BG71" s="263"/>
      <c r="BH71" s="263"/>
      <c r="BI71" s="263"/>
      <c r="BJ71" s="263"/>
      <c r="BK71" s="263"/>
      <c r="BL71" s="263"/>
      <c r="BM71" s="263"/>
      <c r="BN71" s="263"/>
      <c r="BO71" s="263"/>
      <c r="BP71" s="263"/>
      <c r="BQ71" s="260">
        <v>65</v>
      </c>
      <c r="BR71" s="265"/>
      <c r="BS71" s="907"/>
      <c r="BT71" s="908"/>
      <c r="BU71" s="908"/>
      <c r="BV71" s="908"/>
      <c r="BW71" s="908"/>
      <c r="BX71" s="908"/>
      <c r="BY71" s="908"/>
      <c r="BZ71" s="908"/>
      <c r="CA71" s="908"/>
      <c r="CB71" s="908"/>
      <c r="CC71" s="908"/>
      <c r="CD71" s="908"/>
      <c r="CE71" s="908"/>
      <c r="CF71" s="908"/>
      <c r="CG71" s="909"/>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44"/>
    </row>
    <row r="72" spans="1:131" s="245" customFormat="1" ht="26.25" customHeight="1" x14ac:dyDescent="0.15">
      <c r="A72" s="259">
        <v>5</v>
      </c>
      <c r="B72" s="917" t="s">
        <v>583</v>
      </c>
      <c r="C72" s="918"/>
      <c r="D72" s="918"/>
      <c r="E72" s="918"/>
      <c r="F72" s="918"/>
      <c r="G72" s="918"/>
      <c r="H72" s="918"/>
      <c r="I72" s="918"/>
      <c r="J72" s="918"/>
      <c r="K72" s="918"/>
      <c r="L72" s="918"/>
      <c r="M72" s="918"/>
      <c r="N72" s="918"/>
      <c r="O72" s="918"/>
      <c r="P72" s="919"/>
      <c r="Q72" s="920">
        <v>260</v>
      </c>
      <c r="R72" s="872"/>
      <c r="S72" s="872"/>
      <c r="T72" s="872"/>
      <c r="U72" s="872"/>
      <c r="V72" s="872">
        <v>221</v>
      </c>
      <c r="W72" s="872"/>
      <c r="X72" s="872"/>
      <c r="Y72" s="872"/>
      <c r="Z72" s="872"/>
      <c r="AA72" s="872">
        <v>39</v>
      </c>
      <c r="AB72" s="872"/>
      <c r="AC72" s="872"/>
      <c r="AD72" s="872"/>
      <c r="AE72" s="872"/>
      <c r="AF72" s="872">
        <v>39</v>
      </c>
      <c r="AG72" s="872"/>
      <c r="AH72" s="872"/>
      <c r="AI72" s="872"/>
      <c r="AJ72" s="872"/>
      <c r="AK72" s="872">
        <v>50</v>
      </c>
      <c r="AL72" s="872"/>
      <c r="AM72" s="872"/>
      <c r="AN72" s="872"/>
      <c r="AO72" s="872"/>
      <c r="AP72" s="873" t="s">
        <v>596</v>
      </c>
      <c r="AQ72" s="874"/>
      <c r="AR72" s="874"/>
      <c r="AS72" s="874"/>
      <c r="AT72" s="871"/>
      <c r="AU72" s="873" t="s">
        <v>596</v>
      </c>
      <c r="AV72" s="874"/>
      <c r="AW72" s="874"/>
      <c r="AX72" s="874"/>
      <c r="AY72" s="871"/>
      <c r="AZ72" s="921"/>
      <c r="BA72" s="921"/>
      <c r="BB72" s="921"/>
      <c r="BC72" s="921"/>
      <c r="BD72" s="922"/>
      <c r="BE72" s="263"/>
      <c r="BF72" s="263"/>
      <c r="BG72" s="263"/>
      <c r="BH72" s="263"/>
      <c r="BI72" s="263"/>
      <c r="BJ72" s="263"/>
      <c r="BK72" s="263"/>
      <c r="BL72" s="263"/>
      <c r="BM72" s="263"/>
      <c r="BN72" s="263"/>
      <c r="BO72" s="263"/>
      <c r="BP72" s="263"/>
      <c r="BQ72" s="260">
        <v>66</v>
      </c>
      <c r="BR72" s="265"/>
      <c r="BS72" s="907"/>
      <c r="BT72" s="908"/>
      <c r="BU72" s="908"/>
      <c r="BV72" s="908"/>
      <c r="BW72" s="908"/>
      <c r="BX72" s="908"/>
      <c r="BY72" s="908"/>
      <c r="BZ72" s="908"/>
      <c r="CA72" s="908"/>
      <c r="CB72" s="908"/>
      <c r="CC72" s="908"/>
      <c r="CD72" s="908"/>
      <c r="CE72" s="908"/>
      <c r="CF72" s="908"/>
      <c r="CG72" s="909"/>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44"/>
    </row>
    <row r="73" spans="1:131" s="245" customFormat="1" ht="26.25" customHeight="1" x14ac:dyDescent="0.15">
      <c r="A73" s="259">
        <v>6</v>
      </c>
      <c r="B73" s="917" t="s">
        <v>584</v>
      </c>
      <c r="C73" s="918"/>
      <c r="D73" s="918"/>
      <c r="E73" s="918"/>
      <c r="F73" s="918"/>
      <c r="G73" s="918"/>
      <c r="H73" s="918"/>
      <c r="I73" s="918"/>
      <c r="J73" s="918"/>
      <c r="K73" s="918"/>
      <c r="L73" s="918"/>
      <c r="M73" s="918"/>
      <c r="N73" s="918"/>
      <c r="O73" s="918"/>
      <c r="P73" s="919"/>
      <c r="Q73" s="920">
        <v>3187</v>
      </c>
      <c r="R73" s="872"/>
      <c r="S73" s="872"/>
      <c r="T73" s="872"/>
      <c r="U73" s="872"/>
      <c r="V73" s="872">
        <v>3142</v>
      </c>
      <c r="W73" s="872"/>
      <c r="X73" s="872"/>
      <c r="Y73" s="872"/>
      <c r="Z73" s="872"/>
      <c r="AA73" s="872">
        <v>45</v>
      </c>
      <c r="AB73" s="872"/>
      <c r="AC73" s="872"/>
      <c r="AD73" s="872"/>
      <c r="AE73" s="872"/>
      <c r="AF73" s="872">
        <v>45</v>
      </c>
      <c r="AG73" s="872"/>
      <c r="AH73" s="872"/>
      <c r="AI73" s="872"/>
      <c r="AJ73" s="872"/>
      <c r="AK73" s="872">
        <v>56</v>
      </c>
      <c r="AL73" s="872"/>
      <c r="AM73" s="872"/>
      <c r="AN73" s="872"/>
      <c r="AO73" s="872"/>
      <c r="AP73" s="872">
        <v>2194</v>
      </c>
      <c r="AQ73" s="872"/>
      <c r="AR73" s="872"/>
      <c r="AS73" s="872"/>
      <c r="AT73" s="872"/>
      <c r="AU73" s="872">
        <v>249</v>
      </c>
      <c r="AV73" s="872"/>
      <c r="AW73" s="872"/>
      <c r="AX73" s="872"/>
      <c r="AY73" s="872"/>
      <c r="AZ73" s="921"/>
      <c r="BA73" s="921"/>
      <c r="BB73" s="921"/>
      <c r="BC73" s="921"/>
      <c r="BD73" s="922"/>
      <c r="BE73" s="263"/>
      <c r="BF73" s="263"/>
      <c r="BG73" s="263"/>
      <c r="BH73" s="263"/>
      <c r="BI73" s="263"/>
      <c r="BJ73" s="263"/>
      <c r="BK73" s="263"/>
      <c r="BL73" s="263"/>
      <c r="BM73" s="263"/>
      <c r="BN73" s="263"/>
      <c r="BO73" s="263"/>
      <c r="BP73" s="263"/>
      <c r="BQ73" s="260">
        <v>67</v>
      </c>
      <c r="BR73" s="265"/>
      <c r="BS73" s="907"/>
      <c r="BT73" s="908"/>
      <c r="BU73" s="908"/>
      <c r="BV73" s="908"/>
      <c r="BW73" s="908"/>
      <c r="BX73" s="908"/>
      <c r="BY73" s="908"/>
      <c r="BZ73" s="908"/>
      <c r="CA73" s="908"/>
      <c r="CB73" s="908"/>
      <c r="CC73" s="908"/>
      <c r="CD73" s="908"/>
      <c r="CE73" s="908"/>
      <c r="CF73" s="908"/>
      <c r="CG73" s="909"/>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44"/>
    </row>
    <row r="74" spans="1:131" s="245" customFormat="1" ht="26.25" customHeight="1" x14ac:dyDescent="0.15">
      <c r="A74" s="259">
        <v>7</v>
      </c>
      <c r="B74" s="917" t="s">
        <v>585</v>
      </c>
      <c r="C74" s="918"/>
      <c r="D74" s="918"/>
      <c r="E74" s="918"/>
      <c r="F74" s="918"/>
      <c r="G74" s="918"/>
      <c r="H74" s="918"/>
      <c r="I74" s="918"/>
      <c r="J74" s="918"/>
      <c r="K74" s="918"/>
      <c r="L74" s="918"/>
      <c r="M74" s="918"/>
      <c r="N74" s="918"/>
      <c r="O74" s="918"/>
      <c r="P74" s="919"/>
      <c r="Q74" s="920">
        <v>113</v>
      </c>
      <c r="R74" s="872"/>
      <c r="S74" s="872"/>
      <c r="T74" s="872"/>
      <c r="U74" s="872"/>
      <c r="V74" s="872">
        <v>57</v>
      </c>
      <c r="W74" s="872"/>
      <c r="X74" s="872"/>
      <c r="Y74" s="872"/>
      <c r="Z74" s="872"/>
      <c r="AA74" s="872">
        <v>56</v>
      </c>
      <c r="AB74" s="872"/>
      <c r="AC74" s="872"/>
      <c r="AD74" s="872"/>
      <c r="AE74" s="872"/>
      <c r="AF74" s="872">
        <v>56</v>
      </c>
      <c r="AG74" s="872"/>
      <c r="AH74" s="872"/>
      <c r="AI74" s="872"/>
      <c r="AJ74" s="872"/>
      <c r="AK74" s="873" t="s">
        <v>596</v>
      </c>
      <c r="AL74" s="874"/>
      <c r="AM74" s="874"/>
      <c r="AN74" s="874"/>
      <c r="AO74" s="871"/>
      <c r="AP74" s="873" t="s">
        <v>596</v>
      </c>
      <c r="AQ74" s="874"/>
      <c r="AR74" s="874"/>
      <c r="AS74" s="874"/>
      <c r="AT74" s="871"/>
      <c r="AU74" s="873" t="s">
        <v>596</v>
      </c>
      <c r="AV74" s="874"/>
      <c r="AW74" s="874"/>
      <c r="AX74" s="874"/>
      <c r="AY74" s="871"/>
      <c r="AZ74" s="921"/>
      <c r="BA74" s="921"/>
      <c r="BB74" s="921"/>
      <c r="BC74" s="921"/>
      <c r="BD74" s="922"/>
      <c r="BE74" s="263"/>
      <c r="BF74" s="263"/>
      <c r="BG74" s="263"/>
      <c r="BH74" s="263"/>
      <c r="BI74" s="263"/>
      <c r="BJ74" s="263"/>
      <c r="BK74" s="263"/>
      <c r="BL74" s="263"/>
      <c r="BM74" s="263"/>
      <c r="BN74" s="263"/>
      <c r="BO74" s="263"/>
      <c r="BP74" s="263"/>
      <c r="BQ74" s="260">
        <v>68</v>
      </c>
      <c r="BR74" s="265"/>
      <c r="BS74" s="907"/>
      <c r="BT74" s="908"/>
      <c r="BU74" s="908"/>
      <c r="BV74" s="908"/>
      <c r="BW74" s="908"/>
      <c r="BX74" s="908"/>
      <c r="BY74" s="908"/>
      <c r="BZ74" s="908"/>
      <c r="CA74" s="908"/>
      <c r="CB74" s="908"/>
      <c r="CC74" s="908"/>
      <c r="CD74" s="908"/>
      <c r="CE74" s="908"/>
      <c r="CF74" s="908"/>
      <c r="CG74" s="909"/>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44"/>
    </row>
    <row r="75" spans="1:131" s="245" customFormat="1" ht="26.25" customHeight="1" x14ac:dyDescent="0.15">
      <c r="A75" s="259">
        <v>8</v>
      </c>
      <c r="B75" s="917" t="s">
        <v>586</v>
      </c>
      <c r="C75" s="918"/>
      <c r="D75" s="918"/>
      <c r="E75" s="918"/>
      <c r="F75" s="918"/>
      <c r="G75" s="918"/>
      <c r="H75" s="918"/>
      <c r="I75" s="918"/>
      <c r="J75" s="918"/>
      <c r="K75" s="918"/>
      <c r="L75" s="918"/>
      <c r="M75" s="918"/>
      <c r="N75" s="918"/>
      <c r="O75" s="918"/>
      <c r="P75" s="919"/>
      <c r="Q75" s="923">
        <v>1014</v>
      </c>
      <c r="R75" s="874"/>
      <c r="S75" s="874"/>
      <c r="T75" s="874"/>
      <c r="U75" s="871"/>
      <c r="V75" s="873">
        <v>822</v>
      </c>
      <c r="W75" s="874"/>
      <c r="X75" s="874"/>
      <c r="Y75" s="874"/>
      <c r="Z75" s="871"/>
      <c r="AA75" s="873">
        <v>192</v>
      </c>
      <c r="AB75" s="874"/>
      <c r="AC75" s="874"/>
      <c r="AD75" s="874"/>
      <c r="AE75" s="871"/>
      <c r="AF75" s="873">
        <v>192</v>
      </c>
      <c r="AG75" s="874"/>
      <c r="AH75" s="874"/>
      <c r="AI75" s="874"/>
      <c r="AJ75" s="871"/>
      <c r="AK75" s="873" t="s">
        <v>596</v>
      </c>
      <c r="AL75" s="874"/>
      <c r="AM75" s="874"/>
      <c r="AN75" s="874"/>
      <c r="AO75" s="871"/>
      <c r="AP75" s="873">
        <v>1532</v>
      </c>
      <c r="AQ75" s="874"/>
      <c r="AR75" s="874"/>
      <c r="AS75" s="874"/>
      <c r="AT75" s="871"/>
      <c r="AU75" s="873">
        <v>115</v>
      </c>
      <c r="AV75" s="874"/>
      <c r="AW75" s="874"/>
      <c r="AX75" s="874"/>
      <c r="AY75" s="871"/>
      <c r="AZ75" s="921"/>
      <c r="BA75" s="921"/>
      <c r="BB75" s="921"/>
      <c r="BC75" s="921"/>
      <c r="BD75" s="922"/>
      <c r="BE75" s="263"/>
      <c r="BF75" s="263"/>
      <c r="BG75" s="263"/>
      <c r="BH75" s="263"/>
      <c r="BI75" s="263"/>
      <c r="BJ75" s="263"/>
      <c r="BK75" s="263"/>
      <c r="BL75" s="263"/>
      <c r="BM75" s="263"/>
      <c r="BN75" s="263"/>
      <c r="BO75" s="263"/>
      <c r="BP75" s="263"/>
      <c r="BQ75" s="260">
        <v>69</v>
      </c>
      <c r="BR75" s="265"/>
      <c r="BS75" s="907"/>
      <c r="BT75" s="908"/>
      <c r="BU75" s="908"/>
      <c r="BV75" s="908"/>
      <c r="BW75" s="908"/>
      <c r="BX75" s="908"/>
      <c r="BY75" s="908"/>
      <c r="BZ75" s="908"/>
      <c r="CA75" s="908"/>
      <c r="CB75" s="908"/>
      <c r="CC75" s="908"/>
      <c r="CD75" s="908"/>
      <c r="CE75" s="908"/>
      <c r="CF75" s="908"/>
      <c r="CG75" s="909"/>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44"/>
    </row>
    <row r="76" spans="1:131" s="245" customFormat="1" ht="26.25" customHeight="1" x14ac:dyDescent="0.15">
      <c r="A76" s="259">
        <v>9</v>
      </c>
      <c r="B76" s="917" t="s">
        <v>587</v>
      </c>
      <c r="C76" s="918"/>
      <c r="D76" s="918"/>
      <c r="E76" s="918"/>
      <c r="F76" s="918"/>
      <c r="G76" s="918"/>
      <c r="H76" s="918"/>
      <c r="I76" s="918"/>
      <c r="J76" s="918"/>
      <c r="K76" s="918"/>
      <c r="L76" s="918"/>
      <c r="M76" s="918"/>
      <c r="N76" s="918"/>
      <c r="O76" s="918"/>
      <c r="P76" s="919"/>
      <c r="Q76" s="923">
        <v>19</v>
      </c>
      <c r="R76" s="874"/>
      <c r="S76" s="874"/>
      <c r="T76" s="874"/>
      <c r="U76" s="871"/>
      <c r="V76" s="873">
        <v>10</v>
      </c>
      <c r="W76" s="874"/>
      <c r="X76" s="874"/>
      <c r="Y76" s="874"/>
      <c r="Z76" s="871"/>
      <c r="AA76" s="873">
        <v>8</v>
      </c>
      <c r="AB76" s="874"/>
      <c r="AC76" s="874"/>
      <c r="AD76" s="874"/>
      <c r="AE76" s="871"/>
      <c r="AF76" s="873">
        <v>8</v>
      </c>
      <c r="AG76" s="874"/>
      <c r="AH76" s="874"/>
      <c r="AI76" s="874"/>
      <c r="AJ76" s="871"/>
      <c r="AK76" s="873" t="s">
        <v>596</v>
      </c>
      <c r="AL76" s="874"/>
      <c r="AM76" s="874"/>
      <c r="AN76" s="874"/>
      <c r="AO76" s="871"/>
      <c r="AP76" s="873" t="s">
        <v>596</v>
      </c>
      <c r="AQ76" s="874"/>
      <c r="AR76" s="874"/>
      <c r="AS76" s="874"/>
      <c r="AT76" s="871"/>
      <c r="AU76" s="873" t="s">
        <v>596</v>
      </c>
      <c r="AV76" s="874"/>
      <c r="AW76" s="874"/>
      <c r="AX76" s="874"/>
      <c r="AY76" s="871"/>
      <c r="AZ76" s="921"/>
      <c r="BA76" s="921"/>
      <c r="BB76" s="921"/>
      <c r="BC76" s="921"/>
      <c r="BD76" s="922"/>
      <c r="BE76" s="263"/>
      <c r="BF76" s="263"/>
      <c r="BG76" s="263"/>
      <c r="BH76" s="263"/>
      <c r="BI76" s="263"/>
      <c r="BJ76" s="263"/>
      <c r="BK76" s="263"/>
      <c r="BL76" s="263"/>
      <c r="BM76" s="263"/>
      <c r="BN76" s="263"/>
      <c r="BO76" s="263"/>
      <c r="BP76" s="263"/>
      <c r="BQ76" s="260">
        <v>70</v>
      </c>
      <c r="BR76" s="265"/>
      <c r="BS76" s="907"/>
      <c r="BT76" s="908"/>
      <c r="BU76" s="908"/>
      <c r="BV76" s="908"/>
      <c r="BW76" s="908"/>
      <c r="BX76" s="908"/>
      <c r="BY76" s="908"/>
      <c r="BZ76" s="908"/>
      <c r="CA76" s="908"/>
      <c r="CB76" s="908"/>
      <c r="CC76" s="908"/>
      <c r="CD76" s="908"/>
      <c r="CE76" s="908"/>
      <c r="CF76" s="908"/>
      <c r="CG76" s="909"/>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44"/>
    </row>
    <row r="77" spans="1:131" s="245" customFormat="1" ht="26.25" customHeight="1" x14ac:dyDescent="0.15">
      <c r="A77" s="259">
        <v>10</v>
      </c>
      <c r="B77" s="917" t="s">
        <v>588</v>
      </c>
      <c r="C77" s="918"/>
      <c r="D77" s="918"/>
      <c r="E77" s="918"/>
      <c r="F77" s="918"/>
      <c r="G77" s="918"/>
      <c r="H77" s="918"/>
      <c r="I77" s="918"/>
      <c r="J77" s="918"/>
      <c r="K77" s="918"/>
      <c r="L77" s="918"/>
      <c r="M77" s="918"/>
      <c r="N77" s="918"/>
      <c r="O77" s="918"/>
      <c r="P77" s="919"/>
      <c r="Q77" s="923">
        <v>49</v>
      </c>
      <c r="R77" s="874"/>
      <c r="S77" s="874"/>
      <c r="T77" s="874"/>
      <c r="U77" s="871"/>
      <c r="V77" s="873">
        <v>49</v>
      </c>
      <c r="W77" s="874"/>
      <c r="X77" s="874"/>
      <c r="Y77" s="874"/>
      <c r="Z77" s="871"/>
      <c r="AA77" s="873">
        <v>0</v>
      </c>
      <c r="AB77" s="874"/>
      <c r="AC77" s="874"/>
      <c r="AD77" s="874"/>
      <c r="AE77" s="871"/>
      <c r="AF77" s="873">
        <v>0</v>
      </c>
      <c r="AG77" s="874"/>
      <c r="AH77" s="874"/>
      <c r="AI77" s="874"/>
      <c r="AJ77" s="871"/>
      <c r="AK77" s="873" t="s">
        <v>596</v>
      </c>
      <c r="AL77" s="874"/>
      <c r="AM77" s="874"/>
      <c r="AN77" s="874"/>
      <c r="AO77" s="871"/>
      <c r="AP77" s="873" t="s">
        <v>596</v>
      </c>
      <c r="AQ77" s="874"/>
      <c r="AR77" s="874"/>
      <c r="AS77" s="874"/>
      <c r="AT77" s="871"/>
      <c r="AU77" s="873" t="s">
        <v>596</v>
      </c>
      <c r="AV77" s="874"/>
      <c r="AW77" s="874"/>
      <c r="AX77" s="874"/>
      <c r="AY77" s="871"/>
      <c r="AZ77" s="921"/>
      <c r="BA77" s="921"/>
      <c r="BB77" s="921"/>
      <c r="BC77" s="921"/>
      <c r="BD77" s="922"/>
      <c r="BE77" s="263"/>
      <c r="BF77" s="263"/>
      <c r="BG77" s="263"/>
      <c r="BH77" s="263"/>
      <c r="BI77" s="263"/>
      <c r="BJ77" s="263"/>
      <c r="BK77" s="263"/>
      <c r="BL77" s="263"/>
      <c r="BM77" s="263"/>
      <c r="BN77" s="263"/>
      <c r="BO77" s="263"/>
      <c r="BP77" s="263"/>
      <c r="BQ77" s="260">
        <v>71</v>
      </c>
      <c r="BR77" s="265"/>
      <c r="BS77" s="907"/>
      <c r="BT77" s="908"/>
      <c r="BU77" s="908"/>
      <c r="BV77" s="908"/>
      <c r="BW77" s="908"/>
      <c r="BX77" s="908"/>
      <c r="BY77" s="908"/>
      <c r="BZ77" s="908"/>
      <c r="CA77" s="908"/>
      <c r="CB77" s="908"/>
      <c r="CC77" s="908"/>
      <c r="CD77" s="908"/>
      <c r="CE77" s="908"/>
      <c r="CF77" s="908"/>
      <c r="CG77" s="909"/>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44"/>
    </row>
    <row r="78" spans="1:131" s="245" customFormat="1" ht="26.25" customHeight="1" x14ac:dyDescent="0.15">
      <c r="A78" s="259">
        <v>11</v>
      </c>
      <c r="B78" s="917"/>
      <c r="C78" s="918"/>
      <c r="D78" s="918"/>
      <c r="E78" s="918"/>
      <c r="F78" s="918"/>
      <c r="G78" s="918"/>
      <c r="H78" s="918"/>
      <c r="I78" s="918"/>
      <c r="J78" s="918"/>
      <c r="K78" s="918"/>
      <c r="L78" s="918"/>
      <c r="M78" s="918"/>
      <c r="N78" s="918"/>
      <c r="O78" s="918"/>
      <c r="P78" s="919"/>
      <c r="Q78" s="920"/>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2"/>
      <c r="AY78" s="872"/>
      <c r="AZ78" s="921"/>
      <c r="BA78" s="921"/>
      <c r="BB78" s="921"/>
      <c r="BC78" s="921"/>
      <c r="BD78" s="922"/>
      <c r="BE78" s="263"/>
      <c r="BF78" s="263"/>
      <c r="BG78" s="263"/>
      <c r="BH78" s="263"/>
      <c r="BI78" s="263"/>
      <c r="BJ78" s="266"/>
      <c r="BK78" s="266"/>
      <c r="BL78" s="266"/>
      <c r="BM78" s="266"/>
      <c r="BN78" s="266"/>
      <c r="BO78" s="263"/>
      <c r="BP78" s="263"/>
      <c r="BQ78" s="260">
        <v>72</v>
      </c>
      <c r="BR78" s="265"/>
      <c r="BS78" s="907"/>
      <c r="BT78" s="908"/>
      <c r="BU78" s="908"/>
      <c r="BV78" s="908"/>
      <c r="BW78" s="908"/>
      <c r="BX78" s="908"/>
      <c r="BY78" s="908"/>
      <c r="BZ78" s="908"/>
      <c r="CA78" s="908"/>
      <c r="CB78" s="908"/>
      <c r="CC78" s="908"/>
      <c r="CD78" s="908"/>
      <c r="CE78" s="908"/>
      <c r="CF78" s="908"/>
      <c r="CG78" s="909"/>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44"/>
    </row>
    <row r="79" spans="1:131" s="245" customFormat="1" ht="26.25" customHeight="1" x14ac:dyDescent="0.15">
      <c r="A79" s="259">
        <v>12</v>
      </c>
      <c r="B79" s="917"/>
      <c r="C79" s="918"/>
      <c r="D79" s="918"/>
      <c r="E79" s="918"/>
      <c r="F79" s="918"/>
      <c r="G79" s="918"/>
      <c r="H79" s="918"/>
      <c r="I79" s="918"/>
      <c r="J79" s="918"/>
      <c r="K79" s="918"/>
      <c r="L79" s="918"/>
      <c r="M79" s="918"/>
      <c r="N79" s="918"/>
      <c r="O79" s="918"/>
      <c r="P79" s="919"/>
      <c r="Q79" s="920"/>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872"/>
      <c r="AP79" s="872"/>
      <c r="AQ79" s="872"/>
      <c r="AR79" s="872"/>
      <c r="AS79" s="872"/>
      <c r="AT79" s="872"/>
      <c r="AU79" s="872"/>
      <c r="AV79" s="872"/>
      <c r="AW79" s="872"/>
      <c r="AX79" s="872"/>
      <c r="AY79" s="872"/>
      <c r="AZ79" s="921"/>
      <c r="BA79" s="921"/>
      <c r="BB79" s="921"/>
      <c r="BC79" s="921"/>
      <c r="BD79" s="922"/>
      <c r="BE79" s="263"/>
      <c r="BF79" s="263"/>
      <c r="BG79" s="263"/>
      <c r="BH79" s="263"/>
      <c r="BI79" s="263"/>
      <c r="BJ79" s="266"/>
      <c r="BK79" s="266"/>
      <c r="BL79" s="266"/>
      <c r="BM79" s="266"/>
      <c r="BN79" s="266"/>
      <c r="BO79" s="263"/>
      <c r="BP79" s="263"/>
      <c r="BQ79" s="260">
        <v>73</v>
      </c>
      <c r="BR79" s="265"/>
      <c r="BS79" s="907"/>
      <c r="BT79" s="908"/>
      <c r="BU79" s="908"/>
      <c r="BV79" s="908"/>
      <c r="BW79" s="908"/>
      <c r="BX79" s="908"/>
      <c r="BY79" s="908"/>
      <c r="BZ79" s="908"/>
      <c r="CA79" s="908"/>
      <c r="CB79" s="908"/>
      <c r="CC79" s="908"/>
      <c r="CD79" s="908"/>
      <c r="CE79" s="908"/>
      <c r="CF79" s="908"/>
      <c r="CG79" s="909"/>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44"/>
    </row>
    <row r="80" spans="1:131" s="245" customFormat="1" ht="26.25" customHeight="1" x14ac:dyDescent="0.15">
      <c r="A80" s="259">
        <v>13</v>
      </c>
      <c r="B80" s="917"/>
      <c r="C80" s="918"/>
      <c r="D80" s="918"/>
      <c r="E80" s="918"/>
      <c r="F80" s="918"/>
      <c r="G80" s="918"/>
      <c r="H80" s="918"/>
      <c r="I80" s="918"/>
      <c r="J80" s="918"/>
      <c r="K80" s="918"/>
      <c r="L80" s="918"/>
      <c r="M80" s="918"/>
      <c r="N80" s="918"/>
      <c r="O80" s="918"/>
      <c r="P80" s="919"/>
      <c r="Q80" s="920"/>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2"/>
      <c r="AQ80" s="872"/>
      <c r="AR80" s="872"/>
      <c r="AS80" s="872"/>
      <c r="AT80" s="872"/>
      <c r="AU80" s="872"/>
      <c r="AV80" s="872"/>
      <c r="AW80" s="872"/>
      <c r="AX80" s="872"/>
      <c r="AY80" s="872"/>
      <c r="AZ80" s="921"/>
      <c r="BA80" s="921"/>
      <c r="BB80" s="921"/>
      <c r="BC80" s="921"/>
      <c r="BD80" s="922"/>
      <c r="BE80" s="263"/>
      <c r="BF80" s="263"/>
      <c r="BG80" s="263"/>
      <c r="BH80" s="263"/>
      <c r="BI80" s="263"/>
      <c r="BJ80" s="263"/>
      <c r="BK80" s="263"/>
      <c r="BL80" s="263"/>
      <c r="BM80" s="263"/>
      <c r="BN80" s="263"/>
      <c r="BO80" s="263"/>
      <c r="BP80" s="263"/>
      <c r="BQ80" s="260">
        <v>74</v>
      </c>
      <c r="BR80" s="265"/>
      <c r="BS80" s="907"/>
      <c r="BT80" s="908"/>
      <c r="BU80" s="908"/>
      <c r="BV80" s="908"/>
      <c r="BW80" s="908"/>
      <c r="BX80" s="908"/>
      <c r="BY80" s="908"/>
      <c r="BZ80" s="908"/>
      <c r="CA80" s="908"/>
      <c r="CB80" s="908"/>
      <c r="CC80" s="908"/>
      <c r="CD80" s="908"/>
      <c r="CE80" s="908"/>
      <c r="CF80" s="908"/>
      <c r="CG80" s="909"/>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44"/>
    </row>
    <row r="81" spans="1:131" s="245" customFormat="1" ht="26.25" customHeight="1" x14ac:dyDescent="0.15">
      <c r="A81" s="259">
        <v>14</v>
      </c>
      <c r="B81" s="917"/>
      <c r="C81" s="918"/>
      <c r="D81" s="918"/>
      <c r="E81" s="918"/>
      <c r="F81" s="918"/>
      <c r="G81" s="918"/>
      <c r="H81" s="918"/>
      <c r="I81" s="918"/>
      <c r="J81" s="918"/>
      <c r="K81" s="918"/>
      <c r="L81" s="918"/>
      <c r="M81" s="918"/>
      <c r="N81" s="918"/>
      <c r="O81" s="918"/>
      <c r="P81" s="919"/>
      <c r="Q81" s="920"/>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2"/>
      <c r="AQ81" s="872"/>
      <c r="AR81" s="872"/>
      <c r="AS81" s="872"/>
      <c r="AT81" s="872"/>
      <c r="AU81" s="872"/>
      <c r="AV81" s="872"/>
      <c r="AW81" s="872"/>
      <c r="AX81" s="872"/>
      <c r="AY81" s="872"/>
      <c r="AZ81" s="921"/>
      <c r="BA81" s="921"/>
      <c r="BB81" s="921"/>
      <c r="BC81" s="921"/>
      <c r="BD81" s="922"/>
      <c r="BE81" s="263"/>
      <c r="BF81" s="263"/>
      <c r="BG81" s="263"/>
      <c r="BH81" s="263"/>
      <c r="BI81" s="263"/>
      <c r="BJ81" s="263"/>
      <c r="BK81" s="263"/>
      <c r="BL81" s="263"/>
      <c r="BM81" s="263"/>
      <c r="BN81" s="263"/>
      <c r="BO81" s="263"/>
      <c r="BP81" s="263"/>
      <c r="BQ81" s="260">
        <v>75</v>
      </c>
      <c r="BR81" s="265"/>
      <c r="BS81" s="907"/>
      <c r="BT81" s="908"/>
      <c r="BU81" s="908"/>
      <c r="BV81" s="908"/>
      <c r="BW81" s="908"/>
      <c r="BX81" s="908"/>
      <c r="BY81" s="908"/>
      <c r="BZ81" s="908"/>
      <c r="CA81" s="908"/>
      <c r="CB81" s="908"/>
      <c r="CC81" s="908"/>
      <c r="CD81" s="908"/>
      <c r="CE81" s="908"/>
      <c r="CF81" s="908"/>
      <c r="CG81" s="909"/>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44"/>
    </row>
    <row r="82" spans="1:131" s="245" customFormat="1" ht="26.25" customHeight="1" x14ac:dyDescent="0.15">
      <c r="A82" s="259">
        <v>15</v>
      </c>
      <c r="B82" s="917"/>
      <c r="C82" s="918"/>
      <c r="D82" s="918"/>
      <c r="E82" s="918"/>
      <c r="F82" s="918"/>
      <c r="G82" s="918"/>
      <c r="H82" s="918"/>
      <c r="I82" s="918"/>
      <c r="J82" s="918"/>
      <c r="K82" s="918"/>
      <c r="L82" s="918"/>
      <c r="M82" s="918"/>
      <c r="N82" s="918"/>
      <c r="O82" s="918"/>
      <c r="P82" s="919"/>
      <c r="Q82" s="920"/>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2"/>
      <c r="AZ82" s="921"/>
      <c r="BA82" s="921"/>
      <c r="BB82" s="921"/>
      <c r="BC82" s="921"/>
      <c r="BD82" s="922"/>
      <c r="BE82" s="263"/>
      <c r="BF82" s="263"/>
      <c r="BG82" s="263"/>
      <c r="BH82" s="263"/>
      <c r="BI82" s="263"/>
      <c r="BJ82" s="263"/>
      <c r="BK82" s="263"/>
      <c r="BL82" s="263"/>
      <c r="BM82" s="263"/>
      <c r="BN82" s="263"/>
      <c r="BO82" s="263"/>
      <c r="BP82" s="263"/>
      <c r="BQ82" s="260">
        <v>76</v>
      </c>
      <c r="BR82" s="265"/>
      <c r="BS82" s="907"/>
      <c r="BT82" s="908"/>
      <c r="BU82" s="908"/>
      <c r="BV82" s="908"/>
      <c r="BW82" s="908"/>
      <c r="BX82" s="908"/>
      <c r="BY82" s="908"/>
      <c r="BZ82" s="908"/>
      <c r="CA82" s="908"/>
      <c r="CB82" s="908"/>
      <c r="CC82" s="908"/>
      <c r="CD82" s="908"/>
      <c r="CE82" s="908"/>
      <c r="CF82" s="908"/>
      <c r="CG82" s="909"/>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44"/>
    </row>
    <row r="83" spans="1:131" s="245" customFormat="1" ht="26.25" customHeight="1" x14ac:dyDescent="0.15">
      <c r="A83" s="259">
        <v>16</v>
      </c>
      <c r="B83" s="917"/>
      <c r="C83" s="918"/>
      <c r="D83" s="918"/>
      <c r="E83" s="918"/>
      <c r="F83" s="918"/>
      <c r="G83" s="918"/>
      <c r="H83" s="918"/>
      <c r="I83" s="918"/>
      <c r="J83" s="918"/>
      <c r="K83" s="918"/>
      <c r="L83" s="918"/>
      <c r="M83" s="918"/>
      <c r="N83" s="918"/>
      <c r="O83" s="918"/>
      <c r="P83" s="919"/>
      <c r="Q83" s="920"/>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2"/>
      <c r="AQ83" s="872"/>
      <c r="AR83" s="872"/>
      <c r="AS83" s="872"/>
      <c r="AT83" s="872"/>
      <c r="AU83" s="872"/>
      <c r="AV83" s="872"/>
      <c r="AW83" s="872"/>
      <c r="AX83" s="872"/>
      <c r="AY83" s="872"/>
      <c r="AZ83" s="921"/>
      <c r="BA83" s="921"/>
      <c r="BB83" s="921"/>
      <c r="BC83" s="921"/>
      <c r="BD83" s="922"/>
      <c r="BE83" s="263"/>
      <c r="BF83" s="263"/>
      <c r="BG83" s="263"/>
      <c r="BH83" s="263"/>
      <c r="BI83" s="263"/>
      <c r="BJ83" s="263"/>
      <c r="BK83" s="263"/>
      <c r="BL83" s="263"/>
      <c r="BM83" s="263"/>
      <c r="BN83" s="263"/>
      <c r="BO83" s="263"/>
      <c r="BP83" s="263"/>
      <c r="BQ83" s="260">
        <v>77</v>
      </c>
      <c r="BR83" s="265"/>
      <c r="BS83" s="907"/>
      <c r="BT83" s="908"/>
      <c r="BU83" s="908"/>
      <c r="BV83" s="908"/>
      <c r="BW83" s="908"/>
      <c r="BX83" s="908"/>
      <c r="BY83" s="908"/>
      <c r="BZ83" s="908"/>
      <c r="CA83" s="908"/>
      <c r="CB83" s="908"/>
      <c r="CC83" s="908"/>
      <c r="CD83" s="908"/>
      <c r="CE83" s="908"/>
      <c r="CF83" s="908"/>
      <c r="CG83" s="909"/>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44"/>
    </row>
    <row r="84" spans="1:131" s="245" customFormat="1" ht="26.25" customHeight="1" x14ac:dyDescent="0.15">
      <c r="A84" s="259">
        <v>17</v>
      </c>
      <c r="B84" s="917"/>
      <c r="C84" s="918"/>
      <c r="D84" s="918"/>
      <c r="E84" s="918"/>
      <c r="F84" s="918"/>
      <c r="G84" s="918"/>
      <c r="H84" s="918"/>
      <c r="I84" s="918"/>
      <c r="J84" s="918"/>
      <c r="K84" s="918"/>
      <c r="L84" s="918"/>
      <c r="M84" s="918"/>
      <c r="N84" s="918"/>
      <c r="O84" s="918"/>
      <c r="P84" s="919"/>
      <c r="Q84" s="920"/>
      <c r="R84" s="872"/>
      <c r="S84" s="872"/>
      <c r="T84" s="872"/>
      <c r="U84" s="872"/>
      <c r="V84" s="872"/>
      <c r="W84" s="872"/>
      <c r="X84" s="872"/>
      <c r="Y84" s="872"/>
      <c r="Z84" s="872"/>
      <c r="AA84" s="872"/>
      <c r="AB84" s="872"/>
      <c r="AC84" s="872"/>
      <c r="AD84" s="872"/>
      <c r="AE84" s="872"/>
      <c r="AF84" s="872"/>
      <c r="AG84" s="872"/>
      <c r="AH84" s="872"/>
      <c r="AI84" s="872"/>
      <c r="AJ84" s="872"/>
      <c r="AK84" s="872"/>
      <c r="AL84" s="872"/>
      <c r="AM84" s="872"/>
      <c r="AN84" s="872"/>
      <c r="AO84" s="872"/>
      <c r="AP84" s="872"/>
      <c r="AQ84" s="872"/>
      <c r="AR84" s="872"/>
      <c r="AS84" s="872"/>
      <c r="AT84" s="872"/>
      <c r="AU84" s="872"/>
      <c r="AV84" s="872"/>
      <c r="AW84" s="872"/>
      <c r="AX84" s="872"/>
      <c r="AY84" s="872"/>
      <c r="AZ84" s="921"/>
      <c r="BA84" s="921"/>
      <c r="BB84" s="921"/>
      <c r="BC84" s="921"/>
      <c r="BD84" s="922"/>
      <c r="BE84" s="263"/>
      <c r="BF84" s="263"/>
      <c r="BG84" s="263"/>
      <c r="BH84" s="263"/>
      <c r="BI84" s="263"/>
      <c r="BJ84" s="263"/>
      <c r="BK84" s="263"/>
      <c r="BL84" s="263"/>
      <c r="BM84" s="263"/>
      <c r="BN84" s="263"/>
      <c r="BO84" s="263"/>
      <c r="BP84" s="263"/>
      <c r="BQ84" s="260">
        <v>78</v>
      </c>
      <c r="BR84" s="265"/>
      <c r="BS84" s="907"/>
      <c r="BT84" s="908"/>
      <c r="BU84" s="908"/>
      <c r="BV84" s="908"/>
      <c r="BW84" s="908"/>
      <c r="BX84" s="908"/>
      <c r="BY84" s="908"/>
      <c r="BZ84" s="908"/>
      <c r="CA84" s="908"/>
      <c r="CB84" s="908"/>
      <c r="CC84" s="908"/>
      <c r="CD84" s="908"/>
      <c r="CE84" s="908"/>
      <c r="CF84" s="908"/>
      <c r="CG84" s="909"/>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44"/>
    </row>
    <row r="85" spans="1:131" s="245" customFormat="1" ht="26.25" customHeight="1" x14ac:dyDescent="0.15">
      <c r="A85" s="259">
        <v>18</v>
      </c>
      <c r="B85" s="917"/>
      <c r="C85" s="918"/>
      <c r="D85" s="918"/>
      <c r="E85" s="918"/>
      <c r="F85" s="918"/>
      <c r="G85" s="918"/>
      <c r="H85" s="918"/>
      <c r="I85" s="918"/>
      <c r="J85" s="918"/>
      <c r="K85" s="918"/>
      <c r="L85" s="918"/>
      <c r="M85" s="918"/>
      <c r="N85" s="918"/>
      <c r="O85" s="918"/>
      <c r="P85" s="919"/>
      <c r="Q85" s="920"/>
      <c r="R85" s="872"/>
      <c r="S85" s="872"/>
      <c r="T85" s="872"/>
      <c r="U85" s="872"/>
      <c r="V85" s="872"/>
      <c r="W85" s="872"/>
      <c r="X85" s="872"/>
      <c r="Y85" s="872"/>
      <c r="Z85" s="872"/>
      <c r="AA85" s="872"/>
      <c r="AB85" s="872"/>
      <c r="AC85" s="872"/>
      <c r="AD85" s="872"/>
      <c r="AE85" s="872"/>
      <c r="AF85" s="872"/>
      <c r="AG85" s="872"/>
      <c r="AH85" s="872"/>
      <c r="AI85" s="872"/>
      <c r="AJ85" s="872"/>
      <c r="AK85" s="872"/>
      <c r="AL85" s="872"/>
      <c r="AM85" s="872"/>
      <c r="AN85" s="872"/>
      <c r="AO85" s="872"/>
      <c r="AP85" s="872"/>
      <c r="AQ85" s="872"/>
      <c r="AR85" s="872"/>
      <c r="AS85" s="872"/>
      <c r="AT85" s="872"/>
      <c r="AU85" s="872"/>
      <c r="AV85" s="872"/>
      <c r="AW85" s="872"/>
      <c r="AX85" s="872"/>
      <c r="AY85" s="872"/>
      <c r="AZ85" s="921"/>
      <c r="BA85" s="921"/>
      <c r="BB85" s="921"/>
      <c r="BC85" s="921"/>
      <c r="BD85" s="922"/>
      <c r="BE85" s="263"/>
      <c r="BF85" s="263"/>
      <c r="BG85" s="263"/>
      <c r="BH85" s="263"/>
      <c r="BI85" s="263"/>
      <c r="BJ85" s="263"/>
      <c r="BK85" s="263"/>
      <c r="BL85" s="263"/>
      <c r="BM85" s="263"/>
      <c r="BN85" s="263"/>
      <c r="BO85" s="263"/>
      <c r="BP85" s="263"/>
      <c r="BQ85" s="260">
        <v>79</v>
      </c>
      <c r="BR85" s="265"/>
      <c r="BS85" s="907"/>
      <c r="BT85" s="908"/>
      <c r="BU85" s="908"/>
      <c r="BV85" s="908"/>
      <c r="BW85" s="908"/>
      <c r="BX85" s="908"/>
      <c r="BY85" s="908"/>
      <c r="BZ85" s="908"/>
      <c r="CA85" s="908"/>
      <c r="CB85" s="908"/>
      <c r="CC85" s="908"/>
      <c r="CD85" s="908"/>
      <c r="CE85" s="908"/>
      <c r="CF85" s="908"/>
      <c r="CG85" s="909"/>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44"/>
    </row>
    <row r="86" spans="1:131" s="245" customFormat="1" ht="26.25" customHeight="1" x14ac:dyDescent="0.15">
      <c r="A86" s="259">
        <v>19</v>
      </c>
      <c r="B86" s="917"/>
      <c r="C86" s="918"/>
      <c r="D86" s="918"/>
      <c r="E86" s="918"/>
      <c r="F86" s="918"/>
      <c r="G86" s="918"/>
      <c r="H86" s="918"/>
      <c r="I86" s="918"/>
      <c r="J86" s="918"/>
      <c r="K86" s="918"/>
      <c r="L86" s="918"/>
      <c r="M86" s="918"/>
      <c r="N86" s="918"/>
      <c r="O86" s="918"/>
      <c r="P86" s="919"/>
      <c r="Q86" s="920"/>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921"/>
      <c r="BA86" s="921"/>
      <c r="BB86" s="921"/>
      <c r="BC86" s="921"/>
      <c r="BD86" s="922"/>
      <c r="BE86" s="263"/>
      <c r="BF86" s="263"/>
      <c r="BG86" s="263"/>
      <c r="BH86" s="263"/>
      <c r="BI86" s="263"/>
      <c r="BJ86" s="263"/>
      <c r="BK86" s="263"/>
      <c r="BL86" s="263"/>
      <c r="BM86" s="263"/>
      <c r="BN86" s="263"/>
      <c r="BO86" s="263"/>
      <c r="BP86" s="263"/>
      <c r="BQ86" s="260">
        <v>80</v>
      </c>
      <c r="BR86" s="265"/>
      <c r="BS86" s="907"/>
      <c r="BT86" s="908"/>
      <c r="BU86" s="908"/>
      <c r="BV86" s="908"/>
      <c r="BW86" s="908"/>
      <c r="BX86" s="908"/>
      <c r="BY86" s="908"/>
      <c r="BZ86" s="908"/>
      <c r="CA86" s="908"/>
      <c r="CB86" s="908"/>
      <c r="CC86" s="908"/>
      <c r="CD86" s="908"/>
      <c r="CE86" s="908"/>
      <c r="CF86" s="908"/>
      <c r="CG86" s="909"/>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44"/>
    </row>
    <row r="87" spans="1:131" s="245" customFormat="1" ht="26.25" customHeight="1" x14ac:dyDescent="0.15">
      <c r="A87" s="267">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3"/>
      <c r="BF87" s="263"/>
      <c r="BG87" s="263"/>
      <c r="BH87" s="263"/>
      <c r="BI87" s="263"/>
      <c r="BJ87" s="263"/>
      <c r="BK87" s="263"/>
      <c r="BL87" s="263"/>
      <c r="BM87" s="263"/>
      <c r="BN87" s="263"/>
      <c r="BO87" s="263"/>
      <c r="BP87" s="263"/>
      <c r="BQ87" s="260">
        <v>81</v>
      </c>
      <c r="BR87" s="265"/>
      <c r="BS87" s="907"/>
      <c r="BT87" s="908"/>
      <c r="BU87" s="908"/>
      <c r="BV87" s="908"/>
      <c r="BW87" s="908"/>
      <c r="BX87" s="908"/>
      <c r="BY87" s="908"/>
      <c r="BZ87" s="908"/>
      <c r="CA87" s="908"/>
      <c r="CB87" s="908"/>
      <c r="CC87" s="908"/>
      <c r="CD87" s="908"/>
      <c r="CE87" s="908"/>
      <c r="CF87" s="908"/>
      <c r="CG87" s="909"/>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44"/>
    </row>
    <row r="88" spans="1:131" s="245" customFormat="1" ht="26.25" customHeight="1" thickBot="1" x14ac:dyDescent="0.2">
      <c r="A88" s="262" t="s">
        <v>395</v>
      </c>
      <c r="B88" s="832" t="s">
        <v>429</v>
      </c>
      <c r="C88" s="833"/>
      <c r="D88" s="833"/>
      <c r="E88" s="833"/>
      <c r="F88" s="833"/>
      <c r="G88" s="833"/>
      <c r="H88" s="833"/>
      <c r="I88" s="833"/>
      <c r="J88" s="833"/>
      <c r="K88" s="833"/>
      <c r="L88" s="833"/>
      <c r="M88" s="833"/>
      <c r="N88" s="833"/>
      <c r="O88" s="833"/>
      <c r="P88" s="834"/>
      <c r="Q88" s="882"/>
      <c r="R88" s="883"/>
      <c r="S88" s="883"/>
      <c r="T88" s="883"/>
      <c r="U88" s="883"/>
      <c r="V88" s="883"/>
      <c r="W88" s="883"/>
      <c r="X88" s="883"/>
      <c r="Y88" s="883"/>
      <c r="Z88" s="883"/>
      <c r="AA88" s="883"/>
      <c r="AB88" s="883"/>
      <c r="AC88" s="883"/>
      <c r="AD88" s="883"/>
      <c r="AE88" s="883"/>
      <c r="AF88" s="886">
        <f>SUM(AF68:AJ87)</f>
        <v>9771</v>
      </c>
      <c r="AG88" s="886"/>
      <c r="AH88" s="886"/>
      <c r="AI88" s="886"/>
      <c r="AJ88" s="886"/>
      <c r="AK88" s="883"/>
      <c r="AL88" s="883"/>
      <c r="AM88" s="883"/>
      <c r="AN88" s="883"/>
      <c r="AO88" s="883"/>
      <c r="AP88" s="886">
        <f>SUM(AP68:AT87)</f>
        <v>3726</v>
      </c>
      <c r="AQ88" s="886"/>
      <c r="AR88" s="886"/>
      <c r="AS88" s="886"/>
      <c r="AT88" s="886"/>
      <c r="AU88" s="886">
        <f>SUM(AU68:AY87)</f>
        <v>364</v>
      </c>
      <c r="AV88" s="886"/>
      <c r="AW88" s="886"/>
      <c r="AX88" s="886"/>
      <c r="AY88" s="886"/>
      <c r="AZ88" s="891"/>
      <c r="BA88" s="891"/>
      <c r="BB88" s="891"/>
      <c r="BC88" s="891"/>
      <c r="BD88" s="892"/>
      <c r="BE88" s="263"/>
      <c r="BF88" s="263"/>
      <c r="BG88" s="263"/>
      <c r="BH88" s="263"/>
      <c r="BI88" s="263"/>
      <c r="BJ88" s="263"/>
      <c r="BK88" s="263"/>
      <c r="BL88" s="263"/>
      <c r="BM88" s="263"/>
      <c r="BN88" s="263"/>
      <c r="BO88" s="263"/>
      <c r="BP88" s="263"/>
      <c r="BQ88" s="260">
        <v>82</v>
      </c>
      <c r="BR88" s="265"/>
      <c r="BS88" s="907"/>
      <c r="BT88" s="908"/>
      <c r="BU88" s="908"/>
      <c r="BV88" s="908"/>
      <c r="BW88" s="908"/>
      <c r="BX88" s="908"/>
      <c r="BY88" s="908"/>
      <c r="BZ88" s="908"/>
      <c r="CA88" s="908"/>
      <c r="CB88" s="908"/>
      <c r="CC88" s="908"/>
      <c r="CD88" s="908"/>
      <c r="CE88" s="908"/>
      <c r="CF88" s="908"/>
      <c r="CG88" s="909"/>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07"/>
      <c r="BT89" s="908"/>
      <c r="BU89" s="908"/>
      <c r="BV89" s="908"/>
      <c r="BW89" s="908"/>
      <c r="BX89" s="908"/>
      <c r="BY89" s="908"/>
      <c r="BZ89" s="908"/>
      <c r="CA89" s="908"/>
      <c r="CB89" s="908"/>
      <c r="CC89" s="908"/>
      <c r="CD89" s="908"/>
      <c r="CE89" s="908"/>
      <c r="CF89" s="908"/>
      <c r="CG89" s="909"/>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07"/>
      <c r="BT90" s="908"/>
      <c r="BU90" s="908"/>
      <c r="BV90" s="908"/>
      <c r="BW90" s="908"/>
      <c r="BX90" s="908"/>
      <c r="BY90" s="908"/>
      <c r="BZ90" s="908"/>
      <c r="CA90" s="908"/>
      <c r="CB90" s="908"/>
      <c r="CC90" s="908"/>
      <c r="CD90" s="908"/>
      <c r="CE90" s="908"/>
      <c r="CF90" s="908"/>
      <c r="CG90" s="909"/>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07"/>
      <c r="BT91" s="908"/>
      <c r="BU91" s="908"/>
      <c r="BV91" s="908"/>
      <c r="BW91" s="908"/>
      <c r="BX91" s="908"/>
      <c r="BY91" s="908"/>
      <c r="BZ91" s="908"/>
      <c r="CA91" s="908"/>
      <c r="CB91" s="908"/>
      <c r="CC91" s="908"/>
      <c r="CD91" s="908"/>
      <c r="CE91" s="908"/>
      <c r="CF91" s="908"/>
      <c r="CG91" s="909"/>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07"/>
      <c r="BT92" s="908"/>
      <c r="BU92" s="908"/>
      <c r="BV92" s="908"/>
      <c r="BW92" s="908"/>
      <c r="BX92" s="908"/>
      <c r="BY92" s="908"/>
      <c r="BZ92" s="908"/>
      <c r="CA92" s="908"/>
      <c r="CB92" s="908"/>
      <c r="CC92" s="908"/>
      <c r="CD92" s="908"/>
      <c r="CE92" s="908"/>
      <c r="CF92" s="908"/>
      <c r="CG92" s="909"/>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07"/>
      <c r="BT93" s="908"/>
      <c r="BU93" s="908"/>
      <c r="BV93" s="908"/>
      <c r="BW93" s="908"/>
      <c r="BX93" s="908"/>
      <c r="BY93" s="908"/>
      <c r="BZ93" s="908"/>
      <c r="CA93" s="908"/>
      <c r="CB93" s="908"/>
      <c r="CC93" s="908"/>
      <c r="CD93" s="908"/>
      <c r="CE93" s="908"/>
      <c r="CF93" s="908"/>
      <c r="CG93" s="909"/>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07"/>
      <c r="BT94" s="908"/>
      <c r="BU94" s="908"/>
      <c r="BV94" s="908"/>
      <c r="BW94" s="908"/>
      <c r="BX94" s="908"/>
      <c r="BY94" s="908"/>
      <c r="BZ94" s="908"/>
      <c r="CA94" s="908"/>
      <c r="CB94" s="908"/>
      <c r="CC94" s="908"/>
      <c r="CD94" s="908"/>
      <c r="CE94" s="908"/>
      <c r="CF94" s="908"/>
      <c r="CG94" s="909"/>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07"/>
      <c r="BT95" s="908"/>
      <c r="BU95" s="908"/>
      <c r="BV95" s="908"/>
      <c r="BW95" s="908"/>
      <c r="BX95" s="908"/>
      <c r="BY95" s="908"/>
      <c r="BZ95" s="908"/>
      <c r="CA95" s="908"/>
      <c r="CB95" s="908"/>
      <c r="CC95" s="908"/>
      <c r="CD95" s="908"/>
      <c r="CE95" s="908"/>
      <c r="CF95" s="908"/>
      <c r="CG95" s="909"/>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07"/>
      <c r="BT96" s="908"/>
      <c r="BU96" s="908"/>
      <c r="BV96" s="908"/>
      <c r="BW96" s="908"/>
      <c r="BX96" s="908"/>
      <c r="BY96" s="908"/>
      <c r="BZ96" s="908"/>
      <c r="CA96" s="908"/>
      <c r="CB96" s="908"/>
      <c r="CC96" s="908"/>
      <c r="CD96" s="908"/>
      <c r="CE96" s="908"/>
      <c r="CF96" s="908"/>
      <c r="CG96" s="909"/>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07"/>
      <c r="BT97" s="908"/>
      <c r="BU97" s="908"/>
      <c r="BV97" s="908"/>
      <c r="BW97" s="908"/>
      <c r="BX97" s="908"/>
      <c r="BY97" s="908"/>
      <c r="BZ97" s="908"/>
      <c r="CA97" s="908"/>
      <c r="CB97" s="908"/>
      <c r="CC97" s="908"/>
      <c r="CD97" s="908"/>
      <c r="CE97" s="908"/>
      <c r="CF97" s="908"/>
      <c r="CG97" s="909"/>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07"/>
      <c r="BT98" s="908"/>
      <c r="BU98" s="908"/>
      <c r="BV98" s="908"/>
      <c r="BW98" s="908"/>
      <c r="BX98" s="908"/>
      <c r="BY98" s="908"/>
      <c r="BZ98" s="908"/>
      <c r="CA98" s="908"/>
      <c r="CB98" s="908"/>
      <c r="CC98" s="908"/>
      <c r="CD98" s="908"/>
      <c r="CE98" s="908"/>
      <c r="CF98" s="908"/>
      <c r="CG98" s="909"/>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07"/>
      <c r="BT99" s="908"/>
      <c r="BU99" s="908"/>
      <c r="BV99" s="908"/>
      <c r="BW99" s="908"/>
      <c r="BX99" s="908"/>
      <c r="BY99" s="908"/>
      <c r="BZ99" s="908"/>
      <c r="CA99" s="908"/>
      <c r="CB99" s="908"/>
      <c r="CC99" s="908"/>
      <c r="CD99" s="908"/>
      <c r="CE99" s="908"/>
      <c r="CF99" s="908"/>
      <c r="CG99" s="909"/>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07"/>
      <c r="BT100" s="908"/>
      <c r="BU100" s="908"/>
      <c r="BV100" s="908"/>
      <c r="BW100" s="908"/>
      <c r="BX100" s="908"/>
      <c r="BY100" s="908"/>
      <c r="BZ100" s="908"/>
      <c r="CA100" s="908"/>
      <c r="CB100" s="908"/>
      <c r="CC100" s="908"/>
      <c r="CD100" s="908"/>
      <c r="CE100" s="908"/>
      <c r="CF100" s="908"/>
      <c r="CG100" s="909"/>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07"/>
      <c r="BT101" s="908"/>
      <c r="BU101" s="908"/>
      <c r="BV101" s="908"/>
      <c r="BW101" s="908"/>
      <c r="BX101" s="908"/>
      <c r="BY101" s="908"/>
      <c r="BZ101" s="908"/>
      <c r="CA101" s="908"/>
      <c r="CB101" s="908"/>
      <c r="CC101" s="908"/>
      <c r="CD101" s="908"/>
      <c r="CE101" s="908"/>
      <c r="CF101" s="908"/>
      <c r="CG101" s="909"/>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395</v>
      </c>
      <c r="BR102" s="832" t="s">
        <v>430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f>CR7+CR8</f>
        <v>52</v>
      </c>
      <c r="CS102" s="894"/>
      <c r="CT102" s="894"/>
      <c r="CU102" s="894"/>
      <c r="CV102" s="935"/>
      <c r="CW102" s="934" t="e">
        <f>CW7+CW8</f>
        <v>#VALUE!</v>
      </c>
      <c r="CX102" s="894"/>
      <c r="CY102" s="894"/>
      <c r="CZ102" s="894"/>
      <c r="DA102" s="935"/>
      <c r="DB102" s="934"/>
      <c r="DC102" s="894"/>
      <c r="DD102" s="894"/>
      <c r="DE102" s="894"/>
      <c r="DF102" s="935"/>
      <c r="DG102" s="934"/>
      <c r="DH102" s="894"/>
      <c r="DI102" s="894"/>
      <c r="DJ102" s="894"/>
      <c r="DK102" s="935"/>
      <c r="DL102" s="934"/>
      <c r="DM102" s="894"/>
      <c r="DN102" s="894"/>
      <c r="DO102" s="894"/>
      <c r="DP102" s="935"/>
      <c r="DQ102" s="934"/>
      <c r="DR102" s="894"/>
      <c r="DS102" s="894"/>
      <c r="DT102" s="894"/>
      <c r="DU102" s="935"/>
      <c r="DV102" s="958"/>
      <c r="DW102" s="959"/>
      <c r="DX102" s="959"/>
      <c r="DY102" s="959"/>
      <c r="DZ102" s="960"/>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61" t="s">
        <v>431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62" t="s">
        <v>432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433</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434</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963" t="s">
        <v>435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4" customFormat="1" ht="26.25" customHeight="1" x14ac:dyDescent="0.15">
      <c r="A109" s="956" t="s">
        <v>437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438</v>
      </c>
      <c r="AB109" s="937"/>
      <c r="AC109" s="937"/>
      <c r="AD109" s="937"/>
      <c r="AE109" s="938"/>
      <c r="AF109" s="936" t="s">
        <v>314</v>
      </c>
      <c r="AG109" s="937"/>
      <c r="AH109" s="937"/>
      <c r="AI109" s="937"/>
      <c r="AJ109" s="938"/>
      <c r="AK109" s="936" t="s">
        <v>313</v>
      </c>
      <c r="AL109" s="937"/>
      <c r="AM109" s="937"/>
      <c r="AN109" s="937"/>
      <c r="AO109" s="938"/>
      <c r="AP109" s="936" t="s">
        <v>439</v>
      </c>
      <c r="AQ109" s="937"/>
      <c r="AR109" s="937"/>
      <c r="AS109" s="937"/>
      <c r="AT109" s="939"/>
      <c r="AU109" s="956" t="s">
        <v>437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438</v>
      </c>
      <c r="BR109" s="937"/>
      <c r="BS109" s="937"/>
      <c r="BT109" s="937"/>
      <c r="BU109" s="938"/>
      <c r="BV109" s="936" t="s">
        <v>314</v>
      </c>
      <c r="BW109" s="937"/>
      <c r="BX109" s="937"/>
      <c r="BY109" s="937"/>
      <c r="BZ109" s="938"/>
      <c r="CA109" s="936" t="s">
        <v>313</v>
      </c>
      <c r="CB109" s="937"/>
      <c r="CC109" s="937"/>
      <c r="CD109" s="937"/>
      <c r="CE109" s="938"/>
      <c r="CF109" s="957" t="s">
        <v>439</v>
      </c>
      <c r="CG109" s="957"/>
      <c r="CH109" s="957"/>
      <c r="CI109" s="957"/>
      <c r="CJ109" s="957"/>
      <c r="CK109" s="936" t="s">
        <v>440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438</v>
      </c>
      <c r="DH109" s="937"/>
      <c r="DI109" s="937"/>
      <c r="DJ109" s="937"/>
      <c r="DK109" s="938"/>
      <c r="DL109" s="936" t="s">
        <v>314</v>
      </c>
      <c r="DM109" s="937"/>
      <c r="DN109" s="937"/>
      <c r="DO109" s="937"/>
      <c r="DP109" s="938"/>
      <c r="DQ109" s="936" t="s">
        <v>313</v>
      </c>
      <c r="DR109" s="937"/>
      <c r="DS109" s="937"/>
      <c r="DT109" s="937"/>
      <c r="DU109" s="938"/>
      <c r="DV109" s="936" t="s">
        <v>439</v>
      </c>
      <c r="DW109" s="937"/>
      <c r="DX109" s="937"/>
      <c r="DY109" s="937"/>
      <c r="DZ109" s="939"/>
    </row>
    <row r="110" spans="1:131" s="244" customFormat="1" ht="26.25" customHeight="1" x14ac:dyDescent="0.15">
      <c r="A110" s="940" t="s">
        <v>441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838107</v>
      </c>
      <c r="AB110" s="944"/>
      <c r="AC110" s="944"/>
      <c r="AD110" s="944"/>
      <c r="AE110" s="945"/>
      <c r="AF110" s="946">
        <v>856612</v>
      </c>
      <c r="AG110" s="944"/>
      <c r="AH110" s="944"/>
      <c r="AI110" s="944"/>
      <c r="AJ110" s="945"/>
      <c r="AK110" s="946">
        <v>771442</v>
      </c>
      <c r="AL110" s="944"/>
      <c r="AM110" s="944"/>
      <c r="AN110" s="944"/>
      <c r="AO110" s="945"/>
      <c r="AP110" s="947">
        <v>21</v>
      </c>
      <c r="AQ110" s="948"/>
      <c r="AR110" s="948"/>
      <c r="AS110" s="948"/>
      <c r="AT110" s="949"/>
      <c r="AU110" s="950" t="s">
        <v>73</v>
      </c>
      <c r="AV110" s="951"/>
      <c r="AW110" s="951"/>
      <c r="AX110" s="951"/>
      <c r="AY110" s="951"/>
      <c r="AZ110" s="992" t="s">
        <v>442</v>
      </c>
      <c r="BA110" s="941"/>
      <c r="BB110" s="941"/>
      <c r="BC110" s="941"/>
      <c r="BD110" s="941"/>
      <c r="BE110" s="941"/>
      <c r="BF110" s="941"/>
      <c r="BG110" s="941"/>
      <c r="BH110" s="941"/>
      <c r="BI110" s="941"/>
      <c r="BJ110" s="941"/>
      <c r="BK110" s="941"/>
      <c r="BL110" s="941"/>
      <c r="BM110" s="941"/>
      <c r="BN110" s="941"/>
      <c r="BO110" s="941"/>
      <c r="BP110" s="942"/>
      <c r="BQ110" s="978">
        <v>7615927</v>
      </c>
      <c r="BR110" s="979"/>
      <c r="BS110" s="979"/>
      <c r="BT110" s="979"/>
      <c r="BU110" s="979"/>
      <c r="BV110" s="979">
        <v>7669878</v>
      </c>
      <c r="BW110" s="979"/>
      <c r="BX110" s="979"/>
      <c r="BY110" s="979"/>
      <c r="BZ110" s="979"/>
      <c r="CA110" s="979">
        <v>7656062</v>
      </c>
      <c r="CB110" s="979"/>
      <c r="CC110" s="979"/>
      <c r="CD110" s="979"/>
      <c r="CE110" s="979"/>
      <c r="CF110" s="993">
        <v>208</v>
      </c>
      <c r="CG110" s="994"/>
      <c r="CH110" s="994"/>
      <c r="CI110" s="994"/>
      <c r="CJ110" s="994"/>
      <c r="CK110" s="995" t="s">
        <v>443</v>
      </c>
      <c r="CL110" s="996"/>
      <c r="CM110" s="975" t="s">
        <v>444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397</v>
      </c>
      <c r="DH110" s="979"/>
      <c r="DI110" s="979"/>
      <c r="DJ110" s="979"/>
      <c r="DK110" s="979"/>
      <c r="DL110" s="979" t="s">
        <v>445</v>
      </c>
      <c r="DM110" s="979"/>
      <c r="DN110" s="979"/>
      <c r="DO110" s="979"/>
      <c r="DP110" s="979"/>
      <c r="DQ110" s="979" t="s">
        <v>445</v>
      </c>
      <c r="DR110" s="979"/>
      <c r="DS110" s="979"/>
      <c r="DT110" s="979"/>
      <c r="DU110" s="979"/>
      <c r="DV110" s="980" t="s">
        <v>397</v>
      </c>
      <c r="DW110" s="980"/>
      <c r="DX110" s="980"/>
      <c r="DY110" s="980"/>
      <c r="DZ110" s="981"/>
    </row>
    <row r="111" spans="1:131" s="244" customFormat="1" ht="26.25" customHeight="1" x14ac:dyDescent="0.15">
      <c r="A111" s="982" t="s">
        <v>446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397</v>
      </c>
      <c r="AB111" s="986"/>
      <c r="AC111" s="986"/>
      <c r="AD111" s="986"/>
      <c r="AE111" s="987"/>
      <c r="AF111" s="988" t="s">
        <v>445</v>
      </c>
      <c r="AG111" s="986"/>
      <c r="AH111" s="986"/>
      <c r="AI111" s="986"/>
      <c r="AJ111" s="987"/>
      <c r="AK111" s="988" t="s">
        <v>191</v>
      </c>
      <c r="AL111" s="986"/>
      <c r="AM111" s="986"/>
      <c r="AN111" s="986"/>
      <c r="AO111" s="987"/>
      <c r="AP111" s="989" t="s">
        <v>445</v>
      </c>
      <c r="AQ111" s="990"/>
      <c r="AR111" s="990"/>
      <c r="AS111" s="990"/>
      <c r="AT111" s="991"/>
      <c r="AU111" s="952"/>
      <c r="AV111" s="953"/>
      <c r="AW111" s="953"/>
      <c r="AX111" s="953"/>
      <c r="AY111" s="953"/>
      <c r="AZ111" s="1001" t="s">
        <v>447</v>
      </c>
      <c r="BA111" s="1002"/>
      <c r="BB111" s="1002"/>
      <c r="BC111" s="1002"/>
      <c r="BD111" s="1002"/>
      <c r="BE111" s="1002"/>
      <c r="BF111" s="1002"/>
      <c r="BG111" s="1002"/>
      <c r="BH111" s="1002"/>
      <c r="BI111" s="1002"/>
      <c r="BJ111" s="1002"/>
      <c r="BK111" s="1002"/>
      <c r="BL111" s="1002"/>
      <c r="BM111" s="1002"/>
      <c r="BN111" s="1002"/>
      <c r="BO111" s="1002"/>
      <c r="BP111" s="1003"/>
      <c r="BQ111" s="971">
        <v>45043</v>
      </c>
      <c r="BR111" s="972"/>
      <c r="BS111" s="972"/>
      <c r="BT111" s="972"/>
      <c r="BU111" s="972"/>
      <c r="BV111" s="972" t="s">
        <v>445</v>
      </c>
      <c r="BW111" s="972"/>
      <c r="BX111" s="972"/>
      <c r="BY111" s="972"/>
      <c r="BZ111" s="972"/>
      <c r="CA111" s="972" t="s">
        <v>397</v>
      </c>
      <c r="CB111" s="972"/>
      <c r="CC111" s="972"/>
      <c r="CD111" s="972"/>
      <c r="CE111" s="972"/>
      <c r="CF111" s="966" t="s">
        <v>191</v>
      </c>
      <c r="CG111" s="967"/>
      <c r="CH111" s="967"/>
      <c r="CI111" s="967"/>
      <c r="CJ111" s="967"/>
      <c r="CK111" s="997"/>
      <c r="CL111" s="998"/>
      <c r="CM111" s="968" t="s">
        <v>448</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445</v>
      </c>
      <c r="DH111" s="972"/>
      <c r="DI111" s="972"/>
      <c r="DJ111" s="972"/>
      <c r="DK111" s="972"/>
      <c r="DL111" s="972" t="s">
        <v>445</v>
      </c>
      <c r="DM111" s="972"/>
      <c r="DN111" s="972"/>
      <c r="DO111" s="972"/>
      <c r="DP111" s="972"/>
      <c r="DQ111" s="972" t="s">
        <v>397</v>
      </c>
      <c r="DR111" s="972"/>
      <c r="DS111" s="972"/>
      <c r="DT111" s="972"/>
      <c r="DU111" s="972"/>
      <c r="DV111" s="973" t="s">
        <v>191</v>
      </c>
      <c r="DW111" s="973"/>
      <c r="DX111" s="973"/>
      <c r="DY111" s="973"/>
      <c r="DZ111" s="974"/>
    </row>
    <row r="112" spans="1:131" s="244" customFormat="1" ht="26.25" customHeight="1" x14ac:dyDescent="0.15">
      <c r="A112" s="1004" t="s">
        <v>449</v>
      </c>
      <c r="B112" s="1005"/>
      <c r="C112" s="1002" t="s">
        <v>450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445</v>
      </c>
      <c r="AB112" s="1011"/>
      <c r="AC112" s="1011"/>
      <c r="AD112" s="1011"/>
      <c r="AE112" s="1012"/>
      <c r="AF112" s="1013" t="s">
        <v>445</v>
      </c>
      <c r="AG112" s="1011"/>
      <c r="AH112" s="1011"/>
      <c r="AI112" s="1011"/>
      <c r="AJ112" s="1012"/>
      <c r="AK112" s="1013" t="s">
        <v>397</v>
      </c>
      <c r="AL112" s="1011"/>
      <c r="AM112" s="1011"/>
      <c r="AN112" s="1011"/>
      <c r="AO112" s="1012"/>
      <c r="AP112" s="1014" t="s">
        <v>397</v>
      </c>
      <c r="AQ112" s="1015"/>
      <c r="AR112" s="1015"/>
      <c r="AS112" s="1015"/>
      <c r="AT112" s="1016"/>
      <c r="AU112" s="952"/>
      <c r="AV112" s="953"/>
      <c r="AW112" s="953"/>
      <c r="AX112" s="953"/>
      <c r="AY112" s="953"/>
      <c r="AZ112" s="1001" t="s">
        <v>451</v>
      </c>
      <c r="BA112" s="1002"/>
      <c r="BB112" s="1002"/>
      <c r="BC112" s="1002"/>
      <c r="BD112" s="1002"/>
      <c r="BE112" s="1002"/>
      <c r="BF112" s="1002"/>
      <c r="BG112" s="1002"/>
      <c r="BH112" s="1002"/>
      <c r="BI112" s="1002"/>
      <c r="BJ112" s="1002"/>
      <c r="BK112" s="1002"/>
      <c r="BL112" s="1002"/>
      <c r="BM112" s="1002"/>
      <c r="BN112" s="1002"/>
      <c r="BO112" s="1002"/>
      <c r="BP112" s="1003"/>
      <c r="BQ112" s="971">
        <v>2359284</v>
      </c>
      <c r="BR112" s="972"/>
      <c r="BS112" s="972"/>
      <c r="BT112" s="972"/>
      <c r="BU112" s="972"/>
      <c r="BV112" s="972">
        <v>2193533</v>
      </c>
      <c r="BW112" s="972"/>
      <c r="BX112" s="972"/>
      <c r="BY112" s="972"/>
      <c r="BZ112" s="972"/>
      <c r="CA112" s="972">
        <v>2059519</v>
      </c>
      <c r="CB112" s="972"/>
      <c r="CC112" s="972"/>
      <c r="CD112" s="972"/>
      <c r="CE112" s="972"/>
      <c r="CF112" s="966">
        <v>55.9</v>
      </c>
      <c r="CG112" s="967"/>
      <c r="CH112" s="967"/>
      <c r="CI112" s="967"/>
      <c r="CJ112" s="967"/>
      <c r="CK112" s="997"/>
      <c r="CL112" s="998"/>
      <c r="CM112" s="968" t="s">
        <v>452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191</v>
      </c>
      <c r="DH112" s="972"/>
      <c r="DI112" s="972"/>
      <c r="DJ112" s="972"/>
      <c r="DK112" s="972"/>
      <c r="DL112" s="972" t="s">
        <v>191</v>
      </c>
      <c r="DM112" s="972"/>
      <c r="DN112" s="972"/>
      <c r="DO112" s="972"/>
      <c r="DP112" s="972"/>
      <c r="DQ112" s="972" t="s">
        <v>397</v>
      </c>
      <c r="DR112" s="972"/>
      <c r="DS112" s="972"/>
      <c r="DT112" s="972"/>
      <c r="DU112" s="972"/>
      <c r="DV112" s="973" t="s">
        <v>191</v>
      </c>
      <c r="DW112" s="973"/>
      <c r="DX112" s="973"/>
      <c r="DY112" s="973"/>
      <c r="DZ112" s="974"/>
    </row>
    <row r="113" spans="1:130" s="244" customFormat="1" ht="26.25" customHeight="1" x14ac:dyDescent="0.15">
      <c r="A113" s="1006"/>
      <c r="B113" s="1007"/>
      <c r="C113" s="1002" t="s">
        <v>453</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210438</v>
      </c>
      <c r="AB113" s="986"/>
      <c r="AC113" s="986"/>
      <c r="AD113" s="986"/>
      <c r="AE113" s="987"/>
      <c r="AF113" s="988">
        <v>180456</v>
      </c>
      <c r="AG113" s="986"/>
      <c r="AH113" s="986"/>
      <c r="AI113" s="986"/>
      <c r="AJ113" s="987"/>
      <c r="AK113" s="988">
        <v>184039</v>
      </c>
      <c r="AL113" s="986"/>
      <c r="AM113" s="986"/>
      <c r="AN113" s="986"/>
      <c r="AO113" s="987"/>
      <c r="AP113" s="989">
        <v>5</v>
      </c>
      <c r="AQ113" s="990"/>
      <c r="AR113" s="990"/>
      <c r="AS113" s="990"/>
      <c r="AT113" s="991"/>
      <c r="AU113" s="952"/>
      <c r="AV113" s="953"/>
      <c r="AW113" s="953"/>
      <c r="AX113" s="953"/>
      <c r="AY113" s="953"/>
      <c r="AZ113" s="1001" t="s">
        <v>454</v>
      </c>
      <c r="BA113" s="1002"/>
      <c r="BB113" s="1002"/>
      <c r="BC113" s="1002"/>
      <c r="BD113" s="1002"/>
      <c r="BE113" s="1002"/>
      <c r="BF113" s="1002"/>
      <c r="BG113" s="1002"/>
      <c r="BH113" s="1002"/>
      <c r="BI113" s="1002"/>
      <c r="BJ113" s="1002"/>
      <c r="BK113" s="1002"/>
      <c r="BL113" s="1002"/>
      <c r="BM113" s="1002"/>
      <c r="BN113" s="1002"/>
      <c r="BO113" s="1002"/>
      <c r="BP113" s="1003"/>
      <c r="BQ113" s="971">
        <v>352361</v>
      </c>
      <c r="BR113" s="972"/>
      <c r="BS113" s="972"/>
      <c r="BT113" s="972"/>
      <c r="BU113" s="972"/>
      <c r="BV113" s="972">
        <v>347210</v>
      </c>
      <c r="BW113" s="972"/>
      <c r="BX113" s="972"/>
      <c r="BY113" s="972"/>
      <c r="BZ113" s="972"/>
      <c r="CA113" s="972">
        <v>364397</v>
      </c>
      <c r="CB113" s="972"/>
      <c r="CC113" s="972"/>
      <c r="CD113" s="972"/>
      <c r="CE113" s="972"/>
      <c r="CF113" s="966">
        <v>9.9</v>
      </c>
      <c r="CG113" s="967"/>
      <c r="CH113" s="967"/>
      <c r="CI113" s="967"/>
      <c r="CJ113" s="967"/>
      <c r="CK113" s="997"/>
      <c r="CL113" s="998"/>
      <c r="CM113" s="968" t="s">
        <v>455</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191</v>
      </c>
      <c r="DH113" s="1011"/>
      <c r="DI113" s="1011"/>
      <c r="DJ113" s="1011"/>
      <c r="DK113" s="1012"/>
      <c r="DL113" s="1013" t="s">
        <v>445</v>
      </c>
      <c r="DM113" s="1011"/>
      <c r="DN113" s="1011"/>
      <c r="DO113" s="1011"/>
      <c r="DP113" s="1012"/>
      <c r="DQ113" s="1013" t="s">
        <v>445</v>
      </c>
      <c r="DR113" s="1011"/>
      <c r="DS113" s="1011"/>
      <c r="DT113" s="1011"/>
      <c r="DU113" s="1012"/>
      <c r="DV113" s="1014" t="s">
        <v>445</v>
      </c>
      <c r="DW113" s="1015"/>
      <c r="DX113" s="1015"/>
      <c r="DY113" s="1015"/>
      <c r="DZ113" s="1016"/>
    </row>
    <row r="114" spans="1:130" s="244" customFormat="1" ht="26.25" customHeight="1" x14ac:dyDescent="0.15">
      <c r="A114" s="1006"/>
      <c r="B114" s="1007"/>
      <c r="C114" s="1002" t="s">
        <v>456</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10775</v>
      </c>
      <c r="AB114" s="1011"/>
      <c r="AC114" s="1011"/>
      <c r="AD114" s="1011"/>
      <c r="AE114" s="1012"/>
      <c r="AF114" s="1013">
        <v>21095</v>
      </c>
      <c r="AG114" s="1011"/>
      <c r="AH114" s="1011"/>
      <c r="AI114" s="1011"/>
      <c r="AJ114" s="1012"/>
      <c r="AK114" s="1013">
        <v>21277</v>
      </c>
      <c r="AL114" s="1011"/>
      <c r="AM114" s="1011"/>
      <c r="AN114" s="1011"/>
      <c r="AO114" s="1012"/>
      <c r="AP114" s="1014">
        <v>0.6</v>
      </c>
      <c r="AQ114" s="1015"/>
      <c r="AR114" s="1015"/>
      <c r="AS114" s="1015"/>
      <c r="AT114" s="1016"/>
      <c r="AU114" s="952"/>
      <c r="AV114" s="953"/>
      <c r="AW114" s="953"/>
      <c r="AX114" s="953"/>
      <c r="AY114" s="953"/>
      <c r="AZ114" s="1001" t="s">
        <v>457</v>
      </c>
      <c r="BA114" s="1002"/>
      <c r="BB114" s="1002"/>
      <c r="BC114" s="1002"/>
      <c r="BD114" s="1002"/>
      <c r="BE114" s="1002"/>
      <c r="BF114" s="1002"/>
      <c r="BG114" s="1002"/>
      <c r="BH114" s="1002"/>
      <c r="BI114" s="1002"/>
      <c r="BJ114" s="1002"/>
      <c r="BK114" s="1002"/>
      <c r="BL114" s="1002"/>
      <c r="BM114" s="1002"/>
      <c r="BN114" s="1002"/>
      <c r="BO114" s="1002"/>
      <c r="BP114" s="1003"/>
      <c r="BQ114" s="971">
        <v>1850477</v>
      </c>
      <c r="BR114" s="972"/>
      <c r="BS114" s="972"/>
      <c r="BT114" s="972"/>
      <c r="BU114" s="972"/>
      <c r="BV114" s="972">
        <v>1831870</v>
      </c>
      <c r="BW114" s="972"/>
      <c r="BX114" s="972"/>
      <c r="BY114" s="972"/>
      <c r="BZ114" s="972"/>
      <c r="CA114" s="972">
        <v>1748532</v>
      </c>
      <c r="CB114" s="972"/>
      <c r="CC114" s="972"/>
      <c r="CD114" s="972"/>
      <c r="CE114" s="972"/>
      <c r="CF114" s="966">
        <v>47.5</v>
      </c>
      <c r="CG114" s="967"/>
      <c r="CH114" s="967"/>
      <c r="CI114" s="967"/>
      <c r="CJ114" s="967"/>
      <c r="CK114" s="997"/>
      <c r="CL114" s="998"/>
      <c r="CM114" s="968" t="s">
        <v>458</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445</v>
      </c>
      <c r="DH114" s="1011"/>
      <c r="DI114" s="1011"/>
      <c r="DJ114" s="1011"/>
      <c r="DK114" s="1012"/>
      <c r="DL114" s="1013" t="s">
        <v>397</v>
      </c>
      <c r="DM114" s="1011"/>
      <c r="DN114" s="1011"/>
      <c r="DO114" s="1011"/>
      <c r="DP114" s="1012"/>
      <c r="DQ114" s="1013" t="s">
        <v>397</v>
      </c>
      <c r="DR114" s="1011"/>
      <c r="DS114" s="1011"/>
      <c r="DT114" s="1011"/>
      <c r="DU114" s="1012"/>
      <c r="DV114" s="1014" t="s">
        <v>445</v>
      </c>
      <c r="DW114" s="1015"/>
      <c r="DX114" s="1015"/>
      <c r="DY114" s="1015"/>
      <c r="DZ114" s="1016"/>
    </row>
    <row r="115" spans="1:130" s="244" customFormat="1" ht="26.25" customHeight="1" x14ac:dyDescent="0.15">
      <c r="A115" s="1006"/>
      <c r="B115" s="1007"/>
      <c r="C115" s="1002" t="s">
        <v>459</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59889</v>
      </c>
      <c r="AB115" s="986"/>
      <c r="AC115" s="986"/>
      <c r="AD115" s="986"/>
      <c r="AE115" s="987"/>
      <c r="AF115" s="988">
        <v>54715</v>
      </c>
      <c r="AG115" s="986"/>
      <c r="AH115" s="986"/>
      <c r="AI115" s="986"/>
      <c r="AJ115" s="987"/>
      <c r="AK115" s="988">
        <v>6225</v>
      </c>
      <c r="AL115" s="986"/>
      <c r="AM115" s="986"/>
      <c r="AN115" s="986"/>
      <c r="AO115" s="987"/>
      <c r="AP115" s="989">
        <v>0.2</v>
      </c>
      <c r="AQ115" s="990"/>
      <c r="AR115" s="990"/>
      <c r="AS115" s="990"/>
      <c r="AT115" s="991"/>
      <c r="AU115" s="952"/>
      <c r="AV115" s="953"/>
      <c r="AW115" s="953"/>
      <c r="AX115" s="953"/>
      <c r="AY115" s="953"/>
      <c r="AZ115" s="1001" t="s">
        <v>460</v>
      </c>
      <c r="BA115" s="1002"/>
      <c r="BB115" s="1002"/>
      <c r="BC115" s="1002"/>
      <c r="BD115" s="1002"/>
      <c r="BE115" s="1002"/>
      <c r="BF115" s="1002"/>
      <c r="BG115" s="1002"/>
      <c r="BH115" s="1002"/>
      <c r="BI115" s="1002"/>
      <c r="BJ115" s="1002"/>
      <c r="BK115" s="1002"/>
      <c r="BL115" s="1002"/>
      <c r="BM115" s="1002"/>
      <c r="BN115" s="1002"/>
      <c r="BO115" s="1002"/>
      <c r="BP115" s="1003"/>
      <c r="BQ115" s="971" t="s">
        <v>191</v>
      </c>
      <c r="BR115" s="972"/>
      <c r="BS115" s="972"/>
      <c r="BT115" s="972"/>
      <c r="BU115" s="972"/>
      <c r="BV115" s="972" t="s">
        <v>191</v>
      </c>
      <c r="BW115" s="972"/>
      <c r="BX115" s="972"/>
      <c r="BY115" s="972"/>
      <c r="BZ115" s="972"/>
      <c r="CA115" s="972" t="s">
        <v>445</v>
      </c>
      <c r="CB115" s="972"/>
      <c r="CC115" s="972"/>
      <c r="CD115" s="972"/>
      <c r="CE115" s="972"/>
      <c r="CF115" s="966" t="s">
        <v>445</v>
      </c>
      <c r="CG115" s="967"/>
      <c r="CH115" s="967"/>
      <c r="CI115" s="967"/>
      <c r="CJ115" s="967"/>
      <c r="CK115" s="997"/>
      <c r="CL115" s="998"/>
      <c r="CM115" s="1001" t="s">
        <v>461</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397</v>
      </c>
      <c r="DH115" s="1011"/>
      <c r="DI115" s="1011"/>
      <c r="DJ115" s="1011"/>
      <c r="DK115" s="1012"/>
      <c r="DL115" s="1013" t="s">
        <v>191</v>
      </c>
      <c r="DM115" s="1011"/>
      <c r="DN115" s="1011"/>
      <c r="DO115" s="1011"/>
      <c r="DP115" s="1012"/>
      <c r="DQ115" s="1013" t="s">
        <v>191</v>
      </c>
      <c r="DR115" s="1011"/>
      <c r="DS115" s="1011"/>
      <c r="DT115" s="1011"/>
      <c r="DU115" s="1012"/>
      <c r="DV115" s="1014" t="s">
        <v>191</v>
      </c>
      <c r="DW115" s="1015"/>
      <c r="DX115" s="1015"/>
      <c r="DY115" s="1015"/>
      <c r="DZ115" s="1016"/>
    </row>
    <row r="116" spans="1:130" s="244" customFormat="1" ht="26.25" customHeight="1" x14ac:dyDescent="0.15">
      <c r="A116" s="1008"/>
      <c r="B116" s="1009"/>
      <c r="C116" s="1017" t="s">
        <v>462</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397</v>
      </c>
      <c r="AB116" s="1011"/>
      <c r="AC116" s="1011"/>
      <c r="AD116" s="1011"/>
      <c r="AE116" s="1012"/>
      <c r="AF116" s="1013" t="s">
        <v>445</v>
      </c>
      <c r="AG116" s="1011"/>
      <c r="AH116" s="1011"/>
      <c r="AI116" s="1011"/>
      <c r="AJ116" s="1012"/>
      <c r="AK116" s="1013" t="s">
        <v>445</v>
      </c>
      <c r="AL116" s="1011"/>
      <c r="AM116" s="1011"/>
      <c r="AN116" s="1011"/>
      <c r="AO116" s="1012"/>
      <c r="AP116" s="1014" t="s">
        <v>191</v>
      </c>
      <c r="AQ116" s="1015"/>
      <c r="AR116" s="1015"/>
      <c r="AS116" s="1015"/>
      <c r="AT116" s="1016"/>
      <c r="AU116" s="952"/>
      <c r="AV116" s="953"/>
      <c r="AW116" s="953"/>
      <c r="AX116" s="953"/>
      <c r="AY116" s="953"/>
      <c r="AZ116" s="1019" t="s">
        <v>463</v>
      </c>
      <c r="BA116" s="1020"/>
      <c r="BB116" s="1020"/>
      <c r="BC116" s="1020"/>
      <c r="BD116" s="1020"/>
      <c r="BE116" s="1020"/>
      <c r="BF116" s="1020"/>
      <c r="BG116" s="1020"/>
      <c r="BH116" s="1020"/>
      <c r="BI116" s="1020"/>
      <c r="BJ116" s="1020"/>
      <c r="BK116" s="1020"/>
      <c r="BL116" s="1020"/>
      <c r="BM116" s="1020"/>
      <c r="BN116" s="1020"/>
      <c r="BO116" s="1020"/>
      <c r="BP116" s="1021"/>
      <c r="BQ116" s="971" t="s">
        <v>397</v>
      </c>
      <c r="BR116" s="972"/>
      <c r="BS116" s="972"/>
      <c r="BT116" s="972"/>
      <c r="BU116" s="972"/>
      <c r="BV116" s="972" t="s">
        <v>397</v>
      </c>
      <c r="BW116" s="972"/>
      <c r="BX116" s="972"/>
      <c r="BY116" s="972"/>
      <c r="BZ116" s="972"/>
      <c r="CA116" s="972" t="s">
        <v>445</v>
      </c>
      <c r="CB116" s="972"/>
      <c r="CC116" s="972"/>
      <c r="CD116" s="972"/>
      <c r="CE116" s="972"/>
      <c r="CF116" s="966" t="s">
        <v>397</v>
      </c>
      <c r="CG116" s="967"/>
      <c r="CH116" s="967"/>
      <c r="CI116" s="967"/>
      <c r="CJ116" s="967"/>
      <c r="CK116" s="997"/>
      <c r="CL116" s="998"/>
      <c r="CM116" s="968" t="s">
        <v>464</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445</v>
      </c>
      <c r="DH116" s="1011"/>
      <c r="DI116" s="1011"/>
      <c r="DJ116" s="1011"/>
      <c r="DK116" s="1012"/>
      <c r="DL116" s="1013" t="s">
        <v>397</v>
      </c>
      <c r="DM116" s="1011"/>
      <c r="DN116" s="1011"/>
      <c r="DO116" s="1011"/>
      <c r="DP116" s="1012"/>
      <c r="DQ116" s="1013" t="s">
        <v>445</v>
      </c>
      <c r="DR116" s="1011"/>
      <c r="DS116" s="1011"/>
      <c r="DT116" s="1011"/>
      <c r="DU116" s="1012"/>
      <c r="DV116" s="1014" t="s">
        <v>445</v>
      </c>
      <c r="DW116" s="1015"/>
      <c r="DX116" s="1015"/>
      <c r="DY116" s="1015"/>
      <c r="DZ116" s="1016"/>
    </row>
    <row r="117" spans="1:130" s="244" customFormat="1" ht="26.25" customHeight="1" x14ac:dyDescent="0.15">
      <c r="A117" s="956" t="s">
        <v>194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465</v>
      </c>
      <c r="Z117" s="938"/>
      <c r="AA117" s="1028">
        <v>1119209</v>
      </c>
      <c r="AB117" s="1029"/>
      <c r="AC117" s="1029"/>
      <c r="AD117" s="1029"/>
      <c r="AE117" s="1030"/>
      <c r="AF117" s="1031">
        <v>1112878</v>
      </c>
      <c r="AG117" s="1029"/>
      <c r="AH117" s="1029"/>
      <c r="AI117" s="1029"/>
      <c r="AJ117" s="1030"/>
      <c r="AK117" s="1031">
        <v>982983</v>
      </c>
      <c r="AL117" s="1029"/>
      <c r="AM117" s="1029"/>
      <c r="AN117" s="1029"/>
      <c r="AO117" s="1030"/>
      <c r="AP117" s="1032"/>
      <c r="AQ117" s="1033"/>
      <c r="AR117" s="1033"/>
      <c r="AS117" s="1033"/>
      <c r="AT117" s="1034"/>
      <c r="AU117" s="952"/>
      <c r="AV117" s="953"/>
      <c r="AW117" s="953"/>
      <c r="AX117" s="953"/>
      <c r="AY117" s="953"/>
      <c r="AZ117" s="1019" t="s">
        <v>466</v>
      </c>
      <c r="BA117" s="1020"/>
      <c r="BB117" s="1020"/>
      <c r="BC117" s="1020"/>
      <c r="BD117" s="1020"/>
      <c r="BE117" s="1020"/>
      <c r="BF117" s="1020"/>
      <c r="BG117" s="1020"/>
      <c r="BH117" s="1020"/>
      <c r="BI117" s="1020"/>
      <c r="BJ117" s="1020"/>
      <c r="BK117" s="1020"/>
      <c r="BL117" s="1020"/>
      <c r="BM117" s="1020"/>
      <c r="BN117" s="1020"/>
      <c r="BO117" s="1020"/>
      <c r="BP117" s="1021"/>
      <c r="BQ117" s="971" t="s">
        <v>445</v>
      </c>
      <c r="BR117" s="972"/>
      <c r="BS117" s="972"/>
      <c r="BT117" s="972"/>
      <c r="BU117" s="972"/>
      <c r="BV117" s="972" t="s">
        <v>397</v>
      </c>
      <c r="BW117" s="972"/>
      <c r="BX117" s="972"/>
      <c r="BY117" s="972"/>
      <c r="BZ117" s="972"/>
      <c r="CA117" s="972" t="s">
        <v>397</v>
      </c>
      <c r="CB117" s="972"/>
      <c r="CC117" s="972"/>
      <c r="CD117" s="972"/>
      <c r="CE117" s="972"/>
      <c r="CF117" s="966" t="s">
        <v>191</v>
      </c>
      <c r="CG117" s="967"/>
      <c r="CH117" s="967"/>
      <c r="CI117" s="967"/>
      <c r="CJ117" s="967"/>
      <c r="CK117" s="997"/>
      <c r="CL117" s="998"/>
      <c r="CM117" s="968" t="s">
        <v>467</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397</v>
      </c>
      <c r="DH117" s="1011"/>
      <c r="DI117" s="1011"/>
      <c r="DJ117" s="1011"/>
      <c r="DK117" s="1012"/>
      <c r="DL117" s="1013" t="s">
        <v>445</v>
      </c>
      <c r="DM117" s="1011"/>
      <c r="DN117" s="1011"/>
      <c r="DO117" s="1011"/>
      <c r="DP117" s="1012"/>
      <c r="DQ117" s="1013" t="s">
        <v>445</v>
      </c>
      <c r="DR117" s="1011"/>
      <c r="DS117" s="1011"/>
      <c r="DT117" s="1011"/>
      <c r="DU117" s="1012"/>
      <c r="DV117" s="1014" t="s">
        <v>191</v>
      </c>
      <c r="DW117" s="1015"/>
      <c r="DX117" s="1015"/>
      <c r="DY117" s="1015"/>
      <c r="DZ117" s="1016"/>
    </row>
    <row r="118" spans="1:130" s="244" customFormat="1" ht="26.25" customHeight="1" x14ac:dyDescent="0.15">
      <c r="A118" s="956" t="s">
        <v>440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438</v>
      </c>
      <c r="AB118" s="937"/>
      <c r="AC118" s="937"/>
      <c r="AD118" s="937"/>
      <c r="AE118" s="938"/>
      <c r="AF118" s="936" t="s">
        <v>314</v>
      </c>
      <c r="AG118" s="937"/>
      <c r="AH118" s="937"/>
      <c r="AI118" s="937"/>
      <c r="AJ118" s="938"/>
      <c r="AK118" s="936" t="s">
        <v>313</v>
      </c>
      <c r="AL118" s="937"/>
      <c r="AM118" s="937"/>
      <c r="AN118" s="937"/>
      <c r="AO118" s="938"/>
      <c r="AP118" s="1023" t="s">
        <v>439</v>
      </c>
      <c r="AQ118" s="1024"/>
      <c r="AR118" s="1024"/>
      <c r="AS118" s="1024"/>
      <c r="AT118" s="1025"/>
      <c r="AU118" s="952"/>
      <c r="AV118" s="953"/>
      <c r="AW118" s="953"/>
      <c r="AX118" s="953"/>
      <c r="AY118" s="953"/>
      <c r="AZ118" s="1026" t="s">
        <v>468</v>
      </c>
      <c r="BA118" s="1017"/>
      <c r="BB118" s="1017"/>
      <c r="BC118" s="1017"/>
      <c r="BD118" s="1017"/>
      <c r="BE118" s="1017"/>
      <c r="BF118" s="1017"/>
      <c r="BG118" s="1017"/>
      <c r="BH118" s="1017"/>
      <c r="BI118" s="1017"/>
      <c r="BJ118" s="1017"/>
      <c r="BK118" s="1017"/>
      <c r="BL118" s="1017"/>
      <c r="BM118" s="1017"/>
      <c r="BN118" s="1017"/>
      <c r="BO118" s="1017"/>
      <c r="BP118" s="1018"/>
      <c r="BQ118" s="1049" t="s">
        <v>397</v>
      </c>
      <c r="BR118" s="1050"/>
      <c r="BS118" s="1050"/>
      <c r="BT118" s="1050"/>
      <c r="BU118" s="1050"/>
      <c r="BV118" s="1050" t="s">
        <v>445</v>
      </c>
      <c r="BW118" s="1050"/>
      <c r="BX118" s="1050"/>
      <c r="BY118" s="1050"/>
      <c r="BZ118" s="1050"/>
      <c r="CA118" s="1050" t="s">
        <v>397</v>
      </c>
      <c r="CB118" s="1050"/>
      <c r="CC118" s="1050"/>
      <c r="CD118" s="1050"/>
      <c r="CE118" s="1050"/>
      <c r="CF118" s="966" t="s">
        <v>397</v>
      </c>
      <c r="CG118" s="967"/>
      <c r="CH118" s="967"/>
      <c r="CI118" s="967"/>
      <c r="CJ118" s="967"/>
      <c r="CK118" s="997"/>
      <c r="CL118" s="998"/>
      <c r="CM118" s="968" t="s">
        <v>469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191</v>
      </c>
      <c r="DH118" s="1011"/>
      <c r="DI118" s="1011"/>
      <c r="DJ118" s="1011"/>
      <c r="DK118" s="1012"/>
      <c r="DL118" s="1013" t="s">
        <v>445</v>
      </c>
      <c r="DM118" s="1011"/>
      <c r="DN118" s="1011"/>
      <c r="DO118" s="1011"/>
      <c r="DP118" s="1012"/>
      <c r="DQ118" s="1013" t="s">
        <v>397</v>
      </c>
      <c r="DR118" s="1011"/>
      <c r="DS118" s="1011"/>
      <c r="DT118" s="1011"/>
      <c r="DU118" s="1012"/>
      <c r="DV118" s="1014" t="s">
        <v>397</v>
      </c>
      <c r="DW118" s="1015"/>
      <c r="DX118" s="1015"/>
      <c r="DY118" s="1015"/>
      <c r="DZ118" s="1016"/>
    </row>
    <row r="119" spans="1:130" s="244" customFormat="1" ht="26.25" customHeight="1" x14ac:dyDescent="0.15">
      <c r="A119" s="1110" t="s">
        <v>443</v>
      </c>
      <c r="B119" s="996"/>
      <c r="C119" s="975" t="s">
        <v>444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445</v>
      </c>
      <c r="AB119" s="944"/>
      <c r="AC119" s="944"/>
      <c r="AD119" s="944"/>
      <c r="AE119" s="945"/>
      <c r="AF119" s="946" t="s">
        <v>397</v>
      </c>
      <c r="AG119" s="944"/>
      <c r="AH119" s="944"/>
      <c r="AI119" s="944"/>
      <c r="AJ119" s="945"/>
      <c r="AK119" s="946" t="s">
        <v>397</v>
      </c>
      <c r="AL119" s="944"/>
      <c r="AM119" s="944"/>
      <c r="AN119" s="944"/>
      <c r="AO119" s="945"/>
      <c r="AP119" s="947" t="s">
        <v>191</v>
      </c>
      <c r="AQ119" s="948"/>
      <c r="AR119" s="948"/>
      <c r="AS119" s="948"/>
      <c r="AT119" s="949"/>
      <c r="AU119" s="954"/>
      <c r="AV119" s="955"/>
      <c r="AW119" s="955"/>
      <c r="AX119" s="955"/>
      <c r="AY119" s="955"/>
      <c r="AZ119" s="275" t="s">
        <v>194</v>
      </c>
      <c r="BA119" s="275"/>
      <c r="BB119" s="275"/>
      <c r="BC119" s="275"/>
      <c r="BD119" s="275"/>
      <c r="BE119" s="275"/>
      <c r="BF119" s="275"/>
      <c r="BG119" s="275"/>
      <c r="BH119" s="275"/>
      <c r="BI119" s="275"/>
      <c r="BJ119" s="275"/>
      <c r="BK119" s="275"/>
      <c r="BL119" s="275"/>
      <c r="BM119" s="275"/>
      <c r="BN119" s="275"/>
      <c r="BO119" s="1027" t="s">
        <v>470</v>
      </c>
      <c r="BP119" s="1058"/>
      <c r="BQ119" s="1049">
        <v>12223092</v>
      </c>
      <c r="BR119" s="1050"/>
      <c r="BS119" s="1050"/>
      <c r="BT119" s="1050"/>
      <c r="BU119" s="1050"/>
      <c r="BV119" s="1050">
        <v>12042491</v>
      </c>
      <c r="BW119" s="1050"/>
      <c r="BX119" s="1050"/>
      <c r="BY119" s="1050"/>
      <c r="BZ119" s="1050"/>
      <c r="CA119" s="1050">
        <v>11828510</v>
      </c>
      <c r="CB119" s="1050"/>
      <c r="CC119" s="1050"/>
      <c r="CD119" s="1050"/>
      <c r="CE119" s="1050"/>
      <c r="CF119" s="1051"/>
      <c r="CG119" s="1052"/>
      <c r="CH119" s="1052"/>
      <c r="CI119" s="1052"/>
      <c r="CJ119" s="1053"/>
      <c r="CK119" s="999"/>
      <c r="CL119" s="1000"/>
      <c r="CM119" s="1054" t="s">
        <v>471</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45043</v>
      </c>
      <c r="DH119" s="1036"/>
      <c r="DI119" s="1036"/>
      <c r="DJ119" s="1036"/>
      <c r="DK119" s="1037"/>
      <c r="DL119" s="1035" t="s">
        <v>397</v>
      </c>
      <c r="DM119" s="1036"/>
      <c r="DN119" s="1036"/>
      <c r="DO119" s="1036"/>
      <c r="DP119" s="1037"/>
      <c r="DQ119" s="1035" t="s">
        <v>445</v>
      </c>
      <c r="DR119" s="1036"/>
      <c r="DS119" s="1036"/>
      <c r="DT119" s="1036"/>
      <c r="DU119" s="1037"/>
      <c r="DV119" s="1038" t="s">
        <v>445</v>
      </c>
      <c r="DW119" s="1039"/>
      <c r="DX119" s="1039"/>
      <c r="DY119" s="1039"/>
      <c r="DZ119" s="1040"/>
    </row>
    <row r="120" spans="1:130" s="244" customFormat="1" ht="26.25" customHeight="1" x14ac:dyDescent="0.15">
      <c r="A120" s="1111"/>
      <c r="B120" s="998"/>
      <c r="C120" s="968" t="s">
        <v>448</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397</v>
      </c>
      <c r="AB120" s="1011"/>
      <c r="AC120" s="1011"/>
      <c r="AD120" s="1011"/>
      <c r="AE120" s="1012"/>
      <c r="AF120" s="1013" t="s">
        <v>191</v>
      </c>
      <c r="AG120" s="1011"/>
      <c r="AH120" s="1011"/>
      <c r="AI120" s="1011"/>
      <c r="AJ120" s="1012"/>
      <c r="AK120" s="1013" t="s">
        <v>191</v>
      </c>
      <c r="AL120" s="1011"/>
      <c r="AM120" s="1011"/>
      <c r="AN120" s="1011"/>
      <c r="AO120" s="1012"/>
      <c r="AP120" s="1014" t="s">
        <v>445</v>
      </c>
      <c r="AQ120" s="1015"/>
      <c r="AR120" s="1015"/>
      <c r="AS120" s="1015"/>
      <c r="AT120" s="1016"/>
      <c r="AU120" s="1041" t="s">
        <v>472</v>
      </c>
      <c r="AV120" s="1042"/>
      <c r="AW120" s="1042"/>
      <c r="AX120" s="1042"/>
      <c r="AY120" s="1043"/>
      <c r="AZ120" s="992" t="s">
        <v>473</v>
      </c>
      <c r="BA120" s="941"/>
      <c r="BB120" s="941"/>
      <c r="BC120" s="941"/>
      <c r="BD120" s="941"/>
      <c r="BE120" s="941"/>
      <c r="BF120" s="941"/>
      <c r="BG120" s="941"/>
      <c r="BH120" s="941"/>
      <c r="BI120" s="941"/>
      <c r="BJ120" s="941"/>
      <c r="BK120" s="941"/>
      <c r="BL120" s="941"/>
      <c r="BM120" s="941"/>
      <c r="BN120" s="941"/>
      <c r="BO120" s="941"/>
      <c r="BP120" s="942"/>
      <c r="BQ120" s="978">
        <v>2498860</v>
      </c>
      <c r="BR120" s="979"/>
      <c r="BS120" s="979"/>
      <c r="BT120" s="979"/>
      <c r="BU120" s="979"/>
      <c r="BV120" s="979">
        <v>2724934</v>
      </c>
      <c r="BW120" s="979"/>
      <c r="BX120" s="979"/>
      <c r="BY120" s="979"/>
      <c r="BZ120" s="979"/>
      <c r="CA120" s="979">
        <v>2691188</v>
      </c>
      <c r="CB120" s="979"/>
      <c r="CC120" s="979"/>
      <c r="CD120" s="979"/>
      <c r="CE120" s="979"/>
      <c r="CF120" s="993">
        <v>73.099999999999994</v>
      </c>
      <c r="CG120" s="994"/>
      <c r="CH120" s="994"/>
      <c r="CI120" s="994"/>
      <c r="CJ120" s="994"/>
      <c r="CK120" s="1059" t="s">
        <v>474</v>
      </c>
      <c r="CL120" s="1060"/>
      <c r="CM120" s="1060"/>
      <c r="CN120" s="1060"/>
      <c r="CO120" s="1061"/>
      <c r="CP120" s="1067" t="s">
        <v>413</v>
      </c>
      <c r="CQ120" s="1068"/>
      <c r="CR120" s="1068"/>
      <c r="CS120" s="1068"/>
      <c r="CT120" s="1068"/>
      <c r="CU120" s="1068"/>
      <c r="CV120" s="1068"/>
      <c r="CW120" s="1068"/>
      <c r="CX120" s="1068"/>
      <c r="CY120" s="1068"/>
      <c r="CZ120" s="1068"/>
      <c r="DA120" s="1068"/>
      <c r="DB120" s="1068"/>
      <c r="DC120" s="1068"/>
      <c r="DD120" s="1068"/>
      <c r="DE120" s="1068"/>
      <c r="DF120" s="1069"/>
      <c r="DG120" s="978">
        <v>1640641</v>
      </c>
      <c r="DH120" s="979"/>
      <c r="DI120" s="979"/>
      <c r="DJ120" s="979"/>
      <c r="DK120" s="979"/>
      <c r="DL120" s="979">
        <v>1575893</v>
      </c>
      <c r="DM120" s="979"/>
      <c r="DN120" s="979"/>
      <c r="DO120" s="979"/>
      <c r="DP120" s="979"/>
      <c r="DQ120" s="979">
        <v>1545721</v>
      </c>
      <c r="DR120" s="979"/>
      <c r="DS120" s="979"/>
      <c r="DT120" s="979"/>
      <c r="DU120" s="979"/>
      <c r="DV120" s="980">
        <v>42</v>
      </c>
      <c r="DW120" s="980"/>
      <c r="DX120" s="980"/>
      <c r="DY120" s="980"/>
      <c r="DZ120" s="981"/>
    </row>
    <row r="121" spans="1:130" s="244" customFormat="1" ht="26.25" customHeight="1" x14ac:dyDescent="0.15">
      <c r="A121" s="1111"/>
      <c r="B121" s="998"/>
      <c r="C121" s="1019" t="s">
        <v>475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397</v>
      </c>
      <c r="AB121" s="1011"/>
      <c r="AC121" s="1011"/>
      <c r="AD121" s="1011"/>
      <c r="AE121" s="1012"/>
      <c r="AF121" s="1013" t="s">
        <v>397</v>
      </c>
      <c r="AG121" s="1011"/>
      <c r="AH121" s="1011"/>
      <c r="AI121" s="1011"/>
      <c r="AJ121" s="1012"/>
      <c r="AK121" s="1013" t="s">
        <v>397</v>
      </c>
      <c r="AL121" s="1011"/>
      <c r="AM121" s="1011"/>
      <c r="AN121" s="1011"/>
      <c r="AO121" s="1012"/>
      <c r="AP121" s="1014" t="s">
        <v>191</v>
      </c>
      <c r="AQ121" s="1015"/>
      <c r="AR121" s="1015"/>
      <c r="AS121" s="1015"/>
      <c r="AT121" s="1016"/>
      <c r="AU121" s="1044"/>
      <c r="AV121" s="1045"/>
      <c r="AW121" s="1045"/>
      <c r="AX121" s="1045"/>
      <c r="AY121" s="1046"/>
      <c r="AZ121" s="1001" t="s">
        <v>476</v>
      </c>
      <c r="BA121" s="1002"/>
      <c r="BB121" s="1002"/>
      <c r="BC121" s="1002"/>
      <c r="BD121" s="1002"/>
      <c r="BE121" s="1002"/>
      <c r="BF121" s="1002"/>
      <c r="BG121" s="1002"/>
      <c r="BH121" s="1002"/>
      <c r="BI121" s="1002"/>
      <c r="BJ121" s="1002"/>
      <c r="BK121" s="1002"/>
      <c r="BL121" s="1002"/>
      <c r="BM121" s="1002"/>
      <c r="BN121" s="1002"/>
      <c r="BO121" s="1002"/>
      <c r="BP121" s="1003"/>
      <c r="BQ121" s="971">
        <v>77363</v>
      </c>
      <c r="BR121" s="972"/>
      <c r="BS121" s="972"/>
      <c r="BT121" s="972"/>
      <c r="BU121" s="972"/>
      <c r="BV121" s="972">
        <v>40355</v>
      </c>
      <c r="BW121" s="972"/>
      <c r="BX121" s="972"/>
      <c r="BY121" s="972"/>
      <c r="BZ121" s="972"/>
      <c r="CA121" s="972">
        <v>19870</v>
      </c>
      <c r="CB121" s="972"/>
      <c r="CC121" s="972"/>
      <c r="CD121" s="972"/>
      <c r="CE121" s="972"/>
      <c r="CF121" s="966">
        <v>0.5</v>
      </c>
      <c r="CG121" s="967"/>
      <c r="CH121" s="967"/>
      <c r="CI121" s="967"/>
      <c r="CJ121" s="967"/>
      <c r="CK121" s="1062"/>
      <c r="CL121" s="1063"/>
      <c r="CM121" s="1063"/>
      <c r="CN121" s="1063"/>
      <c r="CO121" s="1064"/>
      <c r="CP121" s="1072" t="s">
        <v>477</v>
      </c>
      <c r="CQ121" s="1073"/>
      <c r="CR121" s="1073"/>
      <c r="CS121" s="1073"/>
      <c r="CT121" s="1073"/>
      <c r="CU121" s="1073"/>
      <c r="CV121" s="1073"/>
      <c r="CW121" s="1073"/>
      <c r="CX121" s="1073"/>
      <c r="CY121" s="1073"/>
      <c r="CZ121" s="1073"/>
      <c r="DA121" s="1073"/>
      <c r="DB121" s="1073"/>
      <c r="DC121" s="1073"/>
      <c r="DD121" s="1073"/>
      <c r="DE121" s="1073"/>
      <c r="DF121" s="1074"/>
      <c r="DG121" s="971">
        <v>718643</v>
      </c>
      <c r="DH121" s="972"/>
      <c r="DI121" s="972"/>
      <c r="DJ121" s="972"/>
      <c r="DK121" s="972"/>
      <c r="DL121" s="972">
        <v>617640</v>
      </c>
      <c r="DM121" s="972"/>
      <c r="DN121" s="972"/>
      <c r="DO121" s="972"/>
      <c r="DP121" s="972"/>
      <c r="DQ121" s="972">
        <v>513798</v>
      </c>
      <c r="DR121" s="972"/>
      <c r="DS121" s="972"/>
      <c r="DT121" s="972"/>
      <c r="DU121" s="972"/>
      <c r="DV121" s="973">
        <v>14</v>
      </c>
      <c r="DW121" s="973"/>
      <c r="DX121" s="973"/>
      <c r="DY121" s="973"/>
      <c r="DZ121" s="974"/>
    </row>
    <row r="122" spans="1:130" s="244" customFormat="1" ht="26.25" customHeight="1" x14ac:dyDescent="0.15">
      <c r="A122" s="1111"/>
      <c r="B122" s="998"/>
      <c r="C122" s="968" t="s">
        <v>458</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191</v>
      </c>
      <c r="AB122" s="1011"/>
      <c r="AC122" s="1011"/>
      <c r="AD122" s="1011"/>
      <c r="AE122" s="1012"/>
      <c r="AF122" s="1013" t="s">
        <v>397</v>
      </c>
      <c r="AG122" s="1011"/>
      <c r="AH122" s="1011"/>
      <c r="AI122" s="1011"/>
      <c r="AJ122" s="1012"/>
      <c r="AK122" s="1013" t="s">
        <v>397</v>
      </c>
      <c r="AL122" s="1011"/>
      <c r="AM122" s="1011"/>
      <c r="AN122" s="1011"/>
      <c r="AO122" s="1012"/>
      <c r="AP122" s="1014" t="s">
        <v>191</v>
      </c>
      <c r="AQ122" s="1015"/>
      <c r="AR122" s="1015"/>
      <c r="AS122" s="1015"/>
      <c r="AT122" s="1016"/>
      <c r="AU122" s="1044"/>
      <c r="AV122" s="1045"/>
      <c r="AW122" s="1045"/>
      <c r="AX122" s="1045"/>
      <c r="AY122" s="1046"/>
      <c r="AZ122" s="1026" t="s">
        <v>478</v>
      </c>
      <c r="BA122" s="1017"/>
      <c r="BB122" s="1017"/>
      <c r="BC122" s="1017"/>
      <c r="BD122" s="1017"/>
      <c r="BE122" s="1017"/>
      <c r="BF122" s="1017"/>
      <c r="BG122" s="1017"/>
      <c r="BH122" s="1017"/>
      <c r="BI122" s="1017"/>
      <c r="BJ122" s="1017"/>
      <c r="BK122" s="1017"/>
      <c r="BL122" s="1017"/>
      <c r="BM122" s="1017"/>
      <c r="BN122" s="1017"/>
      <c r="BO122" s="1017"/>
      <c r="BP122" s="1018"/>
      <c r="BQ122" s="1049">
        <v>7334858</v>
      </c>
      <c r="BR122" s="1050"/>
      <c r="BS122" s="1050"/>
      <c r="BT122" s="1050"/>
      <c r="BU122" s="1050"/>
      <c r="BV122" s="1050">
        <v>7361128</v>
      </c>
      <c r="BW122" s="1050"/>
      <c r="BX122" s="1050"/>
      <c r="BY122" s="1050"/>
      <c r="BZ122" s="1050"/>
      <c r="CA122" s="1050">
        <v>7346596</v>
      </c>
      <c r="CB122" s="1050"/>
      <c r="CC122" s="1050"/>
      <c r="CD122" s="1050"/>
      <c r="CE122" s="1050"/>
      <c r="CF122" s="1070">
        <v>199.6</v>
      </c>
      <c r="CG122" s="1071"/>
      <c r="CH122" s="1071"/>
      <c r="CI122" s="1071"/>
      <c r="CJ122" s="1071"/>
      <c r="CK122" s="1062"/>
      <c r="CL122" s="1063"/>
      <c r="CM122" s="1063"/>
      <c r="CN122" s="1063"/>
      <c r="CO122" s="1064"/>
      <c r="CP122" s="1072" t="s">
        <v>415</v>
      </c>
      <c r="CQ122" s="1073"/>
      <c r="CR122" s="1073"/>
      <c r="CS122" s="1073"/>
      <c r="CT122" s="1073"/>
      <c r="CU122" s="1073"/>
      <c r="CV122" s="1073"/>
      <c r="CW122" s="1073"/>
      <c r="CX122" s="1073"/>
      <c r="CY122" s="1073"/>
      <c r="CZ122" s="1073"/>
      <c r="DA122" s="1073"/>
      <c r="DB122" s="1073"/>
      <c r="DC122" s="1073"/>
      <c r="DD122" s="1073"/>
      <c r="DE122" s="1073"/>
      <c r="DF122" s="1074"/>
      <c r="DG122" s="971" t="s">
        <v>397</v>
      </c>
      <c r="DH122" s="972"/>
      <c r="DI122" s="972"/>
      <c r="DJ122" s="972"/>
      <c r="DK122" s="972"/>
      <c r="DL122" s="972" t="s">
        <v>445</v>
      </c>
      <c r="DM122" s="972"/>
      <c r="DN122" s="972"/>
      <c r="DO122" s="972"/>
      <c r="DP122" s="972"/>
      <c r="DQ122" s="972" t="s">
        <v>445</v>
      </c>
      <c r="DR122" s="972"/>
      <c r="DS122" s="972"/>
      <c r="DT122" s="972"/>
      <c r="DU122" s="972"/>
      <c r="DV122" s="973" t="s">
        <v>191</v>
      </c>
      <c r="DW122" s="973"/>
      <c r="DX122" s="973"/>
      <c r="DY122" s="973"/>
      <c r="DZ122" s="974"/>
    </row>
    <row r="123" spans="1:130" s="244" customFormat="1" ht="26.25" customHeight="1" x14ac:dyDescent="0.15">
      <c r="A123" s="1111"/>
      <c r="B123" s="998"/>
      <c r="C123" s="968" t="s">
        <v>464</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191</v>
      </c>
      <c r="AB123" s="1011"/>
      <c r="AC123" s="1011"/>
      <c r="AD123" s="1011"/>
      <c r="AE123" s="1012"/>
      <c r="AF123" s="1013" t="s">
        <v>445</v>
      </c>
      <c r="AG123" s="1011"/>
      <c r="AH123" s="1011"/>
      <c r="AI123" s="1011"/>
      <c r="AJ123" s="1012"/>
      <c r="AK123" s="1013" t="s">
        <v>445</v>
      </c>
      <c r="AL123" s="1011"/>
      <c r="AM123" s="1011"/>
      <c r="AN123" s="1011"/>
      <c r="AO123" s="1012"/>
      <c r="AP123" s="1014" t="s">
        <v>397</v>
      </c>
      <c r="AQ123" s="1015"/>
      <c r="AR123" s="1015"/>
      <c r="AS123" s="1015"/>
      <c r="AT123" s="1016"/>
      <c r="AU123" s="1047"/>
      <c r="AV123" s="1048"/>
      <c r="AW123" s="1048"/>
      <c r="AX123" s="1048"/>
      <c r="AY123" s="1048"/>
      <c r="AZ123" s="275" t="s">
        <v>194</v>
      </c>
      <c r="BA123" s="275"/>
      <c r="BB123" s="275"/>
      <c r="BC123" s="275"/>
      <c r="BD123" s="275"/>
      <c r="BE123" s="275"/>
      <c r="BF123" s="275"/>
      <c r="BG123" s="275"/>
      <c r="BH123" s="275"/>
      <c r="BI123" s="275"/>
      <c r="BJ123" s="275"/>
      <c r="BK123" s="275"/>
      <c r="BL123" s="275"/>
      <c r="BM123" s="275"/>
      <c r="BN123" s="275"/>
      <c r="BO123" s="1027" t="s">
        <v>479</v>
      </c>
      <c r="BP123" s="1058"/>
      <c r="BQ123" s="1117">
        <v>9911081</v>
      </c>
      <c r="BR123" s="1118"/>
      <c r="BS123" s="1118"/>
      <c r="BT123" s="1118"/>
      <c r="BU123" s="1118"/>
      <c r="BV123" s="1118">
        <v>10126417</v>
      </c>
      <c r="BW123" s="1118"/>
      <c r="BX123" s="1118"/>
      <c r="BY123" s="1118"/>
      <c r="BZ123" s="1118"/>
      <c r="CA123" s="1118">
        <v>10057654</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4" customFormat="1" ht="26.25" customHeight="1" thickBot="1" x14ac:dyDescent="0.2">
      <c r="A124" s="1111"/>
      <c r="B124" s="998"/>
      <c r="C124" s="968" t="s">
        <v>467</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191</v>
      </c>
      <c r="AB124" s="1011"/>
      <c r="AC124" s="1011"/>
      <c r="AD124" s="1011"/>
      <c r="AE124" s="1012"/>
      <c r="AF124" s="1013" t="s">
        <v>191</v>
      </c>
      <c r="AG124" s="1011"/>
      <c r="AH124" s="1011"/>
      <c r="AI124" s="1011"/>
      <c r="AJ124" s="1012"/>
      <c r="AK124" s="1013" t="s">
        <v>191</v>
      </c>
      <c r="AL124" s="1011"/>
      <c r="AM124" s="1011"/>
      <c r="AN124" s="1011"/>
      <c r="AO124" s="1012"/>
      <c r="AP124" s="1014" t="s">
        <v>397</v>
      </c>
      <c r="AQ124" s="1015"/>
      <c r="AR124" s="1015"/>
      <c r="AS124" s="1015"/>
      <c r="AT124" s="1016"/>
      <c r="AU124" s="1113" t="s">
        <v>480</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61.5</v>
      </c>
      <c r="BR124" s="1080"/>
      <c r="BS124" s="1080"/>
      <c r="BT124" s="1080"/>
      <c r="BU124" s="1080"/>
      <c r="BV124" s="1080">
        <v>51.7</v>
      </c>
      <c r="BW124" s="1080"/>
      <c r="BX124" s="1080"/>
      <c r="BY124" s="1080"/>
      <c r="BZ124" s="1080"/>
      <c r="CA124" s="1080">
        <v>48.1</v>
      </c>
      <c r="CB124" s="1080"/>
      <c r="CC124" s="1080"/>
      <c r="CD124" s="1080"/>
      <c r="CE124" s="1080"/>
      <c r="CF124" s="1081"/>
      <c r="CG124" s="1082"/>
      <c r="CH124" s="1082"/>
      <c r="CI124" s="1082"/>
      <c r="CJ124" s="1083"/>
      <c r="CK124" s="1065"/>
      <c r="CL124" s="1065"/>
      <c r="CM124" s="1065"/>
      <c r="CN124" s="1065"/>
      <c r="CO124" s="1066"/>
      <c r="CP124" s="1072" t="s">
        <v>481</v>
      </c>
      <c r="CQ124" s="1073"/>
      <c r="CR124" s="1073"/>
      <c r="CS124" s="1073"/>
      <c r="CT124" s="1073"/>
      <c r="CU124" s="1073"/>
      <c r="CV124" s="1073"/>
      <c r="CW124" s="1073"/>
      <c r="CX124" s="1073"/>
      <c r="CY124" s="1073"/>
      <c r="CZ124" s="1073"/>
      <c r="DA124" s="1073"/>
      <c r="DB124" s="1073"/>
      <c r="DC124" s="1073"/>
      <c r="DD124" s="1073"/>
      <c r="DE124" s="1073"/>
      <c r="DF124" s="1074"/>
      <c r="DG124" s="1057" t="s">
        <v>445</v>
      </c>
      <c r="DH124" s="1036"/>
      <c r="DI124" s="1036"/>
      <c r="DJ124" s="1036"/>
      <c r="DK124" s="1037"/>
      <c r="DL124" s="1035" t="s">
        <v>397</v>
      </c>
      <c r="DM124" s="1036"/>
      <c r="DN124" s="1036"/>
      <c r="DO124" s="1036"/>
      <c r="DP124" s="1037"/>
      <c r="DQ124" s="1035" t="s">
        <v>191</v>
      </c>
      <c r="DR124" s="1036"/>
      <c r="DS124" s="1036"/>
      <c r="DT124" s="1036"/>
      <c r="DU124" s="1037"/>
      <c r="DV124" s="1038" t="s">
        <v>445</v>
      </c>
      <c r="DW124" s="1039"/>
      <c r="DX124" s="1039"/>
      <c r="DY124" s="1039"/>
      <c r="DZ124" s="1040"/>
    </row>
    <row r="125" spans="1:130" s="244" customFormat="1" ht="26.25" customHeight="1" x14ac:dyDescent="0.15">
      <c r="A125" s="1111"/>
      <c r="B125" s="998"/>
      <c r="C125" s="968" t="s">
        <v>469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445</v>
      </c>
      <c r="AB125" s="1011"/>
      <c r="AC125" s="1011"/>
      <c r="AD125" s="1011"/>
      <c r="AE125" s="1012"/>
      <c r="AF125" s="1013" t="s">
        <v>445</v>
      </c>
      <c r="AG125" s="1011"/>
      <c r="AH125" s="1011"/>
      <c r="AI125" s="1011"/>
      <c r="AJ125" s="1012"/>
      <c r="AK125" s="1013" t="s">
        <v>445</v>
      </c>
      <c r="AL125" s="1011"/>
      <c r="AM125" s="1011"/>
      <c r="AN125" s="1011"/>
      <c r="AO125" s="1012"/>
      <c r="AP125" s="1014" t="s">
        <v>397</v>
      </c>
      <c r="AQ125" s="1015"/>
      <c r="AR125" s="1015"/>
      <c r="AS125" s="1015"/>
      <c r="AT125" s="1016"/>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075" t="s">
        <v>482</v>
      </c>
      <c r="CL125" s="1060"/>
      <c r="CM125" s="1060"/>
      <c r="CN125" s="1060"/>
      <c r="CO125" s="1061"/>
      <c r="CP125" s="992" t="s">
        <v>483</v>
      </c>
      <c r="CQ125" s="941"/>
      <c r="CR125" s="941"/>
      <c r="CS125" s="941"/>
      <c r="CT125" s="941"/>
      <c r="CU125" s="941"/>
      <c r="CV125" s="941"/>
      <c r="CW125" s="941"/>
      <c r="CX125" s="941"/>
      <c r="CY125" s="941"/>
      <c r="CZ125" s="941"/>
      <c r="DA125" s="941"/>
      <c r="DB125" s="941"/>
      <c r="DC125" s="941"/>
      <c r="DD125" s="941"/>
      <c r="DE125" s="941"/>
      <c r="DF125" s="942"/>
      <c r="DG125" s="978" t="s">
        <v>445</v>
      </c>
      <c r="DH125" s="979"/>
      <c r="DI125" s="979"/>
      <c r="DJ125" s="979"/>
      <c r="DK125" s="979"/>
      <c r="DL125" s="979" t="s">
        <v>445</v>
      </c>
      <c r="DM125" s="979"/>
      <c r="DN125" s="979"/>
      <c r="DO125" s="979"/>
      <c r="DP125" s="979"/>
      <c r="DQ125" s="979" t="s">
        <v>445</v>
      </c>
      <c r="DR125" s="979"/>
      <c r="DS125" s="979"/>
      <c r="DT125" s="979"/>
      <c r="DU125" s="979"/>
      <c r="DV125" s="980" t="s">
        <v>397</v>
      </c>
      <c r="DW125" s="980"/>
      <c r="DX125" s="980"/>
      <c r="DY125" s="980"/>
      <c r="DZ125" s="981"/>
    </row>
    <row r="126" spans="1:130" s="244" customFormat="1" ht="26.25" customHeight="1" thickBot="1" x14ac:dyDescent="0.2">
      <c r="A126" s="1111"/>
      <c r="B126" s="998"/>
      <c r="C126" s="968" t="s">
        <v>471</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45331</v>
      </c>
      <c r="AB126" s="1011"/>
      <c r="AC126" s="1011"/>
      <c r="AD126" s="1011"/>
      <c r="AE126" s="1012"/>
      <c r="AF126" s="1013">
        <v>45043</v>
      </c>
      <c r="AG126" s="1011"/>
      <c r="AH126" s="1011"/>
      <c r="AI126" s="1011"/>
      <c r="AJ126" s="1012"/>
      <c r="AK126" s="1013" t="s">
        <v>445</v>
      </c>
      <c r="AL126" s="1011"/>
      <c r="AM126" s="1011"/>
      <c r="AN126" s="1011"/>
      <c r="AO126" s="1012"/>
      <c r="AP126" s="1014" t="s">
        <v>191</v>
      </c>
      <c r="AQ126" s="1015"/>
      <c r="AR126" s="1015"/>
      <c r="AS126" s="1015"/>
      <c r="AT126" s="1016"/>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076"/>
      <c r="CL126" s="1063"/>
      <c r="CM126" s="1063"/>
      <c r="CN126" s="1063"/>
      <c r="CO126" s="1064"/>
      <c r="CP126" s="1001" t="s">
        <v>484</v>
      </c>
      <c r="CQ126" s="1002"/>
      <c r="CR126" s="1002"/>
      <c r="CS126" s="1002"/>
      <c r="CT126" s="1002"/>
      <c r="CU126" s="1002"/>
      <c r="CV126" s="1002"/>
      <c r="CW126" s="1002"/>
      <c r="CX126" s="1002"/>
      <c r="CY126" s="1002"/>
      <c r="CZ126" s="1002"/>
      <c r="DA126" s="1002"/>
      <c r="DB126" s="1002"/>
      <c r="DC126" s="1002"/>
      <c r="DD126" s="1002"/>
      <c r="DE126" s="1002"/>
      <c r="DF126" s="1003"/>
      <c r="DG126" s="971" t="s">
        <v>445</v>
      </c>
      <c r="DH126" s="972"/>
      <c r="DI126" s="972"/>
      <c r="DJ126" s="972"/>
      <c r="DK126" s="972"/>
      <c r="DL126" s="972" t="s">
        <v>397</v>
      </c>
      <c r="DM126" s="972"/>
      <c r="DN126" s="972"/>
      <c r="DO126" s="972"/>
      <c r="DP126" s="972"/>
      <c r="DQ126" s="972" t="s">
        <v>191</v>
      </c>
      <c r="DR126" s="972"/>
      <c r="DS126" s="972"/>
      <c r="DT126" s="972"/>
      <c r="DU126" s="972"/>
      <c r="DV126" s="973" t="s">
        <v>445</v>
      </c>
      <c r="DW126" s="973"/>
      <c r="DX126" s="973"/>
      <c r="DY126" s="973"/>
      <c r="DZ126" s="974"/>
    </row>
    <row r="127" spans="1:130" s="244" customFormat="1" ht="26.25" customHeight="1" x14ac:dyDescent="0.15">
      <c r="A127" s="1112"/>
      <c r="B127" s="1000"/>
      <c r="C127" s="1054" t="s">
        <v>485</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14558</v>
      </c>
      <c r="AB127" s="1011"/>
      <c r="AC127" s="1011"/>
      <c r="AD127" s="1011"/>
      <c r="AE127" s="1012"/>
      <c r="AF127" s="1013">
        <v>9672</v>
      </c>
      <c r="AG127" s="1011"/>
      <c r="AH127" s="1011"/>
      <c r="AI127" s="1011"/>
      <c r="AJ127" s="1012"/>
      <c r="AK127" s="1013">
        <v>6225</v>
      </c>
      <c r="AL127" s="1011"/>
      <c r="AM127" s="1011"/>
      <c r="AN127" s="1011"/>
      <c r="AO127" s="1012"/>
      <c r="AP127" s="1014">
        <v>0.2</v>
      </c>
      <c r="AQ127" s="1015"/>
      <c r="AR127" s="1015"/>
      <c r="AS127" s="1015"/>
      <c r="AT127" s="1016"/>
      <c r="AU127" s="280"/>
      <c r="AV127" s="280"/>
      <c r="AW127" s="280"/>
      <c r="AX127" s="1084" t="s">
        <v>486</v>
      </c>
      <c r="AY127" s="1085"/>
      <c r="AZ127" s="1085"/>
      <c r="BA127" s="1085"/>
      <c r="BB127" s="1085"/>
      <c r="BC127" s="1085"/>
      <c r="BD127" s="1085"/>
      <c r="BE127" s="1086"/>
      <c r="BF127" s="1087" t="s">
        <v>487</v>
      </c>
      <c r="BG127" s="1085"/>
      <c r="BH127" s="1085"/>
      <c r="BI127" s="1085"/>
      <c r="BJ127" s="1085"/>
      <c r="BK127" s="1085"/>
      <c r="BL127" s="1086"/>
      <c r="BM127" s="1087" t="s">
        <v>488</v>
      </c>
      <c r="BN127" s="1085"/>
      <c r="BO127" s="1085"/>
      <c r="BP127" s="1085"/>
      <c r="BQ127" s="1085"/>
      <c r="BR127" s="1085"/>
      <c r="BS127" s="1086"/>
      <c r="BT127" s="1087" t="s">
        <v>489</v>
      </c>
      <c r="BU127" s="1085"/>
      <c r="BV127" s="1085"/>
      <c r="BW127" s="1085"/>
      <c r="BX127" s="1085"/>
      <c r="BY127" s="1085"/>
      <c r="BZ127" s="1109"/>
      <c r="CA127" s="280"/>
      <c r="CB127" s="280"/>
      <c r="CC127" s="280"/>
      <c r="CD127" s="281"/>
      <c r="CE127" s="281"/>
      <c r="CF127" s="281"/>
      <c r="CG127" s="278"/>
      <c r="CH127" s="278"/>
      <c r="CI127" s="278"/>
      <c r="CJ127" s="279"/>
      <c r="CK127" s="1076"/>
      <c r="CL127" s="1063"/>
      <c r="CM127" s="1063"/>
      <c r="CN127" s="1063"/>
      <c r="CO127" s="1064"/>
      <c r="CP127" s="1001" t="s">
        <v>490</v>
      </c>
      <c r="CQ127" s="1002"/>
      <c r="CR127" s="1002"/>
      <c r="CS127" s="1002"/>
      <c r="CT127" s="1002"/>
      <c r="CU127" s="1002"/>
      <c r="CV127" s="1002"/>
      <c r="CW127" s="1002"/>
      <c r="CX127" s="1002"/>
      <c r="CY127" s="1002"/>
      <c r="CZ127" s="1002"/>
      <c r="DA127" s="1002"/>
      <c r="DB127" s="1002"/>
      <c r="DC127" s="1002"/>
      <c r="DD127" s="1002"/>
      <c r="DE127" s="1002"/>
      <c r="DF127" s="1003"/>
      <c r="DG127" s="971" t="s">
        <v>445</v>
      </c>
      <c r="DH127" s="972"/>
      <c r="DI127" s="972"/>
      <c r="DJ127" s="972"/>
      <c r="DK127" s="972"/>
      <c r="DL127" s="972" t="s">
        <v>397</v>
      </c>
      <c r="DM127" s="972"/>
      <c r="DN127" s="972"/>
      <c r="DO127" s="972"/>
      <c r="DP127" s="972"/>
      <c r="DQ127" s="972" t="s">
        <v>397</v>
      </c>
      <c r="DR127" s="972"/>
      <c r="DS127" s="972"/>
      <c r="DT127" s="972"/>
      <c r="DU127" s="972"/>
      <c r="DV127" s="973" t="s">
        <v>191</v>
      </c>
      <c r="DW127" s="973"/>
      <c r="DX127" s="973"/>
      <c r="DY127" s="973"/>
      <c r="DZ127" s="974"/>
    </row>
    <row r="128" spans="1:130" s="244" customFormat="1" ht="26.25" customHeight="1" thickBot="1" x14ac:dyDescent="0.2">
      <c r="A128" s="1095" t="s">
        <v>491</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492</v>
      </c>
      <c r="X128" s="1097"/>
      <c r="Y128" s="1097"/>
      <c r="Z128" s="1098"/>
      <c r="AA128" s="1099">
        <v>27004</v>
      </c>
      <c r="AB128" s="1100"/>
      <c r="AC128" s="1100"/>
      <c r="AD128" s="1100"/>
      <c r="AE128" s="1101"/>
      <c r="AF128" s="1102">
        <v>7696</v>
      </c>
      <c r="AG128" s="1100"/>
      <c r="AH128" s="1100"/>
      <c r="AI128" s="1100"/>
      <c r="AJ128" s="1101"/>
      <c r="AK128" s="1102" t="s">
        <v>397</v>
      </c>
      <c r="AL128" s="1100"/>
      <c r="AM128" s="1100"/>
      <c r="AN128" s="1100"/>
      <c r="AO128" s="1101"/>
      <c r="AP128" s="1103"/>
      <c r="AQ128" s="1104"/>
      <c r="AR128" s="1104"/>
      <c r="AS128" s="1104"/>
      <c r="AT128" s="1105"/>
      <c r="AU128" s="280"/>
      <c r="AV128" s="280"/>
      <c r="AW128" s="280"/>
      <c r="AX128" s="940" t="s">
        <v>493</v>
      </c>
      <c r="AY128" s="941"/>
      <c r="AZ128" s="941"/>
      <c r="BA128" s="941"/>
      <c r="BB128" s="941"/>
      <c r="BC128" s="941"/>
      <c r="BD128" s="941"/>
      <c r="BE128" s="942"/>
      <c r="BF128" s="1106" t="s">
        <v>445</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1"/>
      <c r="CB128" s="281"/>
      <c r="CC128" s="281"/>
      <c r="CD128" s="281"/>
      <c r="CE128" s="281"/>
      <c r="CF128" s="281"/>
      <c r="CG128" s="278"/>
      <c r="CH128" s="278"/>
      <c r="CI128" s="278"/>
      <c r="CJ128" s="279"/>
      <c r="CK128" s="1077"/>
      <c r="CL128" s="1078"/>
      <c r="CM128" s="1078"/>
      <c r="CN128" s="1078"/>
      <c r="CO128" s="1079"/>
      <c r="CP128" s="1088" t="s">
        <v>494</v>
      </c>
      <c r="CQ128" s="1089"/>
      <c r="CR128" s="1089"/>
      <c r="CS128" s="1089"/>
      <c r="CT128" s="1089"/>
      <c r="CU128" s="1089"/>
      <c r="CV128" s="1089"/>
      <c r="CW128" s="1089"/>
      <c r="CX128" s="1089"/>
      <c r="CY128" s="1089"/>
      <c r="CZ128" s="1089"/>
      <c r="DA128" s="1089"/>
      <c r="DB128" s="1089"/>
      <c r="DC128" s="1089"/>
      <c r="DD128" s="1089"/>
      <c r="DE128" s="1089"/>
      <c r="DF128" s="1090"/>
      <c r="DG128" s="1091" t="s">
        <v>397</v>
      </c>
      <c r="DH128" s="1092"/>
      <c r="DI128" s="1092"/>
      <c r="DJ128" s="1092"/>
      <c r="DK128" s="1092"/>
      <c r="DL128" s="1092" t="s">
        <v>445</v>
      </c>
      <c r="DM128" s="1092"/>
      <c r="DN128" s="1092"/>
      <c r="DO128" s="1092"/>
      <c r="DP128" s="1092"/>
      <c r="DQ128" s="1092" t="s">
        <v>445</v>
      </c>
      <c r="DR128" s="1092"/>
      <c r="DS128" s="1092"/>
      <c r="DT128" s="1092"/>
      <c r="DU128" s="1092"/>
      <c r="DV128" s="1093" t="s">
        <v>397</v>
      </c>
      <c r="DW128" s="1093"/>
      <c r="DX128" s="1093"/>
      <c r="DY128" s="1093"/>
      <c r="DZ128" s="1094"/>
    </row>
    <row r="129" spans="1:131" s="244" customFormat="1" ht="26.25" customHeight="1" x14ac:dyDescent="0.15">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495</v>
      </c>
      <c r="X129" s="1126"/>
      <c r="Y129" s="1126"/>
      <c r="Z129" s="1127"/>
      <c r="AA129" s="1010">
        <v>4480596</v>
      </c>
      <c r="AB129" s="1011"/>
      <c r="AC129" s="1011"/>
      <c r="AD129" s="1011"/>
      <c r="AE129" s="1012"/>
      <c r="AF129" s="1013">
        <v>4415476</v>
      </c>
      <c r="AG129" s="1011"/>
      <c r="AH129" s="1011"/>
      <c r="AI129" s="1011"/>
      <c r="AJ129" s="1012"/>
      <c r="AK129" s="1013">
        <v>4312090</v>
      </c>
      <c r="AL129" s="1011"/>
      <c r="AM129" s="1011"/>
      <c r="AN129" s="1011"/>
      <c r="AO129" s="1012"/>
      <c r="AP129" s="1128"/>
      <c r="AQ129" s="1129"/>
      <c r="AR129" s="1129"/>
      <c r="AS129" s="1129"/>
      <c r="AT129" s="1130"/>
      <c r="AU129" s="282"/>
      <c r="AV129" s="282"/>
      <c r="AW129" s="282"/>
      <c r="AX129" s="1119" t="s">
        <v>496</v>
      </c>
      <c r="AY129" s="1002"/>
      <c r="AZ129" s="1002"/>
      <c r="BA129" s="1002"/>
      <c r="BB129" s="1002"/>
      <c r="BC129" s="1002"/>
      <c r="BD129" s="1002"/>
      <c r="BE129" s="1003"/>
      <c r="BF129" s="1120" t="s">
        <v>191</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982" t="s">
        <v>497</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498</v>
      </c>
      <c r="X130" s="1126"/>
      <c r="Y130" s="1126"/>
      <c r="Z130" s="1127"/>
      <c r="AA130" s="1010">
        <v>722120</v>
      </c>
      <c r="AB130" s="1011"/>
      <c r="AC130" s="1011"/>
      <c r="AD130" s="1011"/>
      <c r="AE130" s="1012"/>
      <c r="AF130" s="1013">
        <v>712465</v>
      </c>
      <c r="AG130" s="1011"/>
      <c r="AH130" s="1011"/>
      <c r="AI130" s="1011"/>
      <c r="AJ130" s="1012"/>
      <c r="AK130" s="1013">
        <v>630893</v>
      </c>
      <c r="AL130" s="1011"/>
      <c r="AM130" s="1011"/>
      <c r="AN130" s="1011"/>
      <c r="AO130" s="1012"/>
      <c r="AP130" s="1128"/>
      <c r="AQ130" s="1129"/>
      <c r="AR130" s="1129"/>
      <c r="AS130" s="1129"/>
      <c r="AT130" s="1130"/>
      <c r="AU130" s="282"/>
      <c r="AV130" s="282"/>
      <c r="AW130" s="282"/>
      <c r="AX130" s="1119" t="s">
        <v>499</v>
      </c>
      <c r="AY130" s="1002"/>
      <c r="AZ130" s="1002"/>
      <c r="BA130" s="1002"/>
      <c r="BB130" s="1002"/>
      <c r="BC130" s="1002"/>
      <c r="BD130" s="1002"/>
      <c r="BE130" s="1003"/>
      <c r="BF130" s="1156">
        <v>10</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500</v>
      </c>
      <c r="X131" s="1164"/>
      <c r="Y131" s="1164"/>
      <c r="Z131" s="1165"/>
      <c r="AA131" s="1057">
        <v>3758476</v>
      </c>
      <c r="AB131" s="1036"/>
      <c r="AC131" s="1036"/>
      <c r="AD131" s="1036"/>
      <c r="AE131" s="1037"/>
      <c r="AF131" s="1035">
        <v>3703011</v>
      </c>
      <c r="AG131" s="1036"/>
      <c r="AH131" s="1036"/>
      <c r="AI131" s="1036"/>
      <c r="AJ131" s="1037"/>
      <c r="AK131" s="1035">
        <v>3681197</v>
      </c>
      <c r="AL131" s="1036"/>
      <c r="AM131" s="1036"/>
      <c r="AN131" s="1036"/>
      <c r="AO131" s="1037"/>
      <c r="AP131" s="1166"/>
      <c r="AQ131" s="1167"/>
      <c r="AR131" s="1167"/>
      <c r="AS131" s="1167"/>
      <c r="AT131" s="1168"/>
      <c r="AU131" s="282"/>
      <c r="AV131" s="282"/>
      <c r="AW131" s="282"/>
      <c r="AX131" s="1138" t="s">
        <v>501</v>
      </c>
      <c r="AY131" s="1089"/>
      <c r="AZ131" s="1089"/>
      <c r="BA131" s="1089"/>
      <c r="BB131" s="1089"/>
      <c r="BC131" s="1089"/>
      <c r="BD131" s="1089"/>
      <c r="BE131" s="1090"/>
      <c r="BF131" s="1139">
        <v>48.1</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45" t="s">
        <v>502</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503</v>
      </c>
      <c r="W132" s="1149"/>
      <c r="X132" s="1149"/>
      <c r="Y132" s="1149"/>
      <c r="Z132" s="1150"/>
      <c r="AA132" s="1151">
        <v>9.8466772169999999</v>
      </c>
      <c r="AB132" s="1152"/>
      <c r="AC132" s="1152"/>
      <c r="AD132" s="1152"/>
      <c r="AE132" s="1153"/>
      <c r="AF132" s="1154">
        <v>10.605342520000001</v>
      </c>
      <c r="AG132" s="1152"/>
      <c r="AH132" s="1152"/>
      <c r="AI132" s="1152"/>
      <c r="AJ132" s="1153"/>
      <c r="AK132" s="1154">
        <v>9.5645519649999997</v>
      </c>
      <c r="AL132" s="1152"/>
      <c r="AM132" s="1152"/>
      <c r="AN132" s="1152"/>
      <c r="AO132" s="1153"/>
      <c r="AP132" s="1051"/>
      <c r="AQ132" s="1052"/>
      <c r="AR132" s="1052"/>
      <c r="AS132" s="1052"/>
      <c r="AT132" s="1155"/>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504</v>
      </c>
      <c r="W133" s="1132"/>
      <c r="X133" s="1132"/>
      <c r="Y133" s="1132"/>
      <c r="Z133" s="1133"/>
      <c r="AA133" s="1134">
        <v>9.8000000000000007</v>
      </c>
      <c r="AB133" s="1135"/>
      <c r="AC133" s="1135"/>
      <c r="AD133" s="1135"/>
      <c r="AE133" s="1136"/>
      <c r="AF133" s="1134">
        <v>10</v>
      </c>
      <c r="AG133" s="1135"/>
      <c r="AH133" s="1135"/>
      <c r="AI133" s="1135"/>
      <c r="AJ133" s="1136"/>
      <c r="AK133" s="1134">
        <v>10</v>
      </c>
      <c r="AL133" s="1135"/>
      <c r="AM133" s="1135"/>
      <c r="AN133" s="1135"/>
      <c r="AO133" s="1136"/>
      <c r="AP133" s="1081"/>
      <c r="AQ133" s="1082"/>
      <c r="AR133" s="1082"/>
      <c r="AS133" s="1082"/>
      <c r="AT133" s="1137"/>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IkaKjU7MJi6rd8wDTUZhcQzDTlF5M2OCSdClaMZEgxIO+LjnbrVinoFDK7f3WMp3IY1fNWFIDqNAiQQugoKy7A==" saltValue="ErY4niaPjEqj7DT4pLVl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C1" zoomScale="85" zoomScaleNormal="85" zoomScaleSheetLayoutView="85" workbookViewId="0">
      <selection activeCell="AI96" sqref="AI96"/>
    </sheetView>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505</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vTbZNQeozhGDLicmEoQXR3f8xfMVQOVAgkqueuD5ZjKRrCX5dY0sZJIhG41y102CurkC2K5U/yB8cHFWEnxw==" saltValue="fJKgwOf3RVcsjbv0R+qJ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U1" zoomScale="85" zoomScaleNormal="85"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qkCmNG/HmZGfikgAbsy9jLafKfpAmmMOQ5SH9PIDyZ0jzSBbV5DXp0ra3hdjGix4hurXNsnRJPoL7L98BTumg==" saltValue="bYRUFbmO+YwwsORPtEB7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506</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507</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172" t="s">
        <v>508</v>
      </c>
      <c r="AP7" s="301"/>
      <c r="AQ7" s="302" t="s">
        <v>509</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173"/>
      <c r="AP8" s="307" t="s">
        <v>510</v>
      </c>
      <c r="AQ8" s="308" t="s">
        <v>511</v>
      </c>
      <c r="AR8" s="309" t="s">
        <v>512</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174" t="s">
        <v>513</v>
      </c>
      <c r="AL9" s="1175"/>
      <c r="AM9" s="1175"/>
      <c r="AN9" s="1176"/>
      <c r="AO9" s="310">
        <v>1141258</v>
      </c>
      <c r="AP9" s="310">
        <v>87386</v>
      </c>
      <c r="AQ9" s="311">
        <v>87631</v>
      </c>
      <c r="AR9" s="312">
        <v>-0.3</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174" t="s">
        <v>514</v>
      </c>
      <c r="AL10" s="1175"/>
      <c r="AM10" s="1175"/>
      <c r="AN10" s="1176"/>
      <c r="AO10" s="313">
        <v>39754</v>
      </c>
      <c r="AP10" s="313">
        <v>3044</v>
      </c>
      <c r="AQ10" s="314">
        <v>8917</v>
      </c>
      <c r="AR10" s="315">
        <v>-65.900000000000006</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174" t="s">
        <v>515</v>
      </c>
      <c r="AL11" s="1175"/>
      <c r="AM11" s="1175"/>
      <c r="AN11" s="1176"/>
      <c r="AO11" s="313">
        <v>133329</v>
      </c>
      <c r="AP11" s="313">
        <v>10209</v>
      </c>
      <c r="AQ11" s="314">
        <v>14700</v>
      </c>
      <c r="AR11" s="315">
        <v>-30.6</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174" t="s">
        <v>516</v>
      </c>
      <c r="AL12" s="1175"/>
      <c r="AM12" s="1175"/>
      <c r="AN12" s="1176"/>
      <c r="AO12" s="313" t="s">
        <v>517</v>
      </c>
      <c r="AP12" s="313" t="s">
        <v>517</v>
      </c>
      <c r="AQ12" s="314">
        <v>667</v>
      </c>
      <c r="AR12" s="315" t="s">
        <v>517</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174" t="s">
        <v>518</v>
      </c>
      <c r="AL13" s="1175"/>
      <c r="AM13" s="1175"/>
      <c r="AN13" s="1176"/>
      <c r="AO13" s="313" t="s">
        <v>517</v>
      </c>
      <c r="AP13" s="313" t="s">
        <v>517</v>
      </c>
      <c r="AQ13" s="314" t="s">
        <v>517</v>
      </c>
      <c r="AR13" s="315" t="s">
        <v>517</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174" t="s">
        <v>519</v>
      </c>
      <c r="AL14" s="1175"/>
      <c r="AM14" s="1175"/>
      <c r="AN14" s="1176"/>
      <c r="AO14" s="313">
        <v>90611</v>
      </c>
      <c r="AP14" s="313">
        <v>6938</v>
      </c>
      <c r="AQ14" s="314">
        <v>4134</v>
      </c>
      <c r="AR14" s="315">
        <v>67.8</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174" t="s">
        <v>520</v>
      </c>
      <c r="AL15" s="1175"/>
      <c r="AM15" s="1175"/>
      <c r="AN15" s="1176"/>
      <c r="AO15" s="313">
        <v>16247</v>
      </c>
      <c r="AP15" s="313">
        <v>1244</v>
      </c>
      <c r="AQ15" s="314">
        <v>2222</v>
      </c>
      <c r="AR15" s="315">
        <v>-44</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177" t="s">
        <v>521</v>
      </c>
      <c r="AL16" s="1178"/>
      <c r="AM16" s="1178"/>
      <c r="AN16" s="1179"/>
      <c r="AO16" s="313">
        <v>-98119</v>
      </c>
      <c r="AP16" s="313">
        <v>-7513</v>
      </c>
      <c r="AQ16" s="314">
        <v>-8178</v>
      </c>
      <c r="AR16" s="315">
        <v>-8.1</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177" t="s">
        <v>194</v>
      </c>
      <c r="AL17" s="1178"/>
      <c r="AM17" s="1178"/>
      <c r="AN17" s="1179"/>
      <c r="AO17" s="313">
        <v>1323080</v>
      </c>
      <c r="AP17" s="313">
        <v>101308</v>
      </c>
      <c r="AQ17" s="314">
        <v>110093</v>
      </c>
      <c r="AR17" s="315">
        <v>-8</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522</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523</v>
      </c>
      <c r="AP20" s="321" t="s">
        <v>524</v>
      </c>
      <c r="AQ20" s="322" t="s">
        <v>525</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169" t="s">
        <v>526</v>
      </c>
      <c r="AL21" s="1170"/>
      <c r="AM21" s="1170"/>
      <c r="AN21" s="1171"/>
      <c r="AO21" s="325">
        <v>9.0399999999999991</v>
      </c>
      <c r="AP21" s="326">
        <v>10.38</v>
      </c>
      <c r="AQ21" s="327">
        <v>-1.34</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169" t="s">
        <v>527</v>
      </c>
      <c r="AL22" s="1170"/>
      <c r="AM22" s="1170"/>
      <c r="AN22" s="1171"/>
      <c r="AO22" s="330">
        <v>97.5</v>
      </c>
      <c r="AP22" s="331">
        <v>96.6</v>
      </c>
      <c r="AQ22" s="332">
        <v>0.9</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528</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529</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530</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172" t="s">
        <v>508</v>
      </c>
      <c r="AP30" s="301"/>
      <c r="AQ30" s="302" t="s">
        <v>509</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173"/>
      <c r="AP31" s="307" t="s">
        <v>510</v>
      </c>
      <c r="AQ31" s="308" t="s">
        <v>511</v>
      </c>
      <c r="AR31" s="309" t="s">
        <v>512</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185" t="s">
        <v>531</v>
      </c>
      <c r="AL32" s="1186"/>
      <c r="AM32" s="1186"/>
      <c r="AN32" s="1187"/>
      <c r="AO32" s="340">
        <v>771442</v>
      </c>
      <c r="AP32" s="340">
        <v>59069</v>
      </c>
      <c r="AQ32" s="341">
        <v>55141</v>
      </c>
      <c r="AR32" s="342">
        <v>7.1</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185" t="s">
        <v>532</v>
      </c>
      <c r="AL33" s="1186"/>
      <c r="AM33" s="1186"/>
      <c r="AN33" s="1187"/>
      <c r="AO33" s="340" t="s">
        <v>517</v>
      </c>
      <c r="AP33" s="340" t="s">
        <v>517</v>
      </c>
      <c r="AQ33" s="341" t="s">
        <v>517</v>
      </c>
      <c r="AR33" s="342" t="s">
        <v>517</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185" t="s">
        <v>533</v>
      </c>
      <c r="AL34" s="1186"/>
      <c r="AM34" s="1186"/>
      <c r="AN34" s="1187"/>
      <c r="AO34" s="340" t="s">
        <v>517</v>
      </c>
      <c r="AP34" s="340" t="s">
        <v>517</v>
      </c>
      <c r="AQ34" s="341">
        <v>3</v>
      </c>
      <c r="AR34" s="342" t="s">
        <v>517</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185" t="s">
        <v>534</v>
      </c>
      <c r="AL35" s="1186"/>
      <c r="AM35" s="1186"/>
      <c r="AN35" s="1187"/>
      <c r="AO35" s="340">
        <v>184039</v>
      </c>
      <c r="AP35" s="340">
        <v>14092</v>
      </c>
      <c r="AQ35" s="341">
        <v>21916</v>
      </c>
      <c r="AR35" s="342">
        <v>-35.700000000000003</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185" t="s">
        <v>535</v>
      </c>
      <c r="AL36" s="1186"/>
      <c r="AM36" s="1186"/>
      <c r="AN36" s="1187"/>
      <c r="AO36" s="340">
        <v>21277</v>
      </c>
      <c r="AP36" s="340">
        <v>1629</v>
      </c>
      <c r="AQ36" s="341">
        <v>3784</v>
      </c>
      <c r="AR36" s="342">
        <v>-57</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185" t="s">
        <v>536</v>
      </c>
      <c r="AL37" s="1186"/>
      <c r="AM37" s="1186"/>
      <c r="AN37" s="1187"/>
      <c r="AO37" s="340">
        <v>6225</v>
      </c>
      <c r="AP37" s="340">
        <v>477</v>
      </c>
      <c r="AQ37" s="341">
        <v>1115</v>
      </c>
      <c r="AR37" s="342">
        <v>-57.2</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188" t="s">
        <v>537</v>
      </c>
      <c r="AL38" s="1189"/>
      <c r="AM38" s="1189"/>
      <c r="AN38" s="1190"/>
      <c r="AO38" s="343" t="s">
        <v>517</v>
      </c>
      <c r="AP38" s="343" t="s">
        <v>517</v>
      </c>
      <c r="AQ38" s="344">
        <v>2</v>
      </c>
      <c r="AR38" s="332" t="s">
        <v>517</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188" t="s">
        <v>538</v>
      </c>
      <c r="AL39" s="1189"/>
      <c r="AM39" s="1189"/>
      <c r="AN39" s="1190"/>
      <c r="AO39" s="340" t="s">
        <v>517</v>
      </c>
      <c r="AP39" s="340" t="s">
        <v>517</v>
      </c>
      <c r="AQ39" s="341">
        <v>-1435</v>
      </c>
      <c r="AR39" s="342" t="s">
        <v>517</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185" t="s">
        <v>539</v>
      </c>
      <c r="AL40" s="1186"/>
      <c r="AM40" s="1186"/>
      <c r="AN40" s="1187"/>
      <c r="AO40" s="340">
        <v>-630893</v>
      </c>
      <c r="AP40" s="340">
        <v>-48307</v>
      </c>
      <c r="AQ40" s="341">
        <v>-54229</v>
      </c>
      <c r="AR40" s="342">
        <v>-10.9</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191" t="s">
        <v>308</v>
      </c>
      <c r="AL41" s="1192"/>
      <c r="AM41" s="1192"/>
      <c r="AN41" s="1193"/>
      <c r="AO41" s="340">
        <v>352090</v>
      </c>
      <c r="AP41" s="340">
        <v>26959</v>
      </c>
      <c r="AQ41" s="341">
        <v>26298</v>
      </c>
      <c r="AR41" s="342">
        <v>2.5</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540</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541</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542</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180" t="s">
        <v>508</v>
      </c>
      <c r="AN49" s="1182" t="s">
        <v>543</v>
      </c>
      <c r="AO49" s="1183"/>
      <c r="AP49" s="1183"/>
      <c r="AQ49" s="1183"/>
      <c r="AR49" s="1184"/>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181"/>
      <c r="AN50" s="356" t="s">
        <v>544</v>
      </c>
      <c r="AO50" s="357" t="s">
        <v>545</v>
      </c>
      <c r="AP50" s="358" t="s">
        <v>546</v>
      </c>
      <c r="AQ50" s="359" t="s">
        <v>547</v>
      </c>
      <c r="AR50" s="360" t="s">
        <v>548</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549</v>
      </c>
      <c r="AL51" s="353"/>
      <c r="AM51" s="361">
        <v>1204315</v>
      </c>
      <c r="AN51" s="362">
        <v>84507</v>
      </c>
      <c r="AO51" s="363">
        <v>23.8</v>
      </c>
      <c r="AP51" s="364">
        <v>85205</v>
      </c>
      <c r="AQ51" s="365">
        <v>14.5</v>
      </c>
      <c r="AR51" s="366">
        <v>9.3000000000000007</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550</v>
      </c>
      <c r="AM52" s="369">
        <v>415888</v>
      </c>
      <c r="AN52" s="370">
        <v>29183</v>
      </c>
      <c r="AO52" s="371">
        <v>-30.3</v>
      </c>
      <c r="AP52" s="372">
        <v>38847</v>
      </c>
      <c r="AQ52" s="373">
        <v>13.7</v>
      </c>
      <c r="AR52" s="374">
        <v>-44</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551</v>
      </c>
      <c r="AL53" s="353"/>
      <c r="AM53" s="361">
        <v>1833200</v>
      </c>
      <c r="AN53" s="362">
        <v>131809</v>
      </c>
      <c r="AO53" s="363">
        <v>56</v>
      </c>
      <c r="AP53" s="364">
        <v>106092</v>
      </c>
      <c r="AQ53" s="365">
        <v>24.5</v>
      </c>
      <c r="AR53" s="366">
        <v>31.5</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550</v>
      </c>
      <c r="AM54" s="369">
        <v>411856</v>
      </c>
      <c r="AN54" s="370">
        <v>29613</v>
      </c>
      <c r="AO54" s="371">
        <v>1.5</v>
      </c>
      <c r="AP54" s="372">
        <v>44299</v>
      </c>
      <c r="AQ54" s="373">
        <v>14</v>
      </c>
      <c r="AR54" s="374">
        <v>-12.5</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552</v>
      </c>
      <c r="AL55" s="353"/>
      <c r="AM55" s="361">
        <v>820963</v>
      </c>
      <c r="AN55" s="362">
        <v>60352</v>
      </c>
      <c r="AO55" s="363">
        <v>-54.2</v>
      </c>
      <c r="AP55" s="364">
        <v>78903</v>
      </c>
      <c r="AQ55" s="365">
        <v>-25.6</v>
      </c>
      <c r="AR55" s="366">
        <v>-28.6</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550</v>
      </c>
      <c r="AM56" s="369">
        <v>383122</v>
      </c>
      <c r="AN56" s="370">
        <v>28165</v>
      </c>
      <c r="AO56" s="371">
        <v>-4.9000000000000004</v>
      </c>
      <c r="AP56" s="372">
        <v>49201</v>
      </c>
      <c r="AQ56" s="373">
        <v>11.1</v>
      </c>
      <c r="AR56" s="374">
        <v>-16</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553</v>
      </c>
      <c r="AL57" s="353"/>
      <c r="AM57" s="361">
        <v>1096938</v>
      </c>
      <c r="AN57" s="362">
        <v>82149</v>
      </c>
      <c r="AO57" s="363">
        <v>36.1</v>
      </c>
      <c r="AP57" s="364">
        <v>82993</v>
      </c>
      <c r="AQ57" s="365">
        <v>5.2</v>
      </c>
      <c r="AR57" s="366">
        <v>30.9</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550</v>
      </c>
      <c r="AM58" s="369">
        <v>543911</v>
      </c>
      <c r="AN58" s="370">
        <v>40733</v>
      </c>
      <c r="AO58" s="371">
        <v>44.6</v>
      </c>
      <c r="AP58" s="372">
        <v>46787</v>
      </c>
      <c r="AQ58" s="373">
        <v>-4.9000000000000004</v>
      </c>
      <c r="AR58" s="374">
        <v>49.5</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554</v>
      </c>
      <c r="AL59" s="353"/>
      <c r="AM59" s="361">
        <v>866455</v>
      </c>
      <c r="AN59" s="362">
        <v>66344</v>
      </c>
      <c r="AO59" s="363">
        <v>-19.2</v>
      </c>
      <c r="AP59" s="364">
        <v>108252</v>
      </c>
      <c r="AQ59" s="365">
        <v>30.4</v>
      </c>
      <c r="AR59" s="366">
        <v>-49.6</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550</v>
      </c>
      <c r="AM60" s="369">
        <v>450723</v>
      </c>
      <c r="AN60" s="370">
        <v>34512</v>
      </c>
      <c r="AO60" s="371">
        <v>-15.3</v>
      </c>
      <c r="AP60" s="372">
        <v>50321</v>
      </c>
      <c r="AQ60" s="373">
        <v>7.6</v>
      </c>
      <c r="AR60" s="374">
        <v>-22.9</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555</v>
      </c>
      <c r="AL61" s="375"/>
      <c r="AM61" s="376">
        <v>1164374</v>
      </c>
      <c r="AN61" s="377">
        <v>85032</v>
      </c>
      <c r="AO61" s="378">
        <v>8.5</v>
      </c>
      <c r="AP61" s="379">
        <v>92289</v>
      </c>
      <c r="AQ61" s="380">
        <v>9.8000000000000007</v>
      </c>
      <c r="AR61" s="366">
        <v>-1.3</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550</v>
      </c>
      <c r="AM62" s="369">
        <v>441100</v>
      </c>
      <c r="AN62" s="370">
        <v>32441</v>
      </c>
      <c r="AO62" s="371">
        <v>-0.9</v>
      </c>
      <c r="AP62" s="372">
        <v>45891</v>
      </c>
      <c r="AQ62" s="373">
        <v>8.3000000000000007</v>
      </c>
      <c r="AR62" s="374">
        <v>-9.1999999999999993</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Sn2INnr6uod3g8yvY1IQzIRP7Q4Sheww+Gj9x48TGARxZLywIBll1kDjMI71H+dlnPCtsjnIi6Q+K9W1QRqZsA==" saltValue="Ixyp9z87dTzIj8Hjg6yf3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election activeCell="BL102" sqref="BL102"/>
    </sheetView>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gH6I514NySGooa+RgrN6fIPawdZKt/Vi8GDfsmIO0czjlh67F47O2McjhCEIMq56u4xi8eoHujYzgmUiqB4lg==" saltValue="CkCPZRosK6Kl4XA4WmeV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42"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WHzvbC5f+WSWHVI7yxBl3pyMSBFW7nb9Q6E1wQu6P16zIt2tBSPgKN6wc4vtQNvH8FKwN1ivtgViFVqLU1gog==" saltValue="a2Vm95MkkzovwQqs9uS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3" zoomScale="70" zoomScaleNormal="7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4" t="s">
        <v>3</v>
      </c>
      <c r="D47" s="1194"/>
      <c r="E47" s="1195"/>
      <c r="F47" s="11">
        <v>19.920000000000002</v>
      </c>
      <c r="G47" s="12">
        <v>21.87</v>
      </c>
      <c r="H47" s="12">
        <v>24.47</v>
      </c>
      <c r="I47" s="12">
        <v>28.02</v>
      </c>
      <c r="J47" s="13">
        <v>28.63</v>
      </c>
    </row>
    <row r="48" spans="2:10" ht="57.75" customHeight="1" x14ac:dyDescent="0.15">
      <c r="B48" s="14"/>
      <c r="C48" s="1196" t="s">
        <v>4</v>
      </c>
      <c r="D48" s="1196"/>
      <c r="E48" s="1197"/>
      <c r="F48" s="15">
        <v>12.15</v>
      </c>
      <c r="G48" s="16">
        <v>10.3</v>
      </c>
      <c r="H48" s="16">
        <v>12.94</v>
      </c>
      <c r="I48" s="16">
        <v>10.06</v>
      </c>
      <c r="J48" s="17">
        <v>12.05</v>
      </c>
    </row>
    <row r="49" spans="2:10" ht="57.75" customHeight="1" thickBot="1" x14ac:dyDescent="0.2">
      <c r="B49" s="18"/>
      <c r="C49" s="1198" t="s">
        <v>5</v>
      </c>
      <c r="D49" s="1198"/>
      <c r="E49" s="1199"/>
      <c r="F49" s="19">
        <v>3.14</v>
      </c>
      <c r="G49" s="20">
        <v>1.05</v>
      </c>
      <c r="H49" s="20">
        <v>4.7699999999999996</v>
      </c>
      <c r="I49" s="20">
        <v>0.12</v>
      </c>
      <c r="J49" s="21">
        <v>1.69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b4P88GBuKyrNAjq5lQSJVWJdHQxuXh9AQCHA9ort7IyLqvuYZZk1RfqjYMesQ4Cq6Gpnun076zqCaqxrv2X1w==" saltValue="lIRCy5LIeGYpG7hMNCPJ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0231</cp:lastModifiedBy>
  <cp:lastPrinted>2020-03-05T04:24:46Z</cp:lastPrinted>
  <dcterms:created xsi:type="dcterms:W3CDTF">2020-02-10T02:53:56Z</dcterms:created>
  <dcterms:modified xsi:type="dcterms:W3CDTF">2020-09-24T06:31:59Z</dcterms:modified>
  <cp:category/>
</cp:coreProperties>
</file>