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0 財政管理係\z （総務省提出）財政状況資料集\○H22決算から　財政状況資料集（統一開示）\R3決算財政状況資料集\R5.10.4_令和３年度財政状況資料集の作成について（2回目・地方公会計関係）\06_提出データ\"/>
    </mc:Choice>
  </mc:AlternateContent>
  <bookViews>
    <workbookView xWindow="0" yWindow="0" windowWidth="20490" windowHeight="7530" tabRatio="92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BE37" i="10"/>
  <c r="AM37" i="10"/>
  <c r="U37" i="10"/>
  <c r="BE36" i="10"/>
  <c r="AM36" i="10"/>
  <c r="C34" i="10"/>
  <c r="C35" i="10" s="1"/>
  <c r="C36" i="10" l="1"/>
  <c r="C37" i="10" s="1"/>
  <c r="C38" i="10" s="1"/>
  <c r="C39" i="10" s="1"/>
  <c r="U34" i="10"/>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E35" i="10" s="1"/>
  <c r="BW34" i="10" l="1"/>
  <c r="BW35" i="10" s="1"/>
  <c r="BW36" i="10" s="1"/>
  <c r="BW37" i="10" s="1"/>
  <c r="BW38" i="10" s="1"/>
  <c r="CO34" i="10"/>
  <c r="CO35" i="10" s="1"/>
  <c r="CO36" i="10" s="1"/>
  <c r="CO37" i="10" s="1"/>
  <c r="CO38" i="10" s="1"/>
  <c r="CO39" i="10" s="1"/>
  <c r="CO40" i="10" s="1"/>
  <c r="CO41" i="10" s="1"/>
  <c r="CO42" i="10" s="1"/>
</calcChain>
</file>

<file path=xl/sharedStrings.xml><?xml version="1.0" encoding="utf-8"?>
<sst xmlns="http://schemas.openxmlformats.org/spreadsheetml/2006/main" count="1140" uniqueCount="637">
  <si>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</si>
  <si>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</si>
  <si>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</si>
  <si>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</si>
  <si>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</si>
  <si>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</si>
  <si>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</si>
  <si>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</si>
  <si>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</si>
  <si>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</si>
  <si>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</si>
  <si>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</si>
  <si>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</si>
  <si>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</si>
  <si>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</si>
  <si>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</si>
  <si>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</si>
  <si>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</si>
  <si>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</si>
  <si>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</si>
  <si>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</si>
  <si>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</si>
  <si>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</si>
  <si>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</si>
  <si>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</si>
  <si>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</si>
  <si>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</si>
  <si>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</si>
  <si>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</si>
  <si>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</si>
  <si>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</si>
  <si>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</si>
  <si>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</si>
  <si>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</si>
  <si>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</si>
  <si>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</si>
  <si>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</si>
  <si>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</si>
  <si>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</si>
  <si>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</si>
  <si>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</si>
  <si>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</si>
  <si>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</si>
  <si>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</si>
  <si>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</si>
  <si>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</si>
  <si>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</si>
  <si>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</si>
  <si>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</si>
  <si>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</si>
  <si>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</si>
  <si>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</si>
  <si>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</si>
  <si>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</si>
  <si>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</si>
  <si>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</si>
  <si>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</si>
  <si>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</si>
  <si>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</si>
  <si>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</si>
  <si>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</si>
  <si>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</si>
  <si>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</si>
  <si>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</si>
  <si>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</si>
  <si>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</si>
  <si>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</si>
  <si>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</si>
  <si>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</si>
  <si>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</si>
  <si>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</si>
  <si>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</si>
  <si>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</si>
  <si>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</si>
  <si>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</si>
  <si>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</si>
  <si>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</si>
  <si>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</si>
  <si>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</si>
  <si>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</si>
  <si>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</si>
  <si>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</si>
  <si>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</si>
  <si>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</si>
  <si>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</si>
  <si>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</si>
  <si>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</si>
  <si>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</si>
  <si>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</si>
  <si>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</si>
  <si>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</si>
  <si>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</si>
  <si>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</si>
  <si>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</si>
  <si>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</si>
  <si>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</si>
  <si>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</si>
  <si>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</si>
  <si>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</si>
  <si>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</si>
  <si>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</si>
  <si>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</si>
  <si>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</si>
  <si>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</si>
  <si>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</si>
  <si>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</si>
  <si>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</si>
  <si>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</si>
  <si>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</si>
  <si>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</si>
  <si>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</si>
  <si>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</si>
  <si>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</si>
  <si>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</si>
  <si>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</si>
  <si>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</si>
  <si>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</si>
  <si>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</si>
  <si>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</si>
  <si>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</si>
  <si>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</si>
  <si>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</si>
  <si>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</si>
  <si>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</si>
  <si>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</si>
  <si>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</si>
  <si>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</si>
  <si>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</si>
  <si>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</si>
  <si>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</si>
  <si>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</si>
  <si>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</si>
  <si>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</si>
  <si>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</si>
  <si>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</si>
  <si>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</si>
  <si>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</si>
  <si>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</si>
  <si>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</si>
  <si>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</si>
  <si>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</si>
  <si>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</si>
  <si>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</si>
  <si>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</si>
  <si>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</si>
  <si>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</si>
  <si>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</si>
  <si>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</si>
  <si>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</si>
  <si>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</si>
  <si>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</si>
  <si>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</si>
  <si>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</si>
  <si>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</si>
  <si>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</si>
  <si>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</si>
  <si>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</si>
  <si>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</si>
  <si>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</si>
  <si>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</si>
  <si>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</si>
  <si>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</si>
  <si>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</si>
  <si>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</si>
  <si>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</si>
  <si>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</si>
  <si>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</si>
  <si>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</si>
  <si>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</si>
  <si>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</si>
  <si>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</si>
  <si>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</si>
  <si>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</si>
  <si>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</si>
  <si>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</si>
  <si>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</si>
  <si>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</si>
  <si>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</si>
  <si>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</si>
  <si>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</si>
  <si>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</si>
  <si>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</si>
  <si>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</si>
  <si>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</si>
  <si>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</si>
  <si>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</si>
  <si>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</si>
  <si>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</si>
  <si>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</si>
  <si>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</si>
  <si>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</si>
  <si>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</si>
  <si>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</si>
  <si>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</si>
  <si>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</si>
  <si>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</si>
  <si>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</si>
  <si>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</si>
  <si>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</si>
  <si>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</si>
  <si>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</si>
  <si>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</si>
  <si>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</si>
  <si>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</si>
  <si>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</si>
  <si>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</si>
  <si>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</si>
  <si>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</si>
  <si>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</si>
  <si>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</si>
  <si>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</si>
  <si>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</si>
  <si>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</si>
  <si>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</si>
  <si>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</si>
  <si>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</si>
  <si>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</si>
  <si>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</si>
  <si>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</si>
  <si>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</si>
  <si>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</si>
  <si>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</si>
  <si>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</si>
  <si>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</si>
  <si>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</si>
  <si>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</si>
  <si>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</si>
  <si>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</si>
  <si>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</si>
  <si>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</si>
  <si>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</si>
  <si>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</si>
  <si>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</si>
  <si>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</si>
  <si>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</si>
  <si>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</si>
  <si>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</si>
  <si>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</si>
  <si>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</si>
  <si>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</si>
  <si>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</si>
  <si>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</si>
  <si>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</si>
  <si>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</si>
  <si>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</si>
  <si>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</si>
  <si>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</si>
  <si>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</si>
  <si>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</si>
  <si>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</si>
  <si>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</si>
  <si>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</si>
  <si>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</si>
  <si>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</si>
  <si>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</si>
  <si>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</si>
  <si>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</si>
  <si>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</si>
  <si>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</si>
  <si>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</si>
  <si>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</si>
  <si>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</si>
  <si>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</si>
  <si>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</si>
  <si>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</si>
  <si>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</si>
  <si>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</si>
  <si>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</si>
  <si>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</si>
  <si>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</si>
  <si>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</si>
  <si>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</si>
  <si>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</si>
  <si>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</si>
  <si>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</si>
  <si>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</si>
  <si>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</si>
  <si>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</si>
  <si>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</si>
  <si>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</si>
  <si>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</si>
  <si>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</si>
  <si>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</si>
  <si>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</si>
  <si>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</si>
  <si>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</si>
  <si>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</si>
  <si>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</si>
  <si>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</si>
  <si>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</si>
  <si>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</si>
  <si>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</si>
  <si>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</si>
  <si>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</si>
  <si>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</si>
  <si>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</si>
  <si>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</si>
  <si>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</si>
  <si>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</si>
  <si>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</si>
  <si>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</si>
  <si>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</si>
  <si>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</si>
  <si>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</si>
  <si>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</si>
  <si>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</si>
  <si>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</si>
  <si>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</si>
  <si>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</si>
  <si>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</si>
  <si>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</si>
  <si>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</si>
  <si>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</si>
  <si>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</si>
  <si>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</si>
  <si>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</si>
  <si>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</si>
  <si>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</si>
  <si>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</si>
  <si>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</si>
  <si>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</si>
  <si>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</si>
  <si>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</si>
  <si>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</si>
  <si>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</si>
  <si>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</si>
  <si>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</si>
  <si>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</si>
  <si>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</si>
  <si>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</si>
  <si>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</si>
  <si>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</si>
  <si>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</si>
  <si>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</si>
  <si>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</si>
  <si>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</si>
  <si>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</si>
  <si>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</si>
  <si>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</si>
  <si>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</si>
  <si>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</si>
  <si>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</si>
  <si>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</si>
  <si>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</si>
  <si>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</si>
  <si>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</si>
  <si>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</si>
  <si>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</si>
  <si>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</si>
  <si>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</si>
  <si>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</si>
  <si>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</si>
  <si>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</si>
  <si>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</si>
  <si>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</si>
  <si>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</si>
  <si>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</si>
  <si>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</si>
  <si>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</si>
  <si>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</si>
  <si>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</si>
  <si>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</si>
  <si>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</si>
  <si>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</si>
  <si>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</si>
  <si>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</si>
  <si>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</si>
  <si>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</si>
  <si>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</si>
  <si>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</si>
  <si>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</si>
  <si>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</si>
  <si>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</si>
  <si>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</si>
  <si>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</si>
  <si>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</si>
  <si>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</si>
  <si>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</si>
  <si>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</si>
  <si>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</si>
  <si>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</si>
  <si>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</si>
  <si>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</si>
  <si>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</si>
  <si>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</si>
  <si>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</si>
  <si>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</si>
  <si>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</si>
  <si>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</si>
  <si>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</si>
  <si>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</si>
  <si>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</si>
  <si>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</si>
  <si>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t>
    <phoneticPr fontId="5"/>
  </si>
  <si>
    <t>病院事業債管理事業特別会計</t>
    <phoneticPr fontId="5"/>
  </si>
  <si>
    <t>栃木県南地方卸売市場特別会計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</si>
  <si>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</si>
  <si>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</si>
  <si>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</si>
  <si>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</si>
  <si>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</si>
  <si>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</si>
  <si>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</si>
  <si>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</si>
  <si>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</si>
  <si>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</si>
  <si>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</si>
  <si>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</si>
  <si>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</si>
  <si>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</si>
  <si>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</si>
  <si>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</si>
  <si>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</si>
  <si>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</si>
  <si>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</si>
  <si>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</si>
  <si>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</si>
  <si>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小山東部第二工業団地造成事業特別会計</t>
    <phoneticPr fontId="5"/>
  </si>
  <si>
    <t>法非適用企業</t>
    <phoneticPr fontId="5"/>
  </si>
  <si>
    <t>テクノパーク小山南部造成事業特別会計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</si>
  <si>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</si>
  <si>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</si>
  <si>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</si>
  <si>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</si>
  <si>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</si>
  <si>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</si>
  <si>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</si>
  <si>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</si>
  <si>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</si>
  <si>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</si>
  <si>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</si>
  <si>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</si>
  <si>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</si>
  <si>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</si>
  <si>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</si>
  <si>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</si>
  <si>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</si>
  <si>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</si>
  <si>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</si>
  <si>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</si>
  <si>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</si>
  <si>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</si>
  <si>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</si>
  <si>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</si>
  <si>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</si>
  <si>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</si>
  <si>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</si>
  <si>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</si>
  <si>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</si>
  <si>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</si>
  <si>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</si>
  <si>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</si>
  <si>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</si>
  <si>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</si>
  <si>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</si>
  <si>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</si>
  <si>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</si>
  <si>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</si>
  <si>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</si>
  <si>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</si>
  <si>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</si>
  <si>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</si>
  <si>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</si>
  <si>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</si>
  <si>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</si>
  <si>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</si>
  <si>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</si>
  <si>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</si>
  <si>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</si>
  <si>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</si>
  <si>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</si>
  <si>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</si>
  <si>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</si>
  <si>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</si>
  <si>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</si>
  <si>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</si>
  <si>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</si>
  <si>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</si>
  <si>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</si>
  <si>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</si>
  <si>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</si>
  <si>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</si>
  <si>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</si>
  <si>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</si>
  <si>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</si>
  <si>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</si>
  <si>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</si>
  <si>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</si>
  <si>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</si>
  <si>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</si>
  <si>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</si>
  <si>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</si>
  <si>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</si>
  <si>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</si>
  <si>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</si>
  <si>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</si>
  <si>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</si>
  <si>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</si>
  <si>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テクノパーク小山南部造成事業特別会計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</si>
  <si>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</si>
  <si>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</si>
  <si>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</si>
  <si>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</si>
  <si>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</si>
  <si>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</si>
  <si>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</si>
  <si>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</si>
  <si>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</si>
  <si>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</si>
  <si>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</si>
  <si>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</si>
  <si>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</si>
  <si>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</si>
  <si>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</si>
  <si>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</si>
  <si>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</si>
  <si>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</si>
  <si>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</si>
  <si>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</si>
  <si>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</si>
  <si>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</si>
  <si>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</si>
  <si>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</si>
  <si>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</si>
  <si>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</si>
  <si>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</si>
  <si>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</si>
  <si>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</si>
  <si>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</si>
  <si>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</si>
  <si>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</si>
  <si>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</si>
  <si>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</si>
  <si>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</si>
  <si>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</si>
  <si>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</si>
  <si>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</si>
  <si>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</si>
  <si>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</si>
  <si>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</si>
  <si>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</si>
  <si>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</si>
  <si>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</si>
  <si>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</si>
  <si>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</si>
  <si>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</si>
  <si>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</si>
  <si>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</si>
  <si>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</si>
  <si>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</si>
  <si>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</si>
  <si>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</si>
  <si>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</si>
  <si>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</si>
  <si>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</si>
  <si>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</si>
  <si>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</si>
  <si>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</si>
  <si>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</si>
  <si>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</si>
  <si>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</si>
  <si>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</si>
  <si>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</si>
  <si>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</si>
  <si>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</si>
  <si>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</si>
  <si>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</si>
  <si>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</si>
  <si>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</si>
  <si>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</si>
  <si>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</si>
  <si>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</si>
  <si>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</si>
  <si>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</si>
  <si>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</si>
  <si>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</si>
  <si>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</si>
  <si>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</si>
  <si>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</si>
  <si>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</si>
  <si>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</si>
  <si>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</si>
  <si>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</si>
  <si>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</si>
  <si>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1.82</t>
  </si>
  <si>
    <t>▲ 2.00</t>
  </si>
  <si>
    <t>水道事業会計</t>
  </si>
  <si>
    <t>一般会計</t>
  </si>
  <si>
    <t>介護保険特別会計</t>
  </si>
  <si>
    <t>下水道事業会計</t>
  </si>
  <si>
    <t>小山東部第二工業団地造成事業特別会計</t>
  </si>
  <si>
    <t>国民健康保険特別会計</t>
  </si>
  <si>
    <t>墓園やすらぎの森事業特別会計</t>
  </si>
  <si>
    <t>与良川水系湛水防除事業特別会計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</si>
  <si>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</si>
  <si>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</si>
  <si>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</si>
  <si>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</si>
  <si>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</si>
  <si>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</si>
  <si>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</si>
  <si>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</si>
  <si>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体育館建設基金</t>
    <phoneticPr fontId="5"/>
  </si>
  <si>
    <t>小山評定ふるさと応援基金</t>
    <phoneticPr fontId="5"/>
  </si>
  <si>
    <t>小野塚記念青少年健全育成基金</t>
    <phoneticPr fontId="5"/>
  </si>
  <si>
    <t>庁舎建設基金</t>
    <phoneticPr fontId="5"/>
  </si>
  <si>
    <t>文化芸術振興基金</t>
    <phoneticPr fontId="5"/>
  </si>
  <si>
    <t>小山広域保健衛生組合</t>
  </si>
  <si>
    <t>栃木県市町村総合事務組合(一般会計)</t>
  </si>
  <si>
    <t>栃木県市町村総合事務組合(特別会計)</t>
  </si>
  <si>
    <t>栃木県後期高齢者医療広域連合(一般会計)</t>
  </si>
  <si>
    <t>栃木県後期高齢者医療広域連合(後期高齢者医療特別会計)</t>
  </si>
  <si>
    <t>渡良瀬遊水地アクリメーション振興財団</t>
    <rPh sb="0" eb="3">
      <t>ワタラセ</t>
    </rPh>
    <rPh sb="3" eb="6">
      <t>ユウスイチ</t>
    </rPh>
    <rPh sb="14" eb="16">
      <t>シンコウ</t>
    </rPh>
    <rPh sb="16" eb="18">
      <t>ザイダン</t>
    </rPh>
    <phoneticPr fontId="2"/>
  </si>
  <si>
    <t>小山都市開発</t>
    <rPh sb="0" eb="2">
      <t>オヤマ</t>
    </rPh>
    <rPh sb="2" eb="4">
      <t>トシ</t>
    </rPh>
    <rPh sb="4" eb="6">
      <t>カイハツ</t>
    </rPh>
    <phoneticPr fontId="2"/>
  </si>
  <si>
    <t>小山市体育協会</t>
    <rPh sb="0" eb="3">
      <t>オヤマシ</t>
    </rPh>
    <rPh sb="3" eb="5">
      <t>タイイク</t>
    </rPh>
    <rPh sb="5" eb="7">
      <t>キョウカイ</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</si>
  <si>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</si>
  <si>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</si>
  <si>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</si>
  <si>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</si>
  <si>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</si>
  <si>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</si>
  <si>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</si>
  <si>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</si>
  <si>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</si>
  <si>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</si>
  <si>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</si>
  <si>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3年度の将来負担比率については、令和2年度に比べ4.1ポイント増加した。増加した主な要因としては、地方債現在高が増加したこと、及び債務負担行為に基づく支出予定額が新たに計上されたことなどによるものである。
　類似団体との比較においては、有形固定資産減価償却率は同程度であるが、将来負担比率は他団体を大きく上回っている。
　今後も公共施設の老朽化対策や財政の健全化に向けた財政運営に引き続き努める。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</si>
  <si>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</si>
  <si>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</si>
  <si>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</si>
  <si>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</si>
  <si>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</si>
  <si>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</si>
  <si>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の将来負担比率については、令和2年度に比べ4.1ポイント増加した。増加した主な要因としては、地方債現在高が増加したこと、及び債務負担行為に基づく支出予定額が新たに計上されたことなどによるものである。
　令和3年度の実質公債費比率については、令和2年度に比べ0.8ポイント減少した。減少した主な要因としては、基準財政需要額算入額等が増加したこと、及び国の補正予算に伴う普通交付税の増額などによるものである。
　引き続き、起債対象事業の適切な選択を行い、世代間負担の公平化と償還額の平準化を図り、財政の健全化を確保した運営に努める。</t>
    <phoneticPr fontId="5"/>
  </si>
  <si>
    <t>実質公債費比率</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</si>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</sst>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8324-47FB-8322-BFE01C5627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46928</c:v>
                </c:pt>
                <c:pt idx="1">
                  <c:v>39931</c:v>
                </c:pt>
                <c:pt idx="2">
                  <c:v>38657</c:v>
                </c:pt>
                <c:pt idx="3">
                  <c:v>93576</c:v>
                </c:pt>
                <c:pt idx="4">
                  <c:v>61474</c:v>
                </c:pt>
              </c:numCache>
            </c:numRef>
          </c:val>
          <c:smooth val="0"/>
          <c:extLst>
            <c:ext xmlns:c16="http://schemas.microsoft.com/office/drawing/2014/chart" uri="{C3380CC4-5D6E-409C-BE32-E72D297353CC}">
              <c16:uniqueId val="{00000001-8324-47FB-8322-BFE01C5627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3.03</c:v>
                </c:pt>
                <c:pt idx="1">
                  <c:v>4.58</c:v>
                </c:pt>
                <c:pt idx="2">
                  <c:v>2.4900000000000002</c:v>
                </c:pt>
                <c:pt idx="3">
                  <c:v>6.17</c:v>
                </c:pt>
                <c:pt idx="4">
                  <c:v>9.15</c:v>
                </c:pt>
              </c:numCache>
            </c:numRef>
          </c:val>
          <c:extLst>
            <c:ext xmlns:c16="http://schemas.microsoft.com/office/drawing/2014/chart" uri="{C3380CC4-5D6E-409C-BE32-E72D297353CC}">
              <c16:uniqueId val="{00000000-7280-41D9-AA38-7370B69CF7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3.84</c:v>
                </c:pt>
                <c:pt idx="1">
                  <c:v>3.86</c:v>
                </c:pt>
                <c:pt idx="2">
                  <c:v>3.8</c:v>
                </c:pt>
                <c:pt idx="3">
                  <c:v>3.68</c:v>
                </c:pt>
                <c:pt idx="4">
                  <c:v>7.24</c:v>
                </c:pt>
              </c:numCache>
            </c:numRef>
          </c:val>
          <c:extLst>
            <c:ext xmlns:c16="http://schemas.microsoft.com/office/drawing/2014/chart" uri="{C3380CC4-5D6E-409C-BE32-E72D297353CC}">
              <c16:uniqueId val="{00000001-7280-41D9-AA38-7370B69CF7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-1.82</c:v>
                </c:pt>
                <c:pt idx="1">
                  <c:v>1.59</c:v>
                </c:pt>
                <c:pt idx="2">
                  <c:v>-2</c:v>
                </c:pt>
                <c:pt idx="3">
                  <c:v>3.64</c:v>
                </c:pt>
                <c:pt idx="4">
                  <c:v>7.03</c:v>
                </c:pt>
              </c:numCache>
            </c:numRef>
          </c:val>
          <c:smooth val="0"/>
          <c:extLst>
            <c:ext xmlns:c16="http://schemas.microsoft.com/office/drawing/2014/chart" uri="{C3380CC4-5D6E-409C-BE32-E72D297353CC}">
              <c16:uniqueId val="{00000002-7280-41D9-AA38-7370B69CF7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1.17</c:v>
                </c:pt>
                <c:pt idx="4">
                  <c:v>#N/A</c:v>
                </c:pt>
                <c:pt idx="5">
                  <c:v>0.01</c:v>
                </c:pt>
                <c:pt idx="6">
                  <c:v>#N/A</c:v>
                </c:pt>
                <c:pt idx="7">
                  <c:v>0.01</c:v>
                </c:pt>
                <c:pt idx="8">
                  <c:v>#N/A</c:v>
                </c:pt>
                <c:pt idx="9">
                  <c:v>0.01</c:v>
                </c:pt>
              </c:numCache>
            </c:numRef>
          </c:val>
          <c:extLst>
            <c:ext xmlns:c16="http://schemas.microsoft.com/office/drawing/2014/chart" uri="{C3380CC4-5D6E-409C-BE32-E72D297353CC}">
              <c16:uniqueId val="{00000000-4F61-4192-AB72-C671E4B362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61-4192-AB72-C671E4B362BC}"/>
            </c:ext>
          </c:extLst>
        </c:ser>
        <c:ser>
          <c:idx val="2"/>
          <c:order val="2"/>
          <c:tx>
            <c:strRef>
              <c:f>データシート!$A$29</c:f>
              <c:strCache>
                <c:ptCount val="1"/>
                <c:pt idx="0">
                  <c:v>与良川水系湛水防除事業特別会計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F61-4192-AB72-C671E4B362BC}"/>
            </c:ext>
          </c:extLst>
        </c:ser>
        <c:ser>
          <c:idx val="3"/>
          <c:order val="3"/>
          <c:tx>
            <c:strRef>
              <c:f>データシート!$A$30</c:f>
              <c:strCache>
                <c:ptCount val="1"/>
                <c:pt idx="0">
                  <c:v>墓園やすらぎの森事業特別会計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0.18</c:v>
                </c:pt>
                <c:pt idx="4">
                  <c:v>#N/A</c:v>
                </c:pt>
                <c:pt idx="5">
                  <c:v>0.2</c:v>
                </c:pt>
                <c:pt idx="6">
                  <c:v>#N/A</c:v>
                </c:pt>
                <c:pt idx="7">
                  <c:v>0.19</c:v>
                </c:pt>
                <c:pt idx="8">
                  <c:v>#N/A</c:v>
                </c:pt>
                <c:pt idx="9">
                  <c:v>0.12</c:v>
                </c:pt>
              </c:numCache>
            </c:numRef>
          </c:val>
          <c:extLst>
            <c:ext xmlns:c16="http://schemas.microsoft.com/office/drawing/2014/chart" uri="{C3380CC4-5D6E-409C-BE32-E72D297353CC}">
              <c16:uniqueId val="{00000003-4F61-4192-AB72-C671E4B362B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2.66</c:v>
                </c:pt>
                <c:pt idx="2">
                  <c:v>#N/A</c:v>
                </c:pt>
                <c:pt idx="3">
                  <c:v>1.27</c:v>
                </c:pt>
                <c:pt idx="4">
                  <c:v>#N/A</c:v>
                </c:pt>
                <c:pt idx="5">
                  <c:v>0.26</c:v>
                </c:pt>
                <c:pt idx="6">
                  <c:v>#N/A</c:v>
                </c:pt>
                <c:pt idx="7">
                  <c:v>0.31</c:v>
                </c:pt>
                <c:pt idx="8">
                  <c:v>#N/A</c:v>
                </c:pt>
                <c:pt idx="9">
                  <c:v>0.59</c:v>
                </c:pt>
              </c:numCache>
            </c:numRef>
          </c:val>
          <c:extLst>
            <c:ext xmlns:c16="http://schemas.microsoft.com/office/drawing/2014/chart" uri="{C3380CC4-5D6E-409C-BE32-E72D297353CC}">
              <c16:uniqueId val="{00000004-4F61-4192-AB72-C671E4B362BC}"/>
            </c:ext>
          </c:extLst>
        </c:ser>
        <c:ser>
          <c:idx val="5"/>
          <c:order val="5"/>
          <c:tx>
            <c:strRef>
              <c:f>データシート!$A$32</c:f>
              <c:strCache>
                <c:ptCount val="1"/>
                <c:pt idx="0">
                  <c:v>小山東部第二工業団地造成事業特別会計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0.15</c:v>
                </c:pt>
                <c:pt idx="8">
                  <c:v>#N/A</c:v>
                </c:pt>
                <c:pt idx="9">
                  <c:v>0.71</c:v>
                </c:pt>
              </c:numCache>
            </c:numRef>
          </c:val>
          <c:extLst>
            <c:ext xmlns:c16="http://schemas.microsoft.com/office/drawing/2014/chart" uri="{C3380CC4-5D6E-409C-BE32-E72D297353CC}">
              <c16:uniqueId val="{00000005-4F61-4192-AB72-C671E4B362B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0.5</c:v>
                </c:pt>
                <c:pt idx="6">
                  <c:v>#N/A</c:v>
                </c:pt>
                <c:pt idx="7">
                  <c:v>0.96</c:v>
                </c:pt>
                <c:pt idx="8">
                  <c:v>#N/A</c:v>
                </c:pt>
                <c:pt idx="9">
                  <c:v>0.87</c:v>
                </c:pt>
              </c:numCache>
            </c:numRef>
          </c:val>
          <c:extLst>
            <c:ext xmlns:c16="http://schemas.microsoft.com/office/drawing/2014/chart" uri="{C3380CC4-5D6E-409C-BE32-E72D297353CC}">
              <c16:uniqueId val="{00000006-4F61-4192-AB72-C671E4B362B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1.1499999999999999</c:v>
                </c:pt>
                <c:pt idx="2">
                  <c:v>#N/A</c:v>
                </c:pt>
                <c:pt idx="3">
                  <c:v>1.74</c:v>
                </c:pt>
                <c:pt idx="4">
                  <c:v>#N/A</c:v>
                </c:pt>
                <c:pt idx="5">
                  <c:v>1.87</c:v>
                </c:pt>
                <c:pt idx="6">
                  <c:v>#N/A</c:v>
                </c:pt>
                <c:pt idx="7">
                  <c:v>1.83</c:v>
                </c:pt>
                <c:pt idx="8">
                  <c:v>#N/A</c:v>
                </c:pt>
                <c:pt idx="9">
                  <c:v>1.64</c:v>
                </c:pt>
              </c:numCache>
            </c:numRef>
          </c:val>
          <c:extLst>
            <c:ext xmlns:c16="http://schemas.microsoft.com/office/drawing/2014/chart" uri="{C3380CC4-5D6E-409C-BE32-E72D297353CC}">
              <c16:uniqueId val="{00000007-4F61-4192-AB72-C671E4B362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2.87</c:v>
                </c:pt>
                <c:pt idx="2">
                  <c:v>#N/A</c:v>
                </c:pt>
                <c:pt idx="3">
                  <c:v>4.37</c:v>
                </c:pt>
                <c:pt idx="4">
                  <c:v>#N/A</c:v>
                </c:pt>
                <c:pt idx="5">
                  <c:v>2.2599999999999998</c:v>
                </c:pt>
                <c:pt idx="6">
                  <c:v>#N/A</c:v>
                </c:pt>
                <c:pt idx="7">
                  <c:v>5.95</c:v>
                </c:pt>
                <c:pt idx="8">
                  <c:v>#N/A</c:v>
                </c:pt>
                <c:pt idx="9">
                  <c:v>8.99</c:v>
                </c:pt>
              </c:numCache>
            </c:numRef>
          </c:val>
          <c:extLst>
            <c:ext xmlns:c16="http://schemas.microsoft.com/office/drawing/2014/chart" uri="{C3380CC4-5D6E-409C-BE32-E72D297353CC}">
              <c16:uniqueId val="{00000008-4F61-4192-AB72-C671E4B362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18.39</c:v>
                </c:pt>
                <c:pt idx="2">
                  <c:v>#N/A</c:v>
                </c:pt>
                <c:pt idx="3">
                  <c:v>20.58</c:v>
                </c:pt>
                <c:pt idx="4">
                  <c:v>#N/A</c:v>
                </c:pt>
                <c:pt idx="5">
                  <c:v>21.97</c:v>
                </c:pt>
                <c:pt idx="6">
                  <c:v>#N/A</c:v>
                </c:pt>
                <c:pt idx="7">
                  <c:v>22.27</c:v>
                </c:pt>
                <c:pt idx="8">
                  <c:v>#N/A</c:v>
                </c:pt>
                <c:pt idx="9">
                  <c:v>22.29</c:v>
                </c:pt>
              </c:numCache>
            </c:numRef>
          </c:val>
          <c:extLst>
            <c:ext xmlns:c16="http://schemas.microsoft.com/office/drawing/2014/chart" uri="{C3380CC4-5D6E-409C-BE32-E72D297353CC}">
              <c16:uniqueId val="{00000009-4F61-4192-AB72-C671E4B362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5582</c:v>
                </c:pt>
                <c:pt idx="5">
                  <c:v>5494</c:v>
                </c:pt>
                <c:pt idx="8">
                  <c:v>5313</c:v>
                </c:pt>
                <c:pt idx="11">
                  <c:v>4894</c:v>
                </c:pt>
                <c:pt idx="14">
                  <c:v>5129</c:v>
                </c:pt>
              </c:numCache>
            </c:numRef>
          </c:val>
          <c:extLst>
            <c:ext xmlns:c16="http://schemas.microsoft.com/office/drawing/2014/chart" uri="{C3380CC4-5D6E-409C-BE32-E72D297353CC}">
              <c16:uniqueId val="{00000000-41A9-409B-80B1-2002EA4496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2</c:v>
                </c:pt>
                <c:pt idx="12">
                  <c:v>0</c:v>
                </c:pt>
              </c:numCache>
            </c:numRef>
          </c:val>
          <c:extLst>
            <c:ext xmlns:c16="http://schemas.microsoft.com/office/drawing/2014/chart" uri="{C3380CC4-5D6E-409C-BE32-E72D297353CC}">
              <c16:uniqueId val="{00000001-41A9-409B-80B1-2002EA4496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A9-409B-80B1-2002EA4496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166</c:v>
                </c:pt>
                <c:pt idx="3">
                  <c:v>42</c:v>
                </c:pt>
                <c:pt idx="6">
                  <c:v>177</c:v>
                </c:pt>
                <c:pt idx="9">
                  <c:v>215</c:v>
                </c:pt>
                <c:pt idx="12">
                  <c:v>197</c:v>
                </c:pt>
              </c:numCache>
            </c:numRef>
          </c:val>
          <c:extLst>
            <c:ext xmlns:c16="http://schemas.microsoft.com/office/drawing/2014/chart" uri="{C3380CC4-5D6E-409C-BE32-E72D297353CC}">
              <c16:uniqueId val="{00000003-41A9-409B-80B1-2002EA4496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1648</c:v>
                </c:pt>
                <c:pt idx="3">
                  <c:v>1555</c:v>
                </c:pt>
                <c:pt idx="6">
                  <c:v>1502</c:v>
                </c:pt>
                <c:pt idx="9">
                  <c:v>1461</c:v>
                </c:pt>
                <c:pt idx="12">
                  <c:v>1511</c:v>
                </c:pt>
              </c:numCache>
            </c:numRef>
          </c:val>
          <c:extLst>
            <c:ext xmlns:c16="http://schemas.microsoft.com/office/drawing/2014/chart" uri="{C3380CC4-5D6E-409C-BE32-E72D297353CC}">
              <c16:uniqueId val="{00000004-41A9-409B-80B1-2002EA4496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A9-409B-80B1-2002EA4496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A9-409B-80B1-2002EA4496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5583</c:v>
                </c:pt>
                <c:pt idx="3">
                  <c:v>5282</c:v>
                </c:pt>
                <c:pt idx="6">
                  <c:v>5295</c:v>
                </c:pt>
                <c:pt idx="9">
                  <c:v>5137</c:v>
                </c:pt>
                <c:pt idx="12">
                  <c:v>5187</c:v>
                </c:pt>
              </c:numCache>
            </c:numRef>
          </c:val>
          <c:extLst>
            <c:ext xmlns:c16="http://schemas.microsoft.com/office/drawing/2014/chart" uri="{C3380CC4-5D6E-409C-BE32-E72D297353CC}">
              <c16:uniqueId val="{00000007-41A9-409B-80B1-2002EA4496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1816</c:v>
                </c:pt>
                <c:pt idx="2">
                  <c:v>#N/A</c:v>
                </c:pt>
                <c:pt idx="3">
                  <c:v>#N/A</c:v>
                </c:pt>
                <c:pt idx="4">
                  <c:v>1386</c:v>
                </c:pt>
                <c:pt idx="5">
                  <c:v>#N/A</c:v>
                </c:pt>
                <c:pt idx="6">
                  <c:v>#N/A</c:v>
                </c:pt>
                <c:pt idx="7">
                  <c:v>1662</c:v>
                </c:pt>
                <c:pt idx="8">
                  <c:v>#N/A</c:v>
                </c:pt>
                <c:pt idx="9">
                  <c:v>#N/A</c:v>
                </c:pt>
                <c:pt idx="10">
                  <c:v>1921</c:v>
                </c:pt>
                <c:pt idx="11">
                  <c:v>#N/A</c:v>
                </c:pt>
                <c:pt idx="12">
                  <c:v>#N/A</c:v>
                </c:pt>
                <c:pt idx="13">
                  <c:v>1766</c:v>
                </c:pt>
                <c:pt idx="14">
                  <c:v>#N/A</c:v>
                </c:pt>
              </c:numCache>
            </c:numRef>
          </c:val>
          <c:smooth val="0"/>
          <c:extLst>
            <c:ext xmlns:c16="http://schemas.microsoft.com/office/drawing/2014/chart" uri="{C3380CC4-5D6E-409C-BE32-E72D297353CC}">
              <c16:uniqueId val="{00000008-41A9-409B-80B1-2002EA4496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44073</c:v>
                </c:pt>
                <c:pt idx="5">
                  <c:v>42495</c:v>
                </c:pt>
                <c:pt idx="8">
                  <c:v>42133</c:v>
                </c:pt>
                <c:pt idx="11">
                  <c:v>43380</c:v>
                </c:pt>
                <c:pt idx="14">
                  <c:v>43176</c:v>
                </c:pt>
              </c:numCache>
            </c:numRef>
          </c:val>
          <c:extLst>
            <c:ext xmlns:c16="http://schemas.microsoft.com/office/drawing/2014/chart" uri="{C3380CC4-5D6E-409C-BE32-E72D297353CC}">
              <c16:uniqueId val="{00000000-141A-4F8A-8515-650A94D6D9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19339</c:v>
                </c:pt>
                <c:pt idx="5">
                  <c:v>17976</c:v>
                </c:pt>
                <c:pt idx="8">
                  <c:v>17630</c:v>
                </c:pt>
                <c:pt idx="11">
                  <c:v>16984</c:v>
                </c:pt>
                <c:pt idx="14">
                  <c:v>16469</c:v>
                </c:pt>
              </c:numCache>
            </c:numRef>
          </c:val>
          <c:extLst>
            <c:ext xmlns:c16="http://schemas.microsoft.com/office/drawing/2014/chart" uri="{C3380CC4-5D6E-409C-BE32-E72D297353CC}">
              <c16:uniqueId val="{00000001-141A-4F8A-8515-650A94D6D9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6831</c:v>
                </c:pt>
                <c:pt idx="5">
                  <c:v>7364</c:v>
                </c:pt>
                <c:pt idx="8">
                  <c:v>7472</c:v>
                </c:pt>
                <c:pt idx="11">
                  <c:v>6844</c:v>
                </c:pt>
                <c:pt idx="14">
                  <c:v>8292</c:v>
                </c:pt>
              </c:numCache>
            </c:numRef>
          </c:val>
          <c:extLst>
            <c:ext xmlns:c16="http://schemas.microsoft.com/office/drawing/2014/chart" uri="{C3380CC4-5D6E-409C-BE32-E72D297353CC}">
              <c16:uniqueId val="{00000002-141A-4F8A-8515-650A94D6D9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1A-4F8A-8515-650A94D6D9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1A-4F8A-8515-650A94D6D9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1078</c:v>
                </c:pt>
                <c:pt idx="3">
                  <c:v>1063</c:v>
                </c:pt>
                <c:pt idx="6">
                  <c:v>1056</c:v>
                </c:pt>
                <c:pt idx="9">
                  <c:v>1039</c:v>
                </c:pt>
                <c:pt idx="12">
                  <c:v>1023</c:v>
                </c:pt>
              </c:numCache>
            </c:numRef>
          </c:val>
          <c:extLst>
            <c:ext xmlns:c16="http://schemas.microsoft.com/office/drawing/2014/chart" uri="{C3380CC4-5D6E-409C-BE32-E72D297353CC}">
              <c16:uniqueId val="{00000005-141A-4F8A-8515-650A94D6D9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5641</c:v>
                </c:pt>
                <c:pt idx="3">
                  <c:v>5460</c:v>
                </c:pt>
                <c:pt idx="6">
                  <c:v>5082</c:v>
                </c:pt>
                <c:pt idx="9">
                  <c:v>5039</c:v>
                </c:pt>
                <c:pt idx="12">
                  <c:v>4813</c:v>
                </c:pt>
              </c:numCache>
            </c:numRef>
          </c:val>
          <c:extLst>
            <c:ext xmlns:c16="http://schemas.microsoft.com/office/drawing/2014/chart" uri="{C3380CC4-5D6E-409C-BE32-E72D297353CC}">
              <c16:uniqueId val="{00000006-141A-4F8A-8515-650A94D6D9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1627</c:v>
                </c:pt>
                <c:pt idx="3">
                  <c:v>2499</c:v>
                </c:pt>
                <c:pt idx="6">
                  <c:v>2790</c:v>
                </c:pt>
                <c:pt idx="9">
                  <c:v>2831</c:v>
                </c:pt>
                <c:pt idx="12">
                  <c:v>3292</c:v>
                </c:pt>
              </c:numCache>
            </c:numRef>
          </c:val>
          <c:extLst>
            <c:ext xmlns:c16="http://schemas.microsoft.com/office/drawing/2014/chart" uri="{C3380CC4-5D6E-409C-BE32-E72D297353CC}">
              <c16:uniqueId val="{00000007-141A-4F8A-8515-650A94D6D9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25071</c:v>
                </c:pt>
                <c:pt idx="3">
                  <c:v>23612</c:v>
                </c:pt>
                <c:pt idx="6">
                  <c:v>22342</c:v>
                </c:pt>
                <c:pt idx="9">
                  <c:v>20910</c:v>
                </c:pt>
                <c:pt idx="12">
                  <c:v>20383</c:v>
                </c:pt>
              </c:numCache>
            </c:numRef>
          </c:val>
          <c:extLst>
            <c:ext xmlns:c16="http://schemas.microsoft.com/office/drawing/2014/chart" uri="{C3380CC4-5D6E-409C-BE32-E72D297353CC}">
              <c16:uniqueId val="{00000008-141A-4F8A-8515-650A94D6D9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697</c:v>
                </c:pt>
                <c:pt idx="3">
                  <c:v>699</c:v>
                </c:pt>
                <c:pt idx="6">
                  <c:v>701</c:v>
                </c:pt>
                <c:pt idx="9">
                  <c:v>703</c:v>
                </c:pt>
                <c:pt idx="12">
                  <c:v>2465</c:v>
                </c:pt>
              </c:numCache>
            </c:numRef>
          </c:val>
          <c:extLst>
            <c:ext xmlns:c16="http://schemas.microsoft.com/office/drawing/2014/chart" uri="{C3380CC4-5D6E-409C-BE32-E72D297353CC}">
              <c16:uniqueId val="{00000009-141A-4F8A-8515-650A94D6D9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54874</c:v>
                </c:pt>
                <c:pt idx="3">
                  <c:v>53582</c:v>
                </c:pt>
                <c:pt idx="6">
                  <c:v>52555</c:v>
                </c:pt>
                <c:pt idx="9">
                  <c:v>60595</c:v>
                </c:pt>
                <c:pt idx="12">
                  <c:v>62372</c:v>
                </c:pt>
              </c:numCache>
            </c:numRef>
          </c:val>
          <c:extLst>
            <c:ext xmlns:c16="http://schemas.microsoft.com/office/drawing/2014/chart" uri="{C3380CC4-5D6E-409C-BE32-E72D297353CC}">
              <c16:uniqueId val="{0000000A-141A-4F8A-8515-650A94D6D9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18745</c:v>
                </c:pt>
                <c:pt idx="2">
                  <c:v>#N/A</c:v>
                </c:pt>
                <c:pt idx="3">
                  <c:v>#N/A</c:v>
                </c:pt>
                <c:pt idx="4">
                  <c:v>19080</c:v>
                </c:pt>
                <c:pt idx="5">
                  <c:v>#N/A</c:v>
                </c:pt>
                <c:pt idx="6">
                  <c:v>#N/A</c:v>
                </c:pt>
                <c:pt idx="7">
                  <c:v>17291</c:v>
                </c:pt>
                <c:pt idx="8">
                  <c:v>#N/A</c:v>
                </c:pt>
                <c:pt idx="9">
                  <c:v>#N/A</c:v>
                </c:pt>
                <c:pt idx="10">
                  <c:v>23909</c:v>
                </c:pt>
                <c:pt idx="11">
                  <c:v>#N/A</c:v>
                </c:pt>
                <c:pt idx="12">
                  <c:v>#N/A</c:v>
                </c:pt>
                <c:pt idx="13">
                  <c:v>26410</c:v>
                </c:pt>
                <c:pt idx="14">
                  <c:v>#N/A</c:v>
                </c:pt>
              </c:numCache>
            </c:numRef>
          </c:val>
          <c:smooth val="0"/>
          <c:extLst>
            <c:ext xmlns:c16="http://schemas.microsoft.com/office/drawing/2014/chart" uri="{C3380CC4-5D6E-409C-BE32-E72D297353CC}">
              <c16:uniqueId val="{0000000B-141A-4F8A-8515-650A94D6D9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1226</c:v>
                </c:pt>
                <c:pt idx="1">
                  <c:v>1203</c:v>
                </c:pt>
                <c:pt idx="2">
                  <c:v>2492</c:v>
                </c:pt>
              </c:numCache>
            </c:numRef>
          </c:val>
          <c:extLst>
            <c:ext xmlns:c16="http://schemas.microsoft.com/office/drawing/2014/chart" uri="{C3380CC4-5D6E-409C-BE32-E72D297353CC}">
              <c16:uniqueId val="{00000000-4A4B-4A1C-AFC1-F54CB211ED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364</c:v>
                </c:pt>
                <c:pt idx="1">
                  <c:v>364</c:v>
                </c:pt>
                <c:pt idx="2">
                  <c:v>364</c:v>
                </c:pt>
              </c:numCache>
            </c:numRef>
          </c:val>
          <c:extLst>
            <c:ext xmlns:c16="http://schemas.microsoft.com/office/drawing/2014/chart" uri="{C3380CC4-5D6E-409C-BE32-E72D297353CC}">
              <c16:uniqueId val="{00000001-4A4B-4A1C-AFC1-F54CB211ED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2613</c:v>
                </c:pt>
                <c:pt idx="1">
                  <c:v>1803</c:v>
                </c:pt>
                <c:pt idx="2">
                  <c:v>1655</c:v>
                </c:pt>
              </c:numCache>
            </c:numRef>
          </c:val>
          <c:extLst>
            <c:ext xmlns:c16="http://schemas.microsoft.com/office/drawing/2014/chart" uri="{C3380CC4-5D6E-409C-BE32-E72D297353CC}">
              <c16:uniqueId val="{00000002-4A4B-4A1C-AFC1-F54CB211ED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{E6D4B15E-E0B6-4832-A863-FF0E204442E9}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4A-486F-8F92-0EB5226908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{40CD1E3D-E3CA-4664-BCFD-12864BCAB49C}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4A-486F-8F92-0EB5226908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{4733FFAD-35FF-407F-B0D2-DF58A0E667F4}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4A-486F-8F92-0EB5226908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{0120CDCA-A916-4BBA-84C0-925C85675B45}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4A-486F-8F92-0EB5226908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{BA2E8428-71E1-4B9C-A200-3F12C935B518}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4A-486F-8F92-0EB52269080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{BEBE0FF4-AC52-47B6-9F0F-889916CD462F}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4A-486F-8F92-0EB52269080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{0B1DEF4D-545B-4119-A696-B3114F2235BD}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4A-486F-8F92-0EB522690800}"/>
                </c:ext>
              </c:extLst>
            </c:dLbl>
            <c:dLbl>
              <c:idx val="24"/>
              <c:layout>
                <c:manualLayout>
                  <c:x val="-4.5538669966447891E-2"/>
                  <c:y val="-7.104598782766047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{3E9FBAC5-1FBC-429A-A9EE-78592830CDCA}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4A-486F-8F92-0EB522690800}"/>
                </c:ext>
              </c:extLst>
            </c:dLbl>
            <c:dLbl>
              <c:idx val="32"/>
              <c:layout>
                <c:manualLayout>
                  <c:x val="-1.8492831334020431E-2"/>
                  <c:y val="-5.8432096384069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{BDC9B8B6-E70E-4E8D-B50D-43A22F94C73E}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4A-486F-8F92-0EB5226908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60.9</c:v>
                </c:pt>
                <c:pt idx="16">
                  <c:v>62.6</c:v>
                </c:pt>
                <c:pt idx="24">
                  <c:v>60.9</c:v>
                </c:pt>
                <c:pt idx="32">
                  <c:v>60.9</c:v>
                </c:pt>
              </c:numCache>
            </c:numRef>
          </c:xVal>
          <c:yVal>
            <c:numRef>
              <c:f>公会計指標分析・財政指標組合せ分析表!$BP$51:$DC$51</c:f>
              <c:numCache>
                <c:formatCode>#,##0.0;"▲ "#,##0.0</c:formatCode>
                <c:ptCount val="40"/>
                <c:pt idx="0">
                  <c:v>67.099999999999994</c:v>
                </c:pt>
                <c:pt idx="8">
                  <c:v>68.099999999999994</c:v>
                </c:pt>
                <c:pt idx="16">
                  <c:v>60.2</c:v>
                </c:pt>
                <c:pt idx="24">
                  <c:v>81.2</c:v>
                </c:pt>
                <c:pt idx="32">
                  <c:v>85.3</c:v>
                </c:pt>
              </c:numCache>
            </c:numRef>
          </c:yVal>
          <c:smooth val="0"/>
          <c:extLst>
            <c:ext xmlns:c16="http://schemas.microsoft.com/office/drawing/2014/chart" uri="{C3380CC4-5D6E-409C-BE32-E72D297353CC}">
              <c16:uniqueId val="{00000009-304A-486F-8F92-0EB5226908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{C584F4A9-2A6E-40BD-A0DE-BE1384892271}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4A-486F-8F92-0EB5226908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{91BD2800-A66A-4676-A4E4-7A4DFED59C2F}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4A-486F-8F92-0EB5226908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{A3079FC5-BA85-4A86-99B3-E88B7576097F}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4A-486F-8F92-0EB5226908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{C70E53B2-E9AF-42AF-8934-212C2C91CBF8}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4A-486F-8F92-0EB5226908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{56D0EB55-7825-4534-BF17-2CBB3016AE54}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4A-486F-8F92-0EB52269080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{763A4890-0EB9-466E-ADB9-8B27DB1249BF}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4A-486F-8F92-0EB52269080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{0301760A-2E8B-4F61-BE5B-3E125DE4C7C0}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4A-486F-8F92-0EB52269080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{00D2C161-9BCF-4EFD-81F3-0DBD85EB7F91}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4A-486F-8F92-0EB52269080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{BD515E62-41D3-46A6-876E-55DC9CECD6B0}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4A-486F-8F92-0EB5226908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304A-486F-8F92-0EB522690800}"/>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{DFEEC4BD-4CD4-4510-A29C-F95A32C92706}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DB9-4B4C-AC64-118D153FA7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{049F6B5F-EFB7-4E52-A3F5-D14B640C231F}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B9-4B4C-AC64-118D153FA7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{F583A0BA-2C15-4799-9AC1-EE70176CA73B}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B9-4B4C-AC64-118D153FA7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{3FD2CCB0-6D56-4AED-B87F-E466E388BA44}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B9-4B4C-AC64-118D153FA7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{FB413153-C4E6-470E-8156-EE7CEE020F9F}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B9-4B4C-AC64-118D153FA79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{60A45703-AB2D-453C-AB2C-86A6C185946D}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DB9-4B4C-AC64-118D153FA79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{54AF13DD-02E7-43CF-BB5C-6AB10C266585}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DB9-4B4C-AC64-118D153FA79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{2B753647-A300-405D-A5B0-978ED031E2F1}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DB9-4B4C-AC64-118D153FA79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{015A5BEE-AA43-4AEC-B01B-9D49E2A1E197}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DB9-4B4C-AC64-118D153FA7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5.8</c:v>
                </c:pt>
                <c:pt idx="16">
                  <c:v>5.7</c:v>
                </c:pt>
                <c:pt idx="24">
                  <c:v>5.7</c:v>
                </c:pt>
                <c:pt idx="32">
                  <c:v>6</c:v>
                </c:pt>
              </c:numCache>
            </c:numRef>
          </c:xVal>
          <c:yVal>
            <c:numRef>
              <c:f>公会計指標分析・財政指標組合せ分析表!$BP$73:$DC$73</c:f>
              <c:numCache>
                <c:formatCode>#,##0.0;"▲ "#,##0.0</c:formatCode>
                <c:ptCount val="40"/>
                <c:pt idx="0">
                  <c:v>67.099999999999994</c:v>
                </c:pt>
                <c:pt idx="8">
                  <c:v>68.099999999999994</c:v>
                </c:pt>
                <c:pt idx="16">
                  <c:v>60.2</c:v>
                </c:pt>
                <c:pt idx="24">
                  <c:v>81.2</c:v>
                </c:pt>
                <c:pt idx="32">
                  <c:v>85.3</c:v>
                </c:pt>
              </c:numCache>
            </c:numRef>
          </c:yVal>
          <c:smooth val="0"/>
          <c:extLst>
            <c:ext xmlns:c16="http://schemas.microsoft.com/office/drawing/2014/chart" uri="{C3380CC4-5D6E-409C-BE32-E72D297353CC}">
              <c16:uniqueId val="{00000009-7DB9-4B4C-AC64-118D153FA7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{7661C56C-33A1-4E0C-B468-1E891192284F}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DB9-4B4C-AC64-118D153FA7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{922270AD-CF04-4564-8CE2-D076E0B160F2}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B9-4B4C-AC64-118D153FA7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{16E3C6C1-D3ED-482E-A5F1-5B427CDB2905}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B9-4B4C-AC64-118D153FA7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{234673B0-3256-4C67-8CE7-D1E471AAE9E5}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B9-4B4C-AC64-118D153FA7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{2F3D2657-0EBD-410B-BE2D-9774D4659394}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B9-4B4C-AC64-118D153FA79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{F718A45E-63A8-46F8-AC07-201CD345BB6F}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DB9-4B4C-AC64-118D153FA79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{FC9AB957-CF6E-4D89-B9A0-D9E460F67EC8}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DB9-4B4C-AC64-118D153FA79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{16CCB4D7-1297-4546-AD7A-96296B07B555}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DB9-4B4C-AC64-118D153FA79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{9E94781F-3F50-4675-8104-BD5DEDB2400B}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DB9-4B4C-AC64-118D153FA7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7DB9-4B4C-AC64-118D153FA79E}"/>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D47CC16-81F3-4F5E-BDC0-8FFC3D4214F5}"/>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4FDC194-2494-4EC8-8A79-6F73BD277B52}"/>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）については、一般会計等の元利償還金や公営企業債の元利償還金に対する繰入金が増加したことなどにより、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）については、公債費に充当される特定財源の増加や、公債費から控除できる普通交付税の基準財政需要額に算入される額の増加により約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）を差し引いた実質公債費比率の分子は、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億円減となり令和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年度より減少した。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今後も市債管理計画に基づき地方債の発行を抑制することで比率の改善に努める。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）のうち、地方債の現在高が令和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年度において、臨時財政対策債として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億円、豊田中学区新設小学校整備事業として約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億円、新庁舎整備事業として約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億円の借入を実施したことなどにより、地方債現在高が約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月より供用開始となった、小山市立体育館の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PFI</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事業に係る債務負担行為に基づく支出予定額のうち、令和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年度以降に支払いを要する建設費用分である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億円が新たに計上されたことにより増加となった。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）については、財政調整基金の約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億円積立などで増加した。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分子全体としては、充当可能財源が増加しつつも、将来負担額の増加額の方が大きく、約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今後も市債管理計画に基づく市債発行額の抑制や、基金の積み増しにより、比率の改善に努める。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万円となっており、前年度から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・体育館建設基金を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万円取崩したが、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万円積立てたことによる増加などが主な要因である。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・大規模災害の発生や大幅な税収入の減少などの不測の事態への対応に加え、施設整備や公共施設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の老朽化対策など今後の財政需要の増大にも適切に対応していけるよう、経常経費の執行留保や契約差金の完全凍結を実施するなどして剰余金を確保する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、昨今の大雨等大規模自然災害が全国各地で頻発している状況に加え、新型コロナウイルス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感染症も未だ収束には至らないことから、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将来に渡り市民の安全・安心な生活を守るため、今後の目標とすべき積立額及び目標期間を定めた財政調整基金積立計画をもとに積み増しに努めていく。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体育館建設基金：市立体育館の建設基金</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・小山評定ふるさと応援基金：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子どもの健全育成と子育て支援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高齢者の生きがいと健康づくり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障がい者の自立支援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ボランティア支援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自然環境の保全と地球温暖化対策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小山ブランドの創生と産業の振興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住みよいまちづくり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教育環境の充実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芸術、歴史、文化及びスポーツの振興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・体育館建設基金：市立体育館運営・維持管理事業のため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万円の取崩しによる基金残高の減少</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・小山評定ふるさと応援基金：ふるさと納税増加により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万円の積立て及び業務委託等の経費に充てるため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万円取崩したことの差額による増加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・体育館建設基金：市立体育館運営・維持管理事業において、令和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万円を取崩す予定</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・小山評定ふるさと応援基金：令和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億円の積立、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万円の取崩、令和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億円の積立、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億円を取崩す予定</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万円となっており、前年度から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等の増収により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・大規模災害の発生や大幅な税収入の減少などの不測の事態に備えるため、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財政調整基金として一定規模の財源を確保することは必要不可欠である。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・県内他市町村と比較して財政調整基金の残高が少ないため、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経常経費の執行留保や契約差金の完全凍結を実施するなどして剰余金の確保に努める。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・昨今の大雨等大規模自然災害が全国各地で頻発している状況に加え、新型コロナウイルス感染症等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をはじめとした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新たなリスクの発生も懸念されることから、将来に渡り市民の安全・安心な生活を守るため、今後の目標とすべき積立額及び目標期間を定めた財政調整基金積立計画をもとに積み増しに努めていく。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万円となっており、前年度から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・預金利子の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万円を積立てを行った。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・新庁舎整備事業等の大型事業において地方債の借入をしており、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年度より順次元金の償還が始まる。今後も、公共施設等の整備や長寿命化が控えているため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、市全体の財政状況を考慮しつつ地方債の償還に活用していく。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167,652
160,801
171.75
74,235,360
70,896,051
3,146,680
34,405,539
59,505,971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年間を比較すると、有形固定資産減価償却率の増減はなかった。固定資産台帳の整備が始まった平成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年度までは横ばいで推移している。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また、それぞれの年度で類似団体の数値を上回っていることから、当市は類似団体と比較し資産の老朽化が進んでいる。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公共施設総合管理計画を始めとした計画に基づき、施設の統廃合、民設民営化、長寿命化等を財政状況を考慮しつつ進めていく。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xdr:cNvCxnSpPr/>
      </xdr:nvCxnSpPr>
      <xdr:spPr>
        <a:xfrm flipV="1">
          <a:off x="4760595" y="532003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xdr:cNvSpPr txBox="1"/>
      </xdr:nvSpPr>
      <xdr:spPr>
        <a:xfrm>
          <a:off x="4813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xdr:cNvCxnSpPr/>
      </xdr:nvCxnSpPr>
      <xdr:spPr>
        <a:xfrm>
          <a:off x="4673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156100</xdr:rowOff>
    </xdr:from>
    <xdr:ext cx="405111" cy="259045"/>
    <xdr:sp macro="" textlink="">
      <xdr:nvSpPr>
        <xdr:cNvPr id="68" name="有形固定資産減価償却率平均値テキスト"/>
        <xdr:cNvSpPr txBox="1"/>
      </xdr:nvSpPr>
      <xdr:spPr>
        <a:xfrm>
          <a:off x="4813300" y="5556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xdr:cNvSpPr/>
      </xdr:nvSpPr>
      <xdr:spPr>
        <a:xfrm>
          <a:off x="47117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xdr:cNvSpPr/>
      </xdr:nvSpPr>
      <xdr:spPr>
        <a:xfrm>
          <a:off x="2476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79" name="楕円 78"/>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39514</xdr:rowOff>
    </xdr:from>
    <xdr:ext cx="405111" cy="259045"/>
    <xdr:sp macro="" textlink="">
      <xdr:nvSpPr>
        <xdr:cNvPr id="80" name="有形固定資産減価償却率該当値テキスト"/>
        <xdr:cNvSpPr txBox="1"/>
      </xdr:nvSpPr>
      <xdr:spPr>
        <a:xfrm>
          <a:off x="4813300"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81" name="楕円 80"/>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29</xdr:row>
      <xdr:rowOff>111887</xdr:rowOff>
    </xdr:to>
    <xdr:cxnSp macro="">
      <xdr:nvCxnSpPr>
        <xdr:cNvPr id="82" name="直線コネクタ 81"/>
        <xdr:cNvCxnSpPr/>
      </xdr:nvCxnSpPr>
      <xdr:spPr>
        <a:xfrm>
          <a:off x="4051300" y="585546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134493</xdr:rowOff>
    </xdr:from>
    <xdr:to>
      <xdr:col>15</xdr:col>
      <xdr:colOff>187325</xdr:colOff>
      <xdr:row>30</xdr:row>
      <xdr:rowOff>64643</xdr:rowOff>
    </xdr:to>
    <xdr:sp macro="" textlink="">
      <xdr:nvSpPr>
        <xdr:cNvPr id="83" name="楕円 82"/>
        <xdr:cNvSpPr/>
      </xdr:nvSpPr>
      <xdr:spPr>
        <a:xfrm>
          <a:off x="3238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111887</xdr:rowOff>
    </xdr:from>
    <xdr:to>
      <xdr:col>19</xdr:col>
      <xdr:colOff>136525</xdr:colOff>
      <xdr:row>30</xdr:row>
      <xdr:rowOff>13843</xdr:rowOff>
    </xdr:to>
    <xdr:cxnSp macro="">
      <xdr:nvCxnSpPr>
        <xdr:cNvPr id="84" name="直線コネクタ 83"/>
        <xdr:cNvCxnSpPr/>
      </xdr:nvCxnSpPr>
      <xdr:spPr>
        <a:xfrm flipV="1">
          <a:off x="3289300" y="585546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61087</xdr:rowOff>
    </xdr:from>
    <xdr:to>
      <xdr:col>11</xdr:col>
      <xdr:colOff>187325</xdr:colOff>
      <xdr:row>29</xdr:row>
      <xdr:rowOff>162687</xdr:rowOff>
    </xdr:to>
    <xdr:sp macro="" textlink="">
      <xdr:nvSpPr>
        <xdr:cNvPr id="85" name="楕円 84"/>
        <xdr:cNvSpPr/>
      </xdr:nvSpPr>
      <xdr:spPr>
        <a:xfrm>
          <a:off x="2476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111887</xdr:rowOff>
    </xdr:from>
    <xdr:to>
      <xdr:col>15</xdr:col>
      <xdr:colOff>136525</xdr:colOff>
      <xdr:row>30</xdr:row>
      <xdr:rowOff>13843</xdr:rowOff>
    </xdr:to>
    <xdr:cxnSp macro="">
      <xdr:nvCxnSpPr>
        <xdr:cNvPr id="86" name="直線コネクタ 85"/>
        <xdr:cNvCxnSpPr/>
      </xdr:nvCxnSpPr>
      <xdr:spPr>
        <a:xfrm>
          <a:off x="2527300" y="585546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87" name="楕円 86"/>
        <xdr:cNvSpPr/>
      </xdr:nvSpPr>
      <xdr:spPr>
        <a:xfrm>
          <a:off x="1714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111887</xdr:rowOff>
    </xdr:from>
    <xdr:to>
      <xdr:col>11</xdr:col>
      <xdr:colOff>136525</xdr:colOff>
      <xdr:row>29</xdr:row>
      <xdr:rowOff>142113</xdr:rowOff>
    </xdr:to>
    <xdr:cxnSp macro="">
      <xdr:nvCxnSpPr>
        <xdr:cNvPr id="88" name="直線コネクタ 87"/>
        <xdr:cNvCxnSpPr/>
      </xdr:nvCxnSpPr>
      <xdr:spPr>
        <a:xfrm flipV="1">
          <a:off x="1765300" y="585546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91" name="n_3aveValue有形固定資産減価償却率"/>
        <xdr:cNvSpPr txBox="1"/>
      </xdr:nvSpPr>
      <xdr:spPr>
        <a:xfrm>
          <a:off x="2324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153814</xdr:rowOff>
    </xdr:from>
    <xdr:ext cx="405111" cy="259045"/>
    <xdr:sp macro="" textlink="">
      <xdr:nvSpPr>
        <xdr:cNvPr id="93" name="n_1mainValue有形固定資産減価償却率"/>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55770</xdr:rowOff>
    </xdr:from>
    <xdr:ext cx="405111" cy="259045"/>
    <xdr:sp macro="" textlink="">
      <xdr:nvSpPr>
        <xdr:cNvPr id="94" name="n_2mainValue有形固定資産減価償却率"/>
        <xdr:cNvSpPr txBox="1"/>
      </xdr:nvSpPr>
      <xdr:spPr>
        <a:xfrm>
          <a:off x="3086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153814</xdr:rowOff>
    </xdr:from>
    <xdr:ext cx="405111" cy="259045"/>
    <xdr:sp macro="" textlink="">
      <xdr:nvSpPr>
        <xdr:cNvPr id="95" name="n_3mainValue有形固定資産減価償却率"/>
        <xdr:cNvSpPr txBox="1"/>
      </xdr:nvSpPr>
      <xdr:spPr>
        <a:xfrm>
          <a:off x="2324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12590</xdr:rowOff>
    </xdr:from>
    <xdr:ext cx="405111" cy="259045"/>
    <xdr:sp macro="" textlink="">
      <xdr:nvSpPr>
        <xdr:cNvPr id="96" name="n_4mainValue有形固定資産減価償却率"/>
        <xdr:cNvSpPr txBox="1"/>
      </xdr:nvSpPr>
      <xdr:spPr>
        <a:xfrm>
          <a:off x="1562744"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年度は、分子となる将来負担額が増加したが、充当可能財源の増加、及び分母となる経常一般財源等（歳入）等が増加したため、債務償還比率は前年度に比べ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債務償還比率について、全国平均、栃木県平均および類似団体平均と比較すると上回る数値となった。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年度に新庁舎整備事業等の大型建設事業が実施されたことにより市債残高が増加したことから、今後も市債管理計画に基づき市債の適切な発行に努める。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25" name="直線コネクタ 124"/>
        <xdr:cNvCxnSpPr/>
      </xdr:nvCxnSpPr>
      <xdr:spPr>
        <a:xfrm flipV="1">
          <a:off x="14793595" y="5312833"/>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26" name="債務償還比率最小値テキスト"/>
        <xdr:cNvSpPr txBox="1"/>
      </xdr:nvSpPr>
      <xdr:spPr>
        <a:xfrm>
          <a:off x="14846300" y="65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27" name="直線コネクタ 126"/>
        <xdr:cNvCxnSpPr/>
      </xdr:nvCxnSpPr>
      <xdr:spPr>
        <a:xfrm>
          <a:off x="14706600" y="65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116719</xdr:rowOff>
    </xdr:from>
    <xdr:ext cx="469744" cy="259045"/>
    <xdr:sp macro="" textlink="">
      <xdr:nvSpPr>
        <xdr:cNvPr id="130" name="債務償還比率平均値テキスト"/>
        <xdr:cNvSpPr txBox="1"/>
      </xdr:nvSpPr>
      <xdr:spPr>
        <a:xfrm>
          <a:off x="14846300" y="5860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31" name="フローチャート: 判断 130"/>
        <xdr:cNvSpPr/>
      </xdr:nvSpPr>
      <xdr:spPr>
        <a:xfrm>
          <a:off x="14744700" y="600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32" name="フローチャート: 判断 131"/>
        <xdr:cNvSpPr/>
      </xdr:nvSpPr>
      <xdr:spPr>
        <a:xfrm>
          <a:off x="14033500" y="619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33" name="フローチャート: 判断 132"/>
        <xdr:cNvSpPr/>
      </xdr:nvSpPr>
      <xdr:spPr>
        <a:xfrm>
          <a:off x="13271500" y="62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34" name="フローチャート: 判断 133"/>
        <xdr:cNvSpPr/>
      </xdr:nvSpPr>
      <xdr:spPr>
        <a:xfrm>
          <a:off x="12509500" y="621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35" name="フローチャート: 判断 134"/>
        <xdr:cNvSpPr/>
      </xdr:nvSpPr>
      <xdr:spPr>
        <a:xfrm>
          <a:off x="11747500" y="625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17219</xdr:rowOff>
    </xdr:from>
    <xdr:to>
      <xdr:col>76</xdr:col>
      <xdr:colOff>73025</xdr:colOff>
      <xdr:row>32</xdr:row>
      <xdr:rowOff>118819</xdr:rowOff>
    </xdr:to>
    <xdr:sp macro="" textlink="">
      <xdr:nvSpPr>
        <xdr:cNvPr id="141" name="楕円 140"/>
        <xdr:cNvSpPr/>
      </xdr:nvSpPr>
      <xdr:spPr>
        <a:xfrm>
          <a:off x="14744700" y="62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167096</xdr:rowOff>
    </xdr:from>
    <xdr:ext cx="469744" cy="259045"/>
    <xdr:sp macro="" textlink="">
      <xdr:nvSpPr>
        <xdr:cNvPr id="142" name="債務償還比率該当値テキスト"/>
        <xdr:cNvSpPr txBox="1"/>
      </xdr:nvSpPr>
      <xdr:spPr>
        <a:xfrm>
          <a:off x="14846300" y="625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154866</xdr:rowOff>
    </xdr:from>
    <xdr:to>
      <xdr:col>72</xdr:col>
      <xdr:colOff>123825</xdr:colOff>
      <xdr:row>34</xdr:row>
      <xdr:rowOff>85016</xdr:rowOff>
    </xdr:to>
    <xdr:sp macro="" textlink="">
      <xdr:nvSpPr>
        <xdr:cNvPr id="143" name="楕円 142"/>
        <xdr:cNvSpPr/>
      </xdr:nvSpPr>
      <xdr:spPr>
        <a:xfrm>
          <a:off x="14033500" y="65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68019</xdr:rowOff>
    </xdr:from>
    <xdr:to>
      <xdr:col>76</xdr:col>
      <xdr:colOff>22225</xdr:colOff>
      <xdr:row>34</xdr:row>
      <xdr:rowOff>34216</xdr:rowOff>
    </xdr:to>
    <xdr:cxnSp macro="">
      <xdr:nvCxnSpPr>
        <xdr:cNvPr id="144" name="直線コネクタ 143"/>
        <xdr:cNvCxnSpPr/>
      </xdr:nvCxnSpPr>
      <xdr:spPr>
        <a:xfrm flipV="1">
          <a:off x="14084300" y="6325944"/>
          <a:ext cx="711200" cy="30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105198</xdr:rowOff>
    </xdr:from>
    <xdr:to>
      <xdr:col>68</xdr:col>
      <xdr:colOff>123825</xdr:colOff>
      <xdr:row>33</xdr:row>
      <xdr:rowOff>35348</xdr:rowOff>
    </xdr:to>
    <xdr:sp macro="" textlink="">
      <xdr:nvSpPr>
        <xdr:cNvPr id="145" name="楕円 144"/>
        <xdr:cNvSpPr/>
      </xdr:nvSpPr>
      <xdr:spPr>
        <a:xfrm>
          <a:off x="13271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155998</xdr:rowOff>
    </xdr:from>
    <xdr:to>
      <xdr:col>72</xdr:col>
      <xdr:colOff>73025</xdr:colOff>
      <xdr:row>34</xdr:row>
      <xdr:rowOff>34216</xdr:rowOff>
    </xdr:to>
    <xdr:cxnSp macro="">
      <xdr:nvCxnSpPr>
        <xdr:cNvPr id="146" name="直線コネクタ 145"/>
        <xdr:cNvCxnSpPr/>
      </xdr:nvCxnSpPr>
      <xdr:spPr>
        <a:xfrm>
          <a:off x="13322300" y="6413923"/>
          <a:ext cx="762000" cy="2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64177</xdr:rowOff>
    </xdr:from>
    <xdr:to>
      <xdr:col>64</xdr:col>
      <xdr:colOff>123825</xdr:colOff>
      <xdr:row>32</xdr:row>
      <xdr:rowOff>165777</xdr:rowOff>
    </xdr:to>
    <xdr:sp macro="" textlink="">
      <xdr:nvSpPr>
        <xdr:cNvPr id="147" name="楕円 146"/>
        <xdr:cNvSpPr/>
      </xdr:nvSpPr>
      <xdr:spPr>
        <a:xfrm>
          <a:off x="12509500" y="63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114977</xdr:rowOff>
    </xdr:from>
    <xdr:to>
      <xdr:col>68</xdr:col>
      <xdr:colOff>73025</xdr:colOff>
      <xdr:row>32</xdr:row>
      <xdr:rowOff>155998</xdr:rowOff>
    </xdr:to>
    <xdr:cxnSp macro="">
      <xdr:nvCxnSpPr>
        <xdr:cNvPr id="148" name="直線コネクタ 147"/>
        <xdr:cNvCxnSpPr/>
      </xdr:nvCxnSpPr>
      <xdr:spPr>
        <a:xfrm>
          <a:off x="12560300" y="6372902"/>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131466</xdr:rowOff>
    </xdr:from>
    <xdr:to>
      <xdr:col>60</xdr:col>
      <xdr:colOff>123825</xdr:colOff>
      <xdr:row>33</xdr:row>
      <xdr:rowOff>61616</xdr:rowOff>
    </xdr:to>
    <xdr:sp macro="" textlink="">
      <xdr:nvSpPr>
        <xdr:cNvPr id="149" name="楕円 148"/>
        <xdr:cNvSpPr/>
      </xdr:nvSpPr>
      <xdr:spPr>
        <a:xfrm>
          <a:off x="11747500" y="63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114977</xdr:rowOff>
    </xdr:from>
    <xdr:to>
      <xdr:col>64</xdr:col>
      <xdr:colOff>73025</xdr:colOff>
      <xdr:row>33</xdr:row>
      <xdr:rowOff>10816</xdr:rowOff>
    </xdr:to>
    <xdr:cxnSp macro="">
      <xdr:nvCxnSpPr>
        <xdr:cNvPr id="150" name="直線コネクタ 149"/>
        <xdr:cNvCxnSpPr/>
      </xdr:nvCxnSpPr>
      <xdr:spPr>
        <a:xfrm flipV="1">
          <a:off x="11798300" y="6372902"/>
          <a:ext cx="7620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53304</xdr:rowOff>
    </xdr:from>
    <xdr:ext cx="469744" cy="259045"/>
    <xdr:sp macro="" textlink="">
      <xdr:nvSpPr>
        <xdr:cNvPr id="151" name="n_1aveValue債務償還比率"/>
        <xdr:cNvSpPr txBox="1"/>
      </xdr:nvSpPr>
      <xdr:spPr>
        <a:xfrm>
          <a:off x="13836727" y="59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91086</xdr:rowOff>
    </xdr:from>
    <xdr:ext cx="469744" cy="259045"/>
    <xdr:sp macro="" textlink="">
      <xdr:nvSpPr>
        <xdr:cNvPr id="152" name="n_2aveValue債務償還比率"/>
        <xdr:cNvSpPr txBox="1"/>
      </xdr:nvSpPr>
      <xdr:spPr>
        <a:xfrm>
          <a:off x="13087427" y="60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71476</xdr:rowOff>
    </xdr:from>
    <xdr:ext cx="469744" cy="259045"/>
    <xdr:sp macro="" textlink="">
      <xdr:nvSpPr>
        <xdr:cNvPr id="153" name="n_3aveValue債務償還比率"/>
        <xdr:cNvSpPr txBox="1"/>
      </xdr:nvSpPr>
      <xdr:spPr>
        <a:xfrm>
          <a:off x="12325427" y="59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113576</xdr:rowOff>
    </xdr:from>
    <xdr:ext cx="469744" cy="259045"/>
    <xdr:sp macro="" textlink="">
      <xdr:nvSpPr>
        <xdr:cNvPr id="154" name="n_4aveValue債務償還比率"/>
        <xdr:cNvSpPr txBox="1"/>
      </xdr:nvSpPr>
      <xdr:spPr>
        <a:xfrm>
          <a:off x="11563427" y="602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76143</xdr:rowOff>
    </xdr:from>
    <xdr:ext cx="469744" cy="259045"/>
    <xdr:sp macro="" textlink="">
      <xdr:nvSpPr>
        <xdr:cNvPr id="155" name="n_1mainValue債務償還比率"/>
        <xdr:cNvSpPr txBox="1"/>
      </xdr:nvSpPr>
      <xdr:spPr>
        <a:xfrm>
          <a:off x="13836727" y="667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26475</xdr:rowOff>
    </xdr:from>
    <xdr:ext cx="469744" cy="259045"/>
    <xdr:sp macro="" textlink="">
      <xdr:nvSpPr>
        <xdr:cNvPr id="156" name="n_2mainValue債務償還比率"/>
        <xdr:cNvSpPr txBox="1"/>
      </xdr:nvSpPr>
      <xdr:spPr>
        <a:xfrm>
          <a:off x="13087427" y="64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156904</xdr:rowOff>
    </xdr:from>
    <xdr:ext cx="469744" cy="259045"/>
    <xdr:sp macro="" textlink="">
      <xdr:nvSpPr>
        <xdr:cNvPr id="157" name="n_3mainValue債務償還比率"/>
        <xdr:cNvSpPr txBox="1"/>
      </xdr:nvSpPr>
      <xdr:spPr>
        <a:xfrm>
          <a:off x="12325427" y="641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52743</xdr:rowOff>
    </xdr:from>
    <xdr:ext cx="469744" cy="259045"/>
    <xdr:sp macro="" textlink="">
      <xdr:nvSpPr>
        <xdr:cNvPr id="158" name="n_4mainValue債務償還比率"/>
        <xdr:cNvSpPr txBox="1"/>
      </xdr:nvSpPr>
      <xdr:spPr>
        <a:xfrm>
          <a:off x="11563427" y="648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167,652
160,801
171.75
74,235,360
70,896,051
3,146,680
34,405,539
59,505,971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xdr:cNvSpPr txBox="1"/>
      </xdr:nvSpPr>
      <xdr:spPr>
        <a:xfrm>
          <a:off x="4673600" y="600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1" name="楕円 70"/>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152417</xdr:rowOff>
    </xdr:from>
    <xdr:ext cx="405111" cy="259045"/>
    <xdr:sp macro="" textlink="">
      <xdr:nvSpPr>
        <xdr:cNvPr id="72" name="【道路】&#10;有形固定資産減価償却率該当値テキスト"/>
        <xdr:cNvSpPr txBox="1"/>
      </xdr:nvSpPr>
      <xdr:spPr>
        <a:xfrm>
          <a:off x="4673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53340</xdr:rowOff>
    </xdr:to>
    <xdr:cxnSp macro="">
      <xdr:nvCxnSpPr>
        <xdr:cNvPr id="74" name="直線コネクタ 73"/>
        <xdr:cNvCxnSpPr/>
      </xdr:nvCxnSpPr>
      <xdr:spPr>
        <a:xfrm>
          <a:off x="3797300" y="638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121412</xdr:rowOff>
    </xdr:from>
    <xdr:to>
      <xdr:col>15</xdr:col>
      <xdr:colOff>101600</xdr:colOff>
      <xdr:row>37</xdr:row>
      <xdr:rowOff>51562</xdr:rowOff>
    </xdr:to>
    <xdr:sp macro="" textlink="">
      <xdr:nvSpPr>
        <xdr:cNvPr id="75" name="楕円 74"/>
        <xdr:cNvSpPr/>
      </xdr:nvSpPr>
      <xdr:spPr>
        <a:xfrm>
          <a:off x="2857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xdr:rowOff>
    </xdr:from>
    <xdr:to>
      <xdr:col>19</xdr:col>
      <xdr:colOff>177800</xdr:colOff>
      <xdr:row>37</xdr:row>
      <xdr:rowOff>41910</xdr:rowOff>
    </xdr:to>
    <xdr:cxnSp macro="">
      <xdr:nvCxnSpPr>
        <xdr:cNvPr id="76" name="直線コネクタ 75"/>
        <xdr:cNvCxnSpPr/>
      </xdr:nvCxnSpPr>
      <xdr:spPr>
        <a:xfrm>
          <a:off x="2908300" y="63444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103124</xdr:rowOff>
    </xdr:from>
    <xdr:to>
      <xdr:col>10</xdr:col>
      <xdr:colOff>165100</xdr:colOff>
      <xdr:row>37</xdr:row>
      <xdr:rowOff>33274</xdr:rowOff>
    </xdr:to>
    <xdr:sp macro="" textlink="">
      <xdr:nvSpPr>
        <xdr:cNvPr id="77" name="楕円 76"/>
        <xdr:cNvSpPr/>
      </xdr:nvSpPr>
      <xdr:spPr>
        <a:xfrm>
          <a:off x="1968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153924</xdr:rowOff>
    </xdr:from>
    <xdr:to>
      <xdr:col>15</xdr:col>
      <xdr:colOff>50800</xdr:colOff>
      <xdr:row>37</xdr:row>
      <xdr:rowOff>762</xdr:rowOff>
    </xdr:to>
    <xdr:cxnSp macro="">
      <xdr:nvCxnSpPr>
        <xdr:cNvPr id="78" name="直線コネクタ 77"/>
        <xdr:cNvCxnSpPr/>
      </xdr:nvCxnSpPr>
      <xdr:spPr>
        <a:xfrm>
          <a:off x="2019300" y="63261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57404</xdr:rowOff>
    </xdr:from>
    <xdr:to>
      <xdr:col>6</xdr:col>
      <xdr:colOff>38100</xdr:colOff>
      <xdr:row>36</xdr:row>
      <xdr:rowOff>159004</xdr:rowOff>
    </xdr:to>
    <xdr:sp macro="" textlink="">
      <xdr:nvSpPr>
        <xdr:cNvPr id="79" name="楕円 78"/>
        <xdr:cNvSpPr/>
      </xdr:nvSpPr>
      <xdr:spPr>
        <a:xfrm>
          <a:off x="1079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108204</xdr:rowOff>
    </xdr:from>
    <xdr:to>
      <xdr:col>10</xdr:col>
      <xdr:colOff>114300</xdr:colOff>
      <xdr:row>36</xdr:row>
      <xdr:rowOff>153924</xdr:rowOff>
    </xdr:to>
    <xdr:cxnSp macro="">
      <xdr:nvCxnSpPr>
        <xdr:cNvPr id="80" name="直線コネクタ 79"/>
        <xdr:cNvCxnSpPr/>
      </xdr:nvCxnSpPr>
      <xdr:spPr>
        <a:xfrm>
          <a:off x="1130300" y="6280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81" name="n_1aveValue【道路】&#10;有形固定資産減価償却率"/>
        <xdr:cNvSpPr txBox="1"/>
      </xdr:nvSpPr>
      <xdr:spPr>
        <a:xfrm>
          <a:off x="35820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82" name="n_2aveValue【道路】&#10;有形固定資産減価償却率"/>
        <xdr:cNvSpPr txBox="1"/>
      </xdr:nvSpPr>
      <xdr:spPr>
        <a:xfrm>
          <a:off x="2705744"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3" name="n_3aveValue【道路】&#10;有形固定資産減価償却率"/>
        <xdr:cNvSpPr txBox="1"/>
      </xdr:nvSpPr>
      <xdr:spPr>
        <a:xfrm>
          <a:off x="181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68089</xdr:rowOff>
    </xdr:from>
    <xdr:ext cx="405111" cy="259045"/>
    <xdr:sp macro="" textlink="">
      <xdr:nvSpPr>
        <xdr:cNvPr id="84" name="n_4aveValue【道路】&#10;有形固定資産減価償却率"/>
        <xdr:cNvSpPr txBox="1"/>
      </xdr:nvSpPr>
      <xdr:spPr>
        <a:xfrm>
          <a:off x="927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83837</xdr:rowOff>
    </xdr:from>
    <xdr:ext cx="405111" cy="259045"/>
    <xdr:sp macro="" textlink="">
      <xdr:nvSpPr>
        <xdr:cNvPr id="85" name="n_1mainValue【道路】&#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42689</xdr:rowOff>
    </xdr:from>
    <xdr:ext cx="405111" cy="259045"/>
    <xdr:sp macro="" textlink="">
      <xdr:nvSpPr>
        <xdr:cNvPr id="86" name="n_2mainValue【道路】&#10;有形固定資産減価償却率"/>
        <xdr:cNvSpPr txBox="1"/>
      </xdr:nvSpPr>
      <xdr:spPr>
        <a:xfrm>
          <a:off x="27057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24401</xdr:rowOff>
    </xdr:from>
    <xdr:ext cx="405111" cy="259045"/>
    <xdr:sp macro="" textlink="">
      <xdr:nvSpPr>
        <xdr:cNvPr id="87" name="n_3mainValue【道路】&#10;有形固定資産減価償却率"/>
        <xdr:cNvSpPr txBox="1"/>
      </xdr:nvSpPr>
      <xdr:spPr>
        <a:xfrm>
          <a:off x="1816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150131</xdr:rowOff>
    </xdr:from>
    <xdr:ext cx="405111" cy="259045"/>
    <xdr:sp macro="" textlink="">
      <xdr:nvSpPr>
        <xdr:cNvPr id="88" name="n_4mainValue【道路】&#10;有形固定資産減価償却率"/>
        <xdr:cNvSpPr txBox="1"/>
      </xdr:nvSpPr>
      <xdr:spPr>
        <a:xfrm>
          <a:off x="9277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0" name="【道路】&#10;一人当たり延長平均値テキスト"/>
        <xdr:cNvSpPr txBox="1"/>
      </xdr:nvSpPr>
      <xdr:spPr>
        <a:xfrm>
          <a:off x="10515600" y="613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58547</xdr:rowOff>
    </xdr:from>
    <xdr:to>
      <xdr:col>55</xdr:col>
      <xdr:colOff>50800</xdr:colOff>
      <xdr:row>38</xdr:row>
      <xdr:rowOff>160147</xdr:rowOff>
    </xdr:to>
    <xdr:sp macro="" textlink="">
      <xdr:nvSpPr>
        <xdr:cNvPr id="131" name="楕円 130"/>
        <xdr:cNvSpPr/>
      </xdr:nvSpPr>
      <xdr:spPr>
        <a:xfrm>
          <a:off x="104267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36974</xdr:rowOff>
    </xdr:from>
    <xdr:ext cx="469744" cy="259045"/>
    <xdr:sp macro="" textlink="">
      <xdr:nvSpPr>
        <xdr:cNvPr id="132" name="【道路】&#10;一人当たり延長該当値テキスト"/>
        <xdr:cNvSpPr txBox="1"/>
      </xdr:nvSpPr>
      <xdr:spPr>
        <a:xfrm>
          <a:off x="10515600" y="655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60996</xdr:rowOff>
    </xdr:from>
    <xdr:to>
      <xdr:col>50</xdr:col>
      <xdr:colOff>165100</xdr:colOff>
      <xdr:row>38</xdr:row>
      <xdr:rowOff>162596</xdr:rowOff>
    </xdr:to>
    <xdr:sp macro="" textlink="">
      <xdr:nvSpPr>
        <xdr:cNvPr id="133" name="楕円 132"/>
        <xdr:cNvSpPr/>
      </xdr:nvSpPr>
      <xdr:spPr>
        <a:xfrm>
          <a:off x="9588500" y="657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109347</xdr:rowOff>
    </xdr:from>
    <xdr:to>
      <xdr:col>55</xdr:col>
      <xdr:colOff>0</xdr:colOff>
      <xdr:row>38</xdr:row>
      <xdr:rowOff>111796</xdr:rowOff>
    </xdr:to>
    <xdr:cxnSp macro="">
      <xdr:nvCxnSpPr>
        <xdr:cNvPr id="134" name="直線コネクタ 133"/>
        <xdr:cNvCxnSpPr/>
      </xdr:nvCxnSpPr>
      <xdr:spPr>
        <a:xfrm flipV="1">
          <a:off x="9639300" y="6624447"/>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57894</xdr:rowOff>
    </xdr:from>
    <xdr:to>
      <xdr:col>46</xdr:col>
      <xdr:colOff>38100</xdr:colOff>
      <xdr:row>38</xdr:row>
      <xdr:rowOff>159494</xdr:rowOff>
    </xdr:to>
    <xdr:sp macro="" textlink="">
      <xdr:nvSpPr>
        <xdr:cNvPr id="135" name="楕円 134"/>
        <xdr:cNvSpPr/>
      </xdr:nvSpPr>
      <xdr:spPr>
        <a:xfrm>
          <a:off x="8699500" y="657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108694</xdr:rowOff>
    </xdr:from>
    <xdr:to>
      <xdr:col>50</xdr:col>
      <xdr:colOff>114300</xdr:colOff>
      <xdr:row>38</xdr:row>
      <xdr:rowOff>111796</xdr:rowOff>
    </xdr:to>
    <xdr:cxnSp macro="">
      <xdr:nvCxnSpPr>
        <xdr:cNvPr id="136" name="直線コネクタ 135"/>
        <xdr:cNvCxnSpPr/>
      </xdr:nvCxnSpPr>
      <xdr:spPr>
        <a:xfrm>
          <a:off x="8750300" y="662379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58384</xdr:rowOff>
    </xdr:from>
    <xdr:to>
      <xdr:col>41</xdr:col>
      <xdr:colOff>101600</xdr:colOff>
      <xdr:row>38</xdr:row>
      <xdr:rowOff>159984</xdr:rowOff>
    </xdr:to>
    <xdr:sp macro="" textlink="">
      <xdr:nvSpPr>
        <xdr:cNvPr id="137" name="楕円 136"/>
        <xdr:cNvSpPr/>
      </xdr:nvSpPr>
      <xdr:spPr>
        <a:xfrm>
          <a:off x="7810500" y="657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108694</xdr:rowOff>
    </xdr:from>
    <xdr:to>
      <xdr:col>45</xdr:col>
      <xdr:colOff>177800</xdr:colOff>
      <xdr:row>38</xdr:row>
      <xdr:rowOff>109184</xdr:rowOff>
    </xdr:to>
    <xdr:cxnSp macro="">
      <xdr:nvCxnSpPr>
        <xdr:cNvPr id="138" name="直線コネクタ 137"/>
        <xdr:cNvCxnSpPr/>
      </xdr:nvCxnSpPr>
      <xdr:spPr>
        <a:xfrm flipV="1">
          <a:off x="7861300" y="662379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62630</xdr:rowOff>
    </xdr:from>
    <xdr:to>
      <xdr:col>36</xdr:col>
      <xdr:colOff>165100</xdr:colOff>
      <xdr:row>38</xdr:row>
      <xdr:rowOff>164230</xdr:rowOff>
    </xdr:to>
    <xdr:sp macro="" textlink="">
      <xdr:nvSpPr>
        <xdr:cNvPr id="139" name="楕円 138"/>
        <xdr:cNvSpPr/>
      </xdr:nvSpPr>
      <xdr:spPr>
        <a:xfrm>
          <a:off x="6921500" y="65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109184</xdr:rowOff>
    </xdr:from>
    <xdr:to>
      <xdr:col>41</xdr:col>
      <xdr:colOff>50800</xdr:colOff>
      <xdr:row>38</xdr:row>
      <xdr:rowOff>113430</xdr:rowOff>
    </xdr:to>
    <xdr:cxnSp macro="">
      <xdr:nvCxnSpPr>
        <xdr:cNvPr id="140" name="直線コネクタ 139"/>
        <xdr:cNvCxnSpPr/>
      </xdr:nvCxnSpPr>
      <xdr:spPr>
        <a:xfrm flipV="1">
          <a:off x="6972300" y="662428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1" name="n_1aveValue【道路】&#10;一人当たり延長"/>
        <xdr:cNvSpPr txBox="1"/>
      </xdr:nvSpPr>
      <xdr:spPr>
        <a:xfrm>
          <a:off x="9359411" y="59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135200</xdr:rowOff>
    </xdr:from>
    <xdr:ext cx="534377" cy="259045"/>
    <xdr:sp macro="" textlink="">
      <xdr:nvSpPr>
        <xdr:cNvPr id="142" name="n_2aveValue【道路】&#10;一人当たり延長"/>
        <xdr:cNvSpPr txBox="1"/>
      </xdr:nvSpPr>
      <xdr:spPr>
        <a:xfrm>
          <a:off x="8483111" y="59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143364</xdr:rowOff>
    </xdr:from>
    <xdr:ext cx="534377" cy="259045"/>
    <xdr:sp macro="" textlink="">
      <xdr:nvSpPr>
        <xdr:cNvPr id="143" name="n_3aveValue【道路】&#10;一人当たり延長"/>
        <xdr:cNvSpPr txBox="1"/>
      </xdr:nvSpPr>
      <xdr:spPr>
        <a:xfrm>
          <a:off x="7594111" y="59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148752</xdr:rowOff>
    </xdr:from>
    <xdr:ext cx="534377" cy="259045"/>
    <xdr:sp macro="" textlink="">
      <xdr:nvSpPr>
        <xdr:cNvPr id="144" name="n_4aveValue【道路】&#10;一人当たり延長"/>
        <xdr:cNvSpPr txBox="1"/>
      </xdr:nvSpPr>
      <xdr:spPr>
        <a:xfrm>
          <a:off x="6705111" y="5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153723</xdr:rowOff>
    </xdr:from>
    <xdr:ext cx="469744" cy="259045"/>
    <xdr:sp macro="" textlink="">
      <xdr:nvSpPr>
        <xdr:cNvPr id="145" name="n_1mainValue【道路】&#10;一人当たり延長"/>
        <xdr:cNvSpPr txBox="1"/>
      </xdr:nvSpPr>
      <xdr:spPr>
        <a:xfrm>
          <a:off x="9391727" y="666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150621</xdr:rowOff>
    </xdr:from>
    <xdr:ext cx="469744" cy="259045"/>
    <xdr:sp macro="" textlink="">
      <xdr:nvSpPr>
        <xdr:cNvPr id="146" name="n_2mainValue【道路】&#10;一人当たり延長"/>
        <xdr:cNvSpPr txBox="1"/>
      </xdr:nvSpPr>
      <xdr:spPr>
        <a:xfrm>
          <a:off x="8515427" y="666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151111</xdr:rowOff>
    </xdr:from>
    <xdr:ext cx="469744" cy="259045"/>
    <xdr:sp macro="" textlink="">
      <xdr:nvSpPr>
        <xdr:cNvPr id="147" name="n_3mainValue【道路】&#10;一人当たり延長"/>
        <xdr:cNvSpPr txBox="1"/>
      </xdr:nvSpPr>
      <xdr:spPr>
        <a:xfrm>
          <a:off x="7626427" y="666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155357</xdr:rowOff>
    </xdr:from>
    <xdr:ext cx="469744" cy="259045"/>
    <xdr:sp macro="" textlink="">
      <xdr:nvSpPr>
        <xdr:cNvPr id="148" name="n_4mainValue【道路】&#10;一人当たり延長"/>
        <xdr:cNvSpPr txBox="1"/>
      </xdr:nvSpPr>
      <xdr:spPr>
        <a:xfrm>
          <a:off x="6737427" y="66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44467</xdr:rowOff>
    </xdr:from>
    <xdr:ext cx="405111" cy="259045"/>
    <xdr:sp macro="" textlink="">
      <xdr:nvSpPr>
        <xdr:cNvPr id="178" name="【橋りょう・トンネル】&#10;有形固定資産減価償却率平均値テキスト"/>
        <xdr:cNvSpPr txBox="1"/>
      </xdr:nvSpPr>
      <xdr:spPr>
        <a:xfrm>
          <a:off x="4673600" y="998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89" name="楕円 188"/>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100347</xdr:rowOff>
    </xdr:from>
    <xdr:ext cx="405111" cy="259045"/>
    <xdr:sp macro="" textlink="">
      <xdr:nvSpPr>
        <xdr:cNvPr id="190" name="【橋りょう・トンネル】&#10;有形固定資産減価償却率該当値テキスト"/>
        <xdr:cNvSpPr txBox="1"/>
      </xdr:nvSpPr>
      <xdr:spPr>
        <a:xfrm>
          <a:off x="4673600" y="1055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91" name="楕円 190"/>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91440</xdr:rowOff>
    </xdr:to>
    <xdr:cxnSp macro="">
      <xdr:nvCxnSpPr>
        <xdr:cNvPr id="192" name="直線コネクタ 191"/>
        <xdr:cNvCxnSpPr/>
      </xdr:nvCxnSpPr>
      <xdr:spPr>
        <a:xfrm flipV="1">
          <a:off x="3797300" y="106946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3" name="楕円 192"/>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91440</xdr:rowOff>
    </xdr:to>
    <xdr:cxnSp macro="">
      <xdr:nvCxnSpPr>
        <xdr:cNvPr id="194" name="直線コネクタ 193"/>
        <xdr:cNvCxnSpPr/>
      </xdr:nvCxnSpPr>
      <xdr:spPr>
        <a:xfrm>
          <a:off x="2908300" y="106565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93980</xdr:rowOff>
    </xdr:from>
    <xdr:to>
      <xdr:col>10</xdr:col>
      <xdr:colOff>165100</xdr:colOff>
      <xdr:row>62</xdr:row>
      <xdr:rowOff>24130</xdr:rowOff>
    </xdr:to>
    <xdr:sp macro="" textlink="">
      <xdr:nvSpPr>
        <xdr:cNvPr id="195" name="楕円 194"/>
        <xdr:cNvSpPr/>
      </xdr:nvSpPr>
      <xdr:spPr>
        <a:xfrm>
          <a:off x="196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62</xdr:row>
      <xdr:rowOff>26670</xdr:rowOff>
    </xdr:to>
    <xdr:cxnSp macro="">
      <xdr:nvCxnSpPr>
        <xdr:cNvPr id="196" name="直線コネクタ 195"/>
        <xdr:cNvCxnSpPr/>
      </xdr:nvCxnSpPr>
      <xdr:spPr>
        <a:xfrm>
          <a:off x="2019300" y="10603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97" name="楕円 196"/>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144780</xdr:rowOff>
    </xdr:to>
    <xdr:cxnSp macro="">
      <xdr:nvCxnSpPr>
        <xdr:cNvPr id="198" name="直線コネクタ 197"/>
        <xdr:cNvCxnSpPr/>
      </xdr:nvCxnSpPr>
      <xdr:spPr>
        <a:xfrm>
          <a:off x="1130300" y="105194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9" name="n_1aveValue【橋りょう・トンネ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0" name="n_2ave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139717</xdr:rowOff>
    </xdr:from>
    <xdr:ext cx="405111" cy="259045"/>
    <xdr:sp macro="" textlink="">
      <xdr:nvSpPr>
        <xdr:cNvPr id="201" name="n_3aveValue【橋りょう・トンネル】&#10;有形固定資産減価償却率"/>
        <xdr:cNvSpPr txBox="1"/>
      </xdr:nvSpPr>
      <xdr:spPr>
        <a:xfrm>
          <a:off x="1816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2" name="n_4aveValue【橋りょう・トンネル】&#10;有形固定資産減価償却率"/>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203" name="n_1mainValue【橋りょう・トンネル】&#10;有形固定資産減価償却率"/>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204" name="n_2mainValue【橋りょう・トンネル】&#10;有形固定資産減価償却率"/>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15257</xdr:rowOff>
    </xdr:from>
    <xdr:ext cx="405111" cy="259045"/>
    <xdr:sp macro="" textlink="">
      <xdr:nvSpPr>
        <xdr:cNvPr id="205" name="n_3mainValue【橋りょう・トンネル】&#10;有形固定資産減価償却率"/>
        <xdr:cNvSpPr txBox="1"/>
      </xdr:nvSpPr>
      <xdr:spPr>
        <a:xfrm>
          <a:off x="1816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102887</xdr:rowOff>
    </xdr:from>
    <xdr:ext cx="405111" cy="259045"/>
    <xdr:sp macro="" textlink="">
      <xdr:nvSpPr>
        <xdr:cNvPr id="206" name="n_4mainValue【橋りょう・トンネル】&#10;有形固定資産減価償却率"/>
        <xdr:cNvSpPr txBox="1"/>
      </xdr:nvSpPr>
      <xdr:spPr>
        <a:xfrm>
          <a:off x="927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1276</xdr:rowOff>
    </xdr:from>
    <xdr:ext cx="599010" cy="259045"/>
    <xdr:sp macro="" textlink="">
      <xdr:nvSpPr>
        <xdr:cNvPr id="237" name="【橋りょう・トンネル】&#10;一人当たり有形固定資産（償却資産）額平均値テキスト"/>
        <xdr:cNvSpPr txBox="1"/>
      </xdr:nvSpPr>
      <xdr:spPr>
        <a:xfrm>
          <a:off x="10515600" y="1028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103498</xdr:rowOff>
    </xdr:from>
    <xdr:to>
      <xdr:col>55</xdr:col>
      <xdr:colOff>50800</xdr:colOff>
      <xdr:row>62</xdr:row>
      <xdr:rowOff>33648</xdr:rowOff>
    </xdr:to>
    <xdr:sp macro="" textlink="">
      <xdr:nvSpPr>
        <xdr:cNvPr id="248" name="楕円 247"/>
        <xdr:cNvSpPr/>
      </xdr:nvSpPr>
      <xdr:spPr>
        <a:xfrm>
          <a:off x="10426700" y="105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81925</xdr:rowOff>
    </xdr:from>
    <xdr:ext cx="599010" cy="259045"/>
    <xdr:sp macro="" textlink="">
      <xdr:nvSpPr>
        <xdr:cNvPr id="249" name="【橋りょう・トンネル】&#10;一人当たり有形固定資産（償却資産）額該当値テキスト"/>
        <xdr:cNvSpPr txBox="1"/>
      </xdr:nvSpPr>
      <xdr:spPr>
        <a:xfrm>
          <a:off x="10515600" y="1054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122368</xdr:rowOff>
    </xdr:from>
    <xdr:to>
      <xdr:col>50</xdr:col>
      <xdr:colOff>165100</xdr:colOff>
      <xdr:row>63</xdr:row>
      <xdr:rowOff>52518</xdr:rowOff>
    </xdr:to>
    <xdr:sp macro="" textlink="">
      <xdr:nvSpPr>
        <xdr:cNvPr id="250" name="楕円 249"/>
        <xdr:cNvSpPr/>
      </xdr:nvSpPr>
      <xdr:spPr>
        <a:xfrm>
          <a:off x="9588500" y="107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154298</xdr:rowOff>
    </xdr:from>
    <xdr:to>
      <xdr:col>55</xdr:col>
      <xdr:colOff>0</xdr:colOff>
      <xdr:row>63</xdr:row>
      <xdr:rowOff>1718</xdr:rowOff>
    </xdr:to>
    <xdr:cxnSp macro="">
      <xdr:nvCxnSpPr>
        <xdr:cNvPr id="251" name="直線コネクタ 250"/>
        <xdr:cNvCxnSpPr/>
      </xdr:nvCxnSpPr>
      <xdr:spPr>
        <a:xfrm flipV="1">
          <a:off x="9639300" y="10612748"/>
          <a:ext cx="838200" cy="1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121682</xdr:rowOff>
    </xdr:from>
    <xdr:to>
      <xdr:col>46</xdr:col>
      <xdr:colOff>38100</xdr:colOff>
      <xdr:row>63</xdr:row>
      <xdr:rowOff>51832</xdr:rowOff>
    </xdr:to>
    <xdr:sp macro="" textlink="">
      <xdr:nvSpPr>
        <xdr:cNvPr id="252" name="楕円 251"/>
        <xdr:cNvSpPr/>
      </xdr:nvSpPr>
      <xdr:spPr>
        <a:xfrm>
          <a:off x="8699500" y="107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1032</xdr:rowOff>
    </xdr:from>
    <xdr:to>
      <xdr:col>50</xdr:col>
      <xdr:colOff>114300</xdr:colOff>
      <xdr:row>63</xdr:row>
      <xdr:rowOff>1718</xdr:rowOff>
    </xdr:to>
    <xdr:cxnSp macro="">
      <xdr:nvCxnSpPr>
        <xdr:cNvPr id="253" name="直線コネクタ 252"/>
        <xdr:cNvCxnSpPr/>
      </xdr:nvCxnSpPr>
      <xdr:spPr>
        <a:xfrm>
          <a:off x="8750300" y="1080238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121636</xdr:rowOff>
    </xdr:from>
    <xdr:to>
      <xdr:col>41</xdr:col>
      <xdr:colOff>101600</xdr:colOff>
      <xdr:row>63</xdr:row>
      <xdr:rowOff>51786</xdr:rowOff>
    </xdr:to>
    <xdr:sp macro="" textlink="">
      <xdr:nvSpPr>
        <xdr:cNvPr id="254" name="楕円 253"/>
        <xdr:cNvSpPr/>
      </xdr:nvSpPr>
      <xdr:spPr>
        <a:xfrm>
          <a:off x="7810500" y="107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986</xdr:rowOff>
    </xdr:from>
    <xdr:to>
      <xdr:col>45</xdr:col>
      <xdr:colOff>177800</xdr:colOff>
      <xdr:row>63</xdr:row>
      <xdr:rowOff>1032</xdr:rowOff>
    </xdr:to>
    <xdr:cxnSp macro="">
      <xdr:nvCxnSpPr>
        <xdr:cNvPr id="255" name="直線コネクタ 254"/>
        <xdr:cNvCxnSpPr/>
      </xdr:nvCxnSpPr>
      <xdr:spPr>
        <a:xfrm>
          <a:off x="7861300" y="1080233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121512</xdr:rowOff>
    </xdr:from>
    <xdr:to>
      <xdr:col>36</xdr:col>
      <xdr:colOff>165100</xdr:colOff>
      <xdr:row>63</xdr:row>
      <xdr:rowOff>51662</xdr:rowOff>
    </xdr:to>
    <xdr:sp macro="" textlink="">
      <xdr:nvSpPr>
        <xdr:cNvPr id="256" name="楕円 255"/>
        <xdr:cNvSpPr/>
      </xdr:nvSpPr>
      <xdr:spPr>
        <a:xfrm>
          <a:off x="6921500" y="107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862</xdr:rowOff>
    </xdr:from>
    <xdr:to>
      <xdr:col>41</xdr:col>
      <xdr:colOff>50800</xdr:colOff>
      <xdr:row>63</xdr:row>
      <xdr:rowOff>986</xdr:rowOff>
    </xdr:to>
    <xdr:cxnSp macro="">
      <xdr:nvCxnSpPr>
        <xdr:cNvPr id="257" name="直線コネクタ 256"/>
        <xdr:cNvCxnSpPr/>
      </xdr:nvCxnSpPr>
      <xdr:spPr>
        <a:xfrm>
          <a:off x="6972300" y="10802212"/>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59" name="n_2aveValue【橋りょう・トンネル】&#10;一人当たり有形固定資産（償却資産）額"/>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0" name="n_3aveValue【橋りょう・トンネル】&#10;一人当たり有形固定資産（償却資産）額"/>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1" name="n_4aveValue【橋りょう・トンネル】&#10;一人当たり有形固定資産（償却資産）額"/>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43645</xdr:rowOff>
    </xdr:from>
    <xdr:ext cx="534377" cy="259045"/>
    <xdr:sp macro="" textlink="">
      <xdr:nvSpPr>
        <xdr:cNvPr id="262" name="n_1mainValue【橋りょう・トンネル】&#10;一人当たり有形固定資産（償却資産）額"/>
        <xdr:cNvSpPr txBox="1"/>
      </xdr:nvSpPr>
      <xdr:spPr>
        <a:xfrm>
          <a:off x="9359411" y="108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42959</xdr:rowOff>
    </xdr:from>
    <xdr:ext cx="534377" cy="259045"/>
    <xdr:sp macro="" textlink="">
      <xdr:nvSpPr>
        <xdr:cNvPr id="263" name="n_2mainValue【橋りょう・トンネル】&#10;一人当たり有形固定資産（償却資産）額"/>
        <xdr:cNvSpPr txBox="1"/>
      </xdr:nvSpPr>
      <xdr:spPr>
        <a:xfrm>
          <a:off x="8483111" y="108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42913</xdr:rowOff>
    </xdr:from>
    <xdr:ext cx="534377" cy="259045"/>
    <xdr:sp macro="" textlink="">
      <xdr:nvSpPr>
        <xdr:cNvPr id="264" name="n_3mainValue【橋りょう・トンネル】&#10;一人当たり有形固定資産（償却資産）額"/>
        <xdr:cNvSpPr txBox="1"/>
      </xdr:nvSpPr>
      <xdr:spPr>
        <a:xfrm>
          <a:off x="7594111" y="10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42789</xdr:rowOff>
    </xdr:from>
    <xdr:ext cx="534377" cy="259045"/>
    <xdr:sp macro="" textlink="">
      <xdr:nvSpPr>
        <xdr:cNvPr id="265" name="n_4mainValue【橋りょう・トンネル】&#10;一人当たり有形固定資産（償却資産）額"/>
        <xdr:cNvSpPr txBox="1"/>
      </xdr:nvSpPr>
      <xdr:spPr>
        <a:xfrm>
          <a:off x="6705111" y="108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103903</xdr:rowOff>
    </xdr:from>
    <xdr:ext cx="405111" cy="259045"/>
    <xdr:sp macro="" textlink="">
      <xdr:nvSpPr>
        <xdr:cNvPr id="293" name="【公営住宅】&#10;有形固定資産減価償却率平均値テキスト"/>
        <xdr:cNvSpPr txBox="1"/>
      </xdr:nvSpPr>
      <xdr:spPr>
        <a:xfrm>
          <a:off x="4673600" y="1381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53594</xdr:rowOff>
    </xdr:from>
    <xdr:to>
      <xdr:col>24</xdr:col>
      <xdr:colOff>114300</xdr:colOff>
      <xdr:row>85</xdr:row>
      <xdr:rowOff>155194</xdr:rowOff>
    </xdr:to>
    <xdr:sp macro="" textlink="">
      <xdr:nvSpPr>
        <xdr:cNvPr id="304" name="楕円 303"/>
        <xdr:cNvSpPr/>
      </xdr:nvSpPr>
      <xdr:spPr>
        <a:xfrm>
          <a:off x="4584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139971</xdr:rowOff>
    </xdr:from>
    <xdr:ext cx="405111" cy="259045"/>
    <xdr:sp macro="" textlink="">
      <xdr:nvSpPr>
        <xdr:cNvPr id="305" name="【公営住宅】&#10;有形固定資産減価償却率該当値テキスト"/>
        <xdr:cNvSpPr txBox="1"/>
      </xdr:nvSpPr>
      <xdr:spPr>
        <a:xfrm>
          <a:off x="4673600" y="1454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133604</xdr:rowOff>
    </xdr:from>
    <xdr:to>
      <xdr:col>20</xdr:col>
      <xdr:colOff>38100</xdr:colOff>
      <xdr:row>85</xdr:row>
      <xdr:rowOff>63754</xdr:rowOff>
    </xdr:to>
    <xdr:sp macro="" textlink="">
      <xdr:nvSpPr>
        <xdr:cNvPr id="306" name="楕円 305"/>
        <xdr:cNvSpPr/>
      </xdr:nvSpPr>
      <xdr:spPr>
        <a:xfrm>
          <a:off x="3746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12954</xdr:rowOff>
    </xdr:from>
    <xdr:to>
      <xdr:col>24</xdr:col>
      <xdr:colOff>63500</xdr:colOff>
      <xdr:row>85</xdr:row>
      <xdr:rowOff>104394</xdr:rowOff>
    </xdr:to>
    <xdr:cxnSp macro="">
      <xdr:nvCxnSpPr>
        <xdr:cNvPr id="307" name="直線コネクタ 306"/>
        <xdr:cNvCxnSpPr/>
      </xdr:nvCxnSpPr>
      <xdr:spPr>
        <a:xfrm>
          <a:off x="3797300" y="145862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119887</xdr:rowOff>
    </xdr:from>
    <xdr:to>
      <xdr:col>15</xdr:col>
      <xdr:colOff>101600</xdr:colOff>
      <xdr:row>85</xdr:row>
      <xdr:rowOff>50037</xdr:rowOff>
    </xdr:to>
    <xdr:sp macro="" textlink="">
      <xdr:nvSpPr>
        <xdr:cNvPr id="308" name="楕円 307"/>
        <xdr:cNvSpPr/>
      </xdr:nvSpPr>
      <xdr:spPr>
        <a:xfrm>
          <a:off x="2857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170687</xdr:rowOff>
    </xdr:from>
    <xdr:to>
      <xdr:col>19</xdr:col>
      <xdr:colOff>177800</xdr:colOff>
      <xdr:row>85</xdr:row>
      <xdr:rowOff>12954</xdr:rowOff>
    </xdr:to>
    <xdr:cxnSp macro="">
      <xdr:nvCxnSpPr>
        <xdr:cNvPr id="309" name="直線コネクタ 308"/>
        <xdr:cNvCxnSpPr/>
      </xdr:nvCxnSpPr>
      <xdr:spPr>
        <a:xfrm>
          <a:off x="2908300" y="14572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10" name="楕円 309"/>
        <xdr:cNvSpPr/>
      </xdr:nvSpPr>
      <xdr:spPr>
        <a:xfrm>
          <a:off x="196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156972</xdr:rowOff>
    </xdr:from>
    <xdr:to>
      <xdr:col>15</xdr:col>
      <xdr:colOff>50800</xdr:colOff>
      <xdr:row>84</xdr:row>
      <xdr:rowOff>170687</xdr:rowOff>
    </xdr:to>
    <xdr:cxnSp macro="">
      <xdr:nvCxnSpPr>
        <xdr:cNvPr id="311" name="直線コネクタ 310"/>
        <xdr:cNvCxnSpPr/>
      </xdr:nvCxnSpPr>
      <xdr:spPr>
        <a:xfrm>
          <a:off x="2019300" y="14558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74168</xdr:rowOff>
    </xdr:from>
    <xdr:to>
      <xdr:col>6</xdr:col>
      <xdr:colOff>38100</xdr:colOff>
      <xdr:row>85</xdr:row>
      <xdr:rowOff>4318</xdr:rowOff>
    </xdr:to>
    <xdr:sp macro="" textlink="">
      <xdr:nvSpPr>
        <xdr:cNvPr id="312" name="楕円 311"/>
        <xdr:cNvSpPr/>
      </xdr:nvSpPr>
      <xdr:spPr>
        <a:xfrm>
          <a:off x="107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124968</xdr:rowOff>
    </xdr:from>
    <xdr:to>
      <xdr:col>10</xdr:col>
      <xdr:colOff>114300</xdr:colOff>
      <xdr:row>84</xdr:row>
      <xdr:rowOff>156972</xdr:rowOff>
    </xdr:to>
    <xdr:cxnSp macro="">
      <xdr:nvCxnSpPr>
        <xdr:cNvPr id="313" name="直線コネクタ 312"/>
        <xdr:cNvCxnSpPr/>
      </xdr:nvCxnSpPr>
      <xdr:spPr>
        <a:xfrm>
          <a:off x="1130300" y="14526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314"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5" name="n_2aveValue【公営住宅】&#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6" name="n_3aveValue【公営住宅】&#10;有形固定資産減価償却率"/>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39133</xdr:rowOff>
    </xdr:from>
    <xdr:ext cx="405111" cy="259045"/>
    <xdr:sp macro="" textlink="">
      <xdr:nvSpPr>
        <xdr:cNvPr id="317" name="n_4aveValue【公営住宅】&#10;有形固定資産減価償却率"/>
        <xdr:cNvSpPr txBox="1"/>
      </xdr:nvSpPr>
      <xdr:spPr>
        <a:xfrm>
          <a:off x="927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54881</xdr:rowOff>
    </xdr:from>
    <xdr:ext cx="405111" cy="259045"/>
    <xdr:sp macro="" textlink="">
      <xdr:nvSpPr>
        <xdr:cNvPr id="318" name="n_1mainValue【公営住宅】&#10;有形固定資産減価償却率"/>
        <xdr:cNvSpPr txBox="1"/>
      </xdr:nvSpPr>
      <xdr:spPr>
        <a:xfrm>
          <a:off x="3582044" y="1462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319" name="n_2mainValue【公営住宅】&#10;有形固定資産減価償却率"/>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0" name="n_3mainValue【公営住宅】&#10;有形固定資産減価償却率"/>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166895</xdr:rowOff>
    </xdr:from>
    <xdr:ext cx="405111" cy="259045"/>
    <xdr:sp macro="" textlink="">
      <xdr:nvSpPr>
        <xdr:cNvPr id="321" name="n_4mainValue【公営住宅】&#10;有形固定資産減価償却率"/>
        <xdr:cNvSpPr txBox="1"/>
      </xdr:nvSpPr>
      <xdr:spPr>
        <a:xfrm>
          <a:off x="927744"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2" name="【公営住宅】&#10;一人当たり面積平均値テキスト"/>
        <xdr:cNvSpPr txBox="1"/>
      </xdr:nvSpPr>
      <xdr:spPr>
        <a:xfrm>
          <a:off x="10515600" y="1416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17236</xdr:rowOff>
    </xdr:from>
    <xdr:to>
      <xdr:col>55</xdr:col>
      <xdr:colOff>50800</xdr:colOff>
      <xdr:row>85</xdr:row>
      <xdr:rowOff>118836</xdr:rowOff>
    </xdr:to>
    <xdr:sp macro="" textlink="">
      <xdr:nvSpPr>
        <xdr:cNvPr id="363" name="楕円 362"/>
        <xdr:cNvSpPr/>
      </xdr:nvSpPr>
      <xdr:spPr>
        <a:xfrm>
          <a:off x="104267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103613</xdr:rowOff>
    </xdr:from>
    <xdr:ext cx="469744" cy="259045"/>
    <xdr:sp macro="" textlink="">
      <xdr:nvSpPr>
        <xdr:cNvPr id="364" name="【公営住宅】&#10;一人当たり面積該当値テキスト"/>
        <xdr:cNvSpPr txBox="1"/>
      </xdr:nvSpPr>
      <xdr:spPr>
        <a:xfrm>
          <a:off x="10515600" y="145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11793</xdr:rowOff>
    </xdr:from>
    <xdr:to>
      <xdr:col>50</xdr:col>
      <xdr:colOff>165100</xdr:colOff>
      <xdr:row>85</xdr:row>
      <xdr:rowOff>113393</xdr:rowOff>
    </xdr:to>
    <xdr:sp macro="" textlink="">
      <xdr:nvSpPr>
        <xdr:cNvPr id="365" name="楕円 364"/>
        <xdr:cNvSpPr/>
      </xdr:nvSpPr>
      <xdr:spPr>
        <a:xfrm>
          <a:off x="9588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62593</xdr:rowOff>
    </xdr:from>
    <xdr:to>
      <xdr:col>55</xdr:col>
      <xdr:colOff>0</xdr:colOff>
      <xdr:row>85</xdr:row>
      <xdr:rowOff>68036</xdr:rowOff>
    </xdr:to>
    <xdr:cxnSp macro="">
      <xdr:nvCxnSpPr>
        <xdr:cNvPr id="366" name="直線コネクタ 365"/>
        <xdr:cNvCxnSpPr/>
      </xdr:nvCxnSpPr>
      <xdr:spPr>
        <a:xfrm>
          <a:off x="9639300" y="1463584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10705</xdr:rowOff>
    </xdr:from>
    <xdr:to>
      <xdr:col>46</xdr:col>
      <xdr:colOff>38100</xdr:colOff>
      <xdr:row>85</xdr:row>
      <xdr:rowOff>112305</xdr:rowOff>
    </xdr:to>
    <xdr:sp macro="" textlink="">
      <xdr:nvSpPr>
        <xdr:cNvPr id="367" name="楕円 366"/>
        <xdr:cNvSpPr/>
      </xdr:nvSpPr>
      <xdr:spPr>
        <a:xfrm>
          <a:off x="8699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61505</xdr:rowOff>
    </xdr:from>
    <xdr:to>
      <xdr:col>50</xdr:col>
      <xdr:colOff>114300</xdr:colOff>
      <xdr:row>85</xdr:row>
      <xdr:rowOff>62593</xdr:rowOff>
    </xdr:to>
    <xdr:cxnSp macro="">
      <xdr:nvCxnSpPr>
        <xdr:cNvPr id="368" name="直線コネクタ 367"/>
        <xdr:cNvCxnSpPr/>
      </xdr:nvCxnSpPr>
      <xdr:spPr>
        <a:xfrm>
          <a:off x="8750300" y="146347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10705</xdr:rowOff>
    </xdr:from>
    <xdr:to>
      <xdr:col>41</xdr:col>
      <xdr:colOff>101600</xdr:colOff>
      <xdr:row>85</xdr:row>
      <xdr:rowOff>112305</xdr:rowOff>
    </xdr:to>
    <xdr:sp macro="" textlink="">
      <xdr:nvSpPr>
        <xdr:cNvPr id="369" name="楕円 368"/>
        <xdr:cNvSpPr/>
      </xdr:nvSpPr>
      <xdr:spPr>
        <a:xfrm>
          <a:off x="7810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61505</xdr:rowOff>
    </xdr:from>
    <xdr:to>
      <xdr:col>45</xdr:col>
      <xdr:colOff>177800</xdr:colOff>
      <xdr:row>85</xdr:row>
      <xdr:rowOff>61505</xdr:rowOff>
    </xdr:to>
    <xdr:cxnSp macro="">
      <xdr:nvCxnSpPr>
        <xdr:cNvPr id="370" name="直線コネクタ 369"/>
        <xdr:cNvCxnSpPr/>
      </xdr:nvCxnSpPr>
      <xdr:spPr>
        <a:xfrm>
          <a:off x="7861300" y="14634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10705</xdr:rowOff>
    </xdr:from>
    <xdr:to>
      <xdr:col>36</xdr:col>
      <xdr:colOff>165100</xdr:colOff>
      <xdr:row>85</xdr:row>
      <xdr:rowOff>112305</xdr:rowOff>
    </xdr:to>
    <xdr:sp macro="" textlink="">
      <xdr:nvSpPr>
        <xdr:cNvPr id="371" name="楕円 370"/>
        <xdr:cNvSpPr/>
      </xdr:nvSpPr>
      <xdr:spPr>
        <a:xfrm>
          <a:off x="6921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61505</xdr:rowOff>
    </xdr:from>
    <xdr:to>
      <xdr:col>41</xdr:col>
      <xdr:colOff>50800</xdr:colOff>
      <xdr:row>85</xdr:row>
      <xdr:rowOff>61505</xdr:rowOff>
    </xdr:to>
    <xdr:cxnSp macro="">
      <xdr:nvCxnSpPr>
        <xdr:cNvPr id="372" name="直線コネクタ 371"/>
        <xdr:cNvCxnSpPr/>
      </xdr:nvCxnSpPr>
      <xdr:spPr>
        <a:xfrm>
          <a:off x="6972300" y="14634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3" name="n_1aveValue【公営住宅】&#10;一人当たり面積"/>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4" name="n_2aveValue【公営住宅】&#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5"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6" name="n_4aveValue【公営住宅】&#10;一人当たり面積"/>
        <xdr:cNvSpPr txBox="1"/>
      </xdr:nvSpPr>
      <xdr:spPr>
        <a:xfrm>
          <a:off x="6737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104520</xdr:rowOff>
    </xdr:from>
    <xdr:ext cx="469744" cy="259045"/>
    <xdr:sp macro="" textlink="">
      <xdr:nvSpPr>
        <xdr:cNvPr id="377" name="n_1mainValue【公営住宅】&#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103432</xdr:rowOff>
    </xdr:from>
    <xdr:ext cx="469744" cy="259045"/>
    <xdr:sp macro="" textlink="">
      <xdr:nvSpPr>
        <xdr:cNvPr id="378" name="n_2mainValue【公営住宅】&#10;一人当たり面積"/>
        <xdr:cNvSpPr txBox="1"/>
      </xdr:nvSpPr>
      <xdr:spPr>
        <a:xfrm>
          <a:off x="85154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103432</xdr:rowOff>
    </xdr:from>
    <xdr:ext cx="469744" cy="259045"/>
    <xdr:sp macro="" textlink="">
      <xdr:nvSpPr>
        <xdr:cNvPr id="379" name="n_3mainValue【公営住宅】&#10;一人当たり面積"/>
        <xdr:cNvSpPr txBox="1"/>
      </xdr:nvSpPr>
      <xdr:spPr>
        <a:xfrm>
          <a:off x="76264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103432</xdr:rowOff>
    </xdr:from>
    <xdr:ext cx="469744" cy="259045"/>
    <xdr:sp macro="" textlink="">
      <xdr:nvSpPr>
        <xdr:cNvPr id="380" name="n_4mainValue【公営住宅】&#10;一人当たり面積"/>
        <xdr:cNvSpPr txBox="1"/>
      </xdr:nvSpPr>
      <xdr:spPr>
        <a:xfrm>
          <a:off x="67374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8" name="直線コネクタ 40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09" name="テキスト ボックス 40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2" name="直線コネクタ 41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3" name="テキスト ボックス 41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417" name="直線コネクタ 416"/>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418" name="【認定こども園・幼稚園・保育所】&#10;有形固定資産減価償却率最小値テキスト"/>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419" name="直線コネクタ 418"/>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420" name="【認定こども園・幼稚園・保育所】&#10;有形固定資産減価償却率最大値テキスト"/>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421" name="直線コネクタ 420"/>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99712</xdr:rowOff>
    </xdr:from>
    <xdr:ext cx="405111" cy="259045"/>
    <xdr:sp macro="" textlink="">
      <xdr:nvSpPr>
        <xdr:cNvPr id="422" name="【認定こども園・幼稚園・保育所】&#10;有形固定資産減価償却率平均値テキスト"/>
        <xdr:cNvSpPr txBox="1"/>
      </xdr:nvSpPr>
      <xdr:spPr>
        <a:xfrm>
          <a:off x="163576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23" name="フローチャート: 判断 422"/>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424" name="フローチャート: 判断 423"/>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5" name="フローチャート: 判断 424"/>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427" name="フローチャート: 判断 426"/>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33" name="楕円 432"/>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34" name="【認定こども園・幼稚園・保育所】&#10;有形固定資産減価償却率該当値テキスト"/>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33972</xdr:rowOff>
    </xdr:from>
    <xdr:to>
      <xdr:col>81</xdr:col>
      <xdr:colOff>101600</xdr:colOff>
      <xdr:row>39</xdr:row>
      <xdr:rowOff>135572</xdr:rowOff>
    </xdr:to>
    <xdr:sp macro="" textlink="">
      <xdr:nvSpPr>
        <xdr:cNvPr id="435" name="楕円 434"/>
        <xdr:cNvSpPr/>
      </xdr:nvSpPr>
      <xdr:spPr>
        <a:xfrm>
          <a:off x="15430500" y="67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84772</xdr:rowOff>
    </xdr:from>
    <xdr:to>
      <xdr:col>85</xdr:col>
      <xdr:colOff>127000</xdr:colOff>
      <xdr:row>39</xdr:row>
      <xdr:rowOff>104775</xdr:rowOff>
    </xdr:to>
    <xdr:cxnSp macro="">
      <xdr:nvCxnSpPr>
        <xdr:cNvPr id="436" name="直線コネクタ 435"/>
        <xdr:cNvCxnSpPr/>
      </xdr:nvCxnSpPr>
      <xdr:spPr>
        <a:xfrm>
          <a:off x="15481300" y="6771322"/>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168275</xdr:rowOff>
    </xdr:from>
    <xdr:to>
      <xdr:col>76</xdr:col>
      <xdr:colOff>165100</xdr:colOff>
      <xdr:row>39</xdr:row>
      <xdr:rowOff>98425</xdr:rowOff>
    </xdr:to>
    <xdr:sp macro="" textlink="">
      <xdr:nvSpPr>
        <xdr:cNvPr id="437" name="楕円 436"/>
        <xdr:cNvSpPr/>
      </xdr:nvSpPr>
      <xdr:spPr>
        <a:xfrm>
          <a:off x="14541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47625</xdr:rowOff>
    </xdr:from>
    <xdr:to>
      <xdr:col>81</xdr:col>
      <xdr:colOff>50800</xdr:colOff>
      <xdr:row>39</xdr:row>
      <xdr:rowOff>84772</xdr:rowOff>
    </xdr:to>
    <xdr:cxnSp macro="">
      <xdr:nvCxnSpPr>
        <xdr:cNvPr id="438" name="直線コネクタ 437"/>
        <xdr:cNvCxnSpPr/>
      </xdr:nvCxnSpPr>
      <xdr:spPr>
        <a:xfrm>
          <a:off x="14592300" y="6734175"/>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125413</xdr:rowOff>
    </xdr:from>
    <xdr:to>
      <xdr:col>72</xdr:col>
      <xdr:colOff>38100</xdr:colOff>
      <xdr:row>39</xdr:row>
      <xdr:rowOff>55563</xdr:rowOff>
    </xdr:to>
    <xdr:sp macro="" textlink="">
      <xdr:nvSpPr>
        <xdr:cNvPr id="439" name="楕円 438"/>
        <xdr:cNvSpPr/>
      </xdr:nvSpPr>
      <xdr:spPr>
        <a:xfrm>
          <a:off x="13652500" y="6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4763</xdr:rowOff>
    </xdr:from>
    <xdr:to>
      <xdr:col>76</xdr:col>
      <xdr:colOff>114300</xdr:colOff>
      <xdr:row>39</xdr:row>
      <xdr:rowOff>47625</xdr:rowOff>
    </xdr:to>
    <xdr:cxnSp macro="">
      <xdr:nvCxnSpPr>
        <xdr:cNvPr id="440" name="直線コネクタ 439"/>
        <xdr:cNvCxnSpPr/>
      </xdr:nvCxnSpPr>
      <xdr:spPr>
        <a:xfrm>
          <a:off x="13703300" y="66913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82550</xdr:rowOff>
    </xdr:from>
    <xdr:to>
      <xdr:col>67</xdr:col>
      <xdr:colOff>101600</xdr:colOff>
      <xdr:row>39</xdr:row>
      <xdr:rowOff>12700</xdr:rowOff>
    </xdr:to>
    <xdr:sp macro="" textlink="">
      <xdr:nvSpPr>
        <xdr:cNvPr id="441" name="楕円 440"/>
        <xdr:cNvSpPr/>
      </xdr:nvSpPr>
      <xdr:spPr>
        <a:xfrm>
          <a:off x="1276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133350</xdr:rowOff>
    </xdr:from>
    <xdr:to>
      <xdr:col>71</xdr:col>
      <xdr:colOff>177800</xdr:colOff>
      <xdr:row>39</xdr:row>
      <xdr:rowOff>4763</xdr:rowOff>
    </xdr:to>
    <xdr:cxnSp macro="">
      <xdr:nvCxnSpPr>
        <xdr:cNvPr id="442" name="直線コネクタ 441"/>
        <xdr:cNvCxnSpPr/>
      </xdr:nvCxnSpPr>
      <xdr:spPr>
        <a:xfrm>
          <a:off x="12814300" y="664845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443" name="n_1aveValue【認定こども園・幼稚園・保育所】&#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44" name="n_2aveValue【認定こども園・幼稚園・保育所】&#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5" name="n_3aveValue【認定こども園・幼稚園・保育所】&#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446" name="n_4aveValue【認定こども園・幼稚園・保育所】&#10;有形固定資産減価償却率"/>
        <xdr:cNvSpPr txBox="1"/>
      </xdr:nvSpPr>
      <xdr:spPr>
        <a:xfrm>
          <a:off x="12611744" y="614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126699</xdr:rowOff>
    </xdr:from>
    <xdr:ext cx="405111" cy="259045"/>
    <xdr:sp macro="" textlink="">
      <xdr:nvSpPr>
        <xdr:cNvPr id="447" name="n_1mainValue【認定こども園・幼稚園・保育所】&#10;有形固定資産減価償却率"/>
        <xdr:cNvSpPr txBox="1"/>
      </xdr:nvSpPr>
      <xdr:spPr>
        <a:xfrm>
          <a:off x="152660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89552</xdr:rowOff>
    </xdr:from>
    <xdr:ext cx="405111" cy="259045"/>
    <xdr:sp macro="" textlink="">
      <xdr:nvSpPr>
        <xdr:cNvPr id="448" name="n_2mainValue【認定こども園・幼稚園・保育所】&#10;有形固定資産減価償却率"/>
        <xdr:cNvSpPr txBox="1"/>
      </xdr:nvSpPr>
      <xdr:spPr>
        <a:xfrm>
          <a:off x="14389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46690</xdr:rowOff>
    </xdr:from>
    <xdr:ext cx="405111" cy="259045"/>
    <xdr:sp macro="" textlink="">
      <xdr:nvSpPr>
        <xdr:cNvPr id="449" name="n_3mainValue【認定こども園・幼稚園・保育所】&#10;有形固定資産減価償却率"/>
        <xdr:cNvSpPr txBox="1"/>
      </xdr:nvSpPr>
      <xdr:spPr>
        <a:xfrm>
          <a:off x="13500744" y="6733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50" name="n_4mainValue【認定こども園・幼稚園・保育所】&#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2" name="直線コネクタ 471"/>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3"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4" name="直線コネクタ 473"/>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5" name="【認定こども園・幼稚園・保育所】&#10;一人当たり面積最大値テキスト"/>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76" name="直線コネクタ 475"/>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7"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8" name="フローチャート: 判断 47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79" name="フローチャート: 判断 478"/>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0" name="フローチャート: 判断 479"/>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1" name="フローチャート: 判断 480"/>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2" name="フローチャート: 判断 481"/>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488" name="楕円 487"/>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143781</xdr:rowOff>
    </xdr:from>
    <xdr:ext cx="469744" cy="259045"/>
    <xdr:sp macro="" textlink="">
      <xdr:nvSpPr>
        <xdr:cNvPr id="489" name="【認定こども園・幼稚園・保育所】&#10;一人当たり面積該当値テキスト"/>
        <xdr:cNvSpPr txBox="1"/>
      </xdr:nvSpPr>
      <xdr:spPr>
        <a:xfrm>
          <a:off x="22199600" y="68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0" name="楕円 489"/>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108204</xdr:rowOff>
    </xdr:to>
    <xdr:cxnSp macro="">
      <xdr:nvCxnSpPr>
        <xdr:cNvPr id="491" name="直線コネクタ 490"/>
        <xdr:cNvCxnSpPr/>
      </xdr:nvCxnSpPr>
      <xdr:spPr>
        <a:xfrm>
          <a:off x="21323300" y="6934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92" name="楕円 491"/>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93" name="直線コネクタ 492"/>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4" name="楕円 493"/>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76200</xdr:rowOff>
    </xdr:to>
    <xdr:cxnSp macro="">
      <xdr:nvCxnSpPr>
        <xdr:cNvPr id="495" name="直線コネクタ 494"/>
        <xdr:cNvCxnSpPr/>
      </xdr:nvCxnSpPr>
      <xdr:spPr>
        <a:xfrm>
          <a:off x="19545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6" name="楕円 495"/>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76200</xdr:rowOff>
    </xdr:to>
    <xdr:cxnSp macro="">
      <xdr:nvCxnSpPr>
        <xdr:cNvPr id="497" name="直線コネクタ 496"/>
        <xdr:cNvCxnSpPr/>
      </xdr:nvCxnSpPr>
      <xdr:spPr>
        <a:xfrm>
          <a:off x="18656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498" name="n_1ave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499" name="n_2aveValue【認定こども園・幼稚園・保育所】&#10;一人当たり面積"/>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0" name="n_3ave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1"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2"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03"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504" name="n_3mainValue【認定こども園・幼稚園・保育所】&#10;一人当たり面積"/>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5" name="n_4mainValue【認定こども園・幼稚園・保育所】&#10;一人当たり面積"/>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28" name="直線コネクタ 527"/>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29" name="【学校施設】&#10;有形固定資産減価償却率最小値テキスト"/>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0" name="直線コネクタ 529"/>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1"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2" name="直線コネクタ 531"/>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533" name="【学校施設】&#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4" name="フローチャート: 判断 533"/>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5" name="フローチャート: 判断 534"/>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536" name="フローチャート: 判断 535"/>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7" name="フローチャート: 判断 536"/>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8" name="フローチャート: 判断 537"/>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44" name="楕円 543"/>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45"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111506</xdr:rowOff>
    </xdr:from>
    <xdr:to>
      <xdr:col>81</xdr:col>
      <xdr:colOff>101600</xdr:colOff>
      <xdr:row>62</xdr:row>
      <xdr:rowOff>41656</xdr:rowOff>
    </xdr:to>
    <xdr:sp macro="" textlink="">
      <xdr:nvSpPr>
        <xdr:cNvPr id="546" name="楕円 545"/>
        <xdr:cNvSpPr/>
      </xdr:nvSpPr>
      <xdr:spPr>
        <a:xfrm>
          <a:off x="15430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162306</xdr:rowOff>
    </xdr:to>
    <xdr:cxnSp macro="">
      <xdr:nvCxnSpPr>
        <xdr:cNvPr id="547" name="直線コネクタ 546"/>
        <xdr:cNvCxnSpPr/>
      </xdr:nvCxnSpPr>
      <xdr:spPr>
        <a:xfrm flipV="1">
          <a:off x="15481300" y="105156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65786</xdr:rowOff>
    </xdr:from>
    <xdr:to>
      <xdr:col>76</xdr:col>
      <xdr:colOff>165100</xdr:colOff>
      <xdr:row>61</xdr:row>
      <xdr:rowOff>167386</xdr:rowOff>
    </xdr:to>
    <xdr:sp macro="" textlink="">
      <xdr:nvSpPr>
        <xdr:cNvPr id="548" name="楕円 547"/>
        <xdr:cNvSpPr/>
      </xdr:nvSpPr>
      <xdr:spPr>
        <a:xfrm>
          <a:off x="14541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116586</xdr:rowOff>
    </xdr:from>
    <xdr:to>
      <xdr:col>81</xdr:col>
      <xdr:colOff>50800</xdr:colOff>
      <xdr:row>61</xdr:row>
      <xdr:rowOff>162306</xdr:rowOff>
    </xdr:to>
    <xdr:cxnSp macro="">
      <xdr:nvCxnSpPr>
        <xdr:cNvPr id="549" name="直線コネクタ 548"/>
        <xdr:cNvCxnSpPr/>
      </xdr:nvCxnSpPr>
      <xdr:spPr>
        <a:xfrm>
          <a:off x="14592300" y="10575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111506</xdr:rowOff>
    </xdr:from>
    <xdr:to>
      <xdr:col>72</xdr:col>
      <xdr:colOff>38100</xdr:colOff>
      <xdr:row>62</xdr:row>
      <xdr:rowOff>41656</xdr:rowOff>
    </xdr:to>
    <xdr:sp macro="" textlink="">
      <xdr:nvSpPr>
        <xdr:cNvPr id="550" name="楕円 549"/>
        <xdr:cNvSpPr/>
      </xdr:nvSpPr>
      <xdr:spPr>
        <a:xfrm>
          <a:off x="1365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116586</xdr:rowOff>
    </xdr:from>
    <xdr:to>
      <xdr:col>76</xdr:col>
      <xdr:colOff>114300</xdr:colOff>
      <xdr:row>61</xdr:row>
      <xdr:rowOff>162306</xdr:rowOff>
    </xdr:to>
    <xdr:cxnSp macro="">
      <xdr:nvCxnSpPr>
        <xdr:cNvPr id="551" name="直線コネクタ 550"/>
        <xdr:cNvCxnSpPr/>
      </xdr:nvCxnSpPr>
      <xdr:spPr>
        <a:xfrm flipV="1">
          <a:off x="13703300" y="10575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148082</xdr:rowOff>
    </xdr:from>
    <xdr:to>
      <xdr:col>67</xdr:col>
      <xdr:colOff>101600</xdr:colOff>
      <xdr:row>62</xdr:row>
      <xdr:rowOff>78232</xdr:rowOff>
    </xdr:to>
    <xdr:sp macro="" textlink="">
      <xdr:nvSpPr>
        <xdr:cNvPr id="552" name="楕円 551"/>
        <xdr:cNvSpPr/>
      </xdr:nvSpPr>
      <xdr:spPr>
        <a:xfrm>
          <a:off x="1276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162306</xdr:rowOff>
    </xdr:from>
    <xdr:to>
      <xdr:col>71</xdr:col>
      <xdr:colOff>177800</xdr:colOff>
      <xdr:row>62</xdr:row>
      <xdr:rowOff>27432</xdr:rowOff>
    </xdr:to>
    <xdr:cxnSp macro="">
      <xdr:nvCxnSpPr>
        <xdr:cNvPr id="553" name="直線コネクタ 552"/>
        <xdr:cNvCxnSpPr/>
      </xdr:nvCxnSpPr>
      <xdr:spPr>
        <a:xfrm flipV="1">
          <a:off x="12814300" y="10620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54"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119905</xdr:rowOff>
    </xdr:from>
    <xdr:ext cx="405111" cy="259045"/>
    <xdr:sp macro="" textlink="">
      <xdr:nvSpPr>
        <xdr:cNvPr id="555" name="n_2aveValue【学校施設】&#10;有形固定資産減価償却率"/>
        <xdr:cNvSpPr txBox="1"/>
      </xdr:nvSpPr>
      <xdr:spPr>
        <a:xfrm>
          <a:off x="14389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56" name="n_3aveValue【学校施設】&#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57" name="n_4aveValue【学校施設】&#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32783</xdr:rowOff>
    </xdr:from>
    <xdr:ext cx="405111" cy="259045"/>
    <xdr:sp macro="" textlink="">
      <xdr:nvSpPr>
        <xdr:cNvPr id="558" name="n_1mainValue【学校施設】&#10;有形固定資産減価償却率"/>
        <xdr:cNvSpPr txBox="1"/>
      </xdr:nvSpPr>
      <xdr:spPr>
        <a:xfrm>
          <a:off x="152660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158513</xdr:rowOff>
    </xdr:from>
    <xdr:ext cx="405111" cy="259045"/>
    <xdr:sp macro="" textlink="">
      <xdr:nvSpPr>
        <xdr:cNvPr id="559" name="n_2mainValue【学校施設】&#10;有形固定資産減価償却率"/>
        <xdr:cNvSpPr txBox="1"/>
      </xdr:nvSpPr>
      <xdr:spPr>
        <a:xfrm>
          <a:off x="14389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32783</xdr:rowOff>
    </xdr:from>
    <xdr:ext cx="405111" cy="259045"/>
    <xdr:sp macro="" textlink="">
      <xdr:nvSpPr>
        <xdr:cNvPr id="560" name="n_3mainValue【学校施設】&#10;有形固定資産減価償却率"/>
        <xdr:cNvSpPr txBox="1"/>
      </xdr:nvSpPr>
      <xdr:spPr>
        <a:xfrm>
          <a:off x="13500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69359</xdr:rowOff>
    </xdr:from>
    <xdr:ext cx="405111" cy="259045"/>
    <xdr:sp macro="" textlink="">
      <xdr:nvSpPr>
        <xdr:cNvPr id="561" name="n_4mainValue【学校施設】&#10;有形固定資産減価償却率"/>
        <xdr:cNvSpPr txBox="1"/>
      </xdr:nvSpPr>
      <xdr:spPr>
        <a:xfrm>
          <a:off x="12611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88" name="直線コネクタ 587"/>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89" name="【学校施設】&#10;一人当たり面積最小値テキスト"/>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0" name="直線コネクタ 589"/>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1" name="【学校施設】&#10;一人当たり面積最大値テキスト"/>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2" name="直線コネクタ 591"/>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93" name="【学校施設】&#10;一人当たり面積平均値テキスト"/>
        <xdr:cNvSpPr txBox="1"/>
      </xdr:nvSpPr>
      <xdr:spPr>
        <a:xfrm>
          <a:off x="221996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94" name="フローチャート: 判断 593"/>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595" name="フローチャート: 判断 594"/>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96" name="フローチャート: 判断 59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597" name="フローチャート: 判断 596"/>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598" name="フローチャート: 判断 597"/>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153307</xdr:rowOff>
    </xdr:from>
    <xdr:to>
      <xdr:col>116</xdr:col>
      <xdr:colOff>114300</xdr:colOff>
      <xdr:row>60</xdr:row>
      <xdr:rowOff>83457</xdr:rowOff>
    </xdr:to>
    <xdr:sp macro="" textlink="">
      <xdr:nvSpPr>
        <xdr:cNvPr id="604" name="楕円 603"/>
        <xdr:cNvSpPr/>
      </xdr:nvSpPr>
      <xdr:spPr>
        <a:xfrm>
          <a:off x="22110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131734</xdr:rowOff>
    </xdr:from>
    <xdr:ext cx="469744" cy="259045"/>
    <xdr:sp macro="" textlink="">
      <xdr:nvSpPr>
        <xdr:cNvPr id="605" name="【学校施設】&#10;一人当たり面積該当値テキスト"/>
        <xdr:cNvSpPr txBox="1"/>
      </xdr:nvSpPr>
      <xdr:spPr>
        <a:xfrm>
          <a:off x="22199600" y="1024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73297</xdr:rowOff>
    </xdr:from>
    <xdr:to>
      <xdr:col>112</xdr:col>
      <xdr:colOff>38100</xdr:colOff>
      <xdr:row>59</xdr:row>
      <xdr:rowOff>3447</xdr:rowOff>
    </xdr:to>
    <xdr:sp macro="" textlink="">
      <xdr:nvSpPr>
        <xdr:cNvPr id="606" name="楕円 605"/>
        <xdr:cNvSpPr/>
      </xdr:nvSpPr>
      <xdr:spPr>
        <a:xfrm>
          <a:off x="21272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124097</xdr:rowOff>
    </xdr:from>
    <xdr:to>
      <xdr:col>116</xdr:col>
      <xdr:colOff>63500</xdr:colOff>
      <xdr:row>60</xdr:row>
      <xdr:rowOff>32657</xdr:rowOff>
    </xdr:to>
    <xdr:cxnSp macro="">
      <xdr:nvCxnSpPr>
        <xdr:cNvPr id="607" name="直線コネクタ 606"/>
        <xdr:cNvCxnSpPr/>
      </xdr:nvCxnSpPr>
      <xdr:spPr>
        <a:xfrm>
          <a:off x="21323300" y="10068197"/>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25944</xdr:rowOff>
    </xdr:from>
    <xdr:to>
      <xdr:col>107</xdr:col>
      <xdr:colOff>101600</xdr:colOff>
      <xdr:row>60</xdr:row>
      <xdr:rowOff>127544</xdr:rowOff>
    </xdr:to>
    <xdr:sp macro="" textlink="">
      <xdr:nvSpPr>
        <xdr:cNvPr id="608" name="楕円 607"/>
        <xdr:cNvSpPr/>
      </xdr:nvSpPr>
      <xdr:spPr>
        <a:xfrm>
          <a:off x="20383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124097</xdr:rowOff>
    </xdr:from>
    <xdr:to>
      <xdr:col>111</xdr:col>
      <xdr:colOff>177800</xdr:colOff>
      <xdr:row>60</xdr:row>
      <xdr:rowOff>76744</xdr:rowOff>
    </xdr:to>
    <xdr:cxnSp macro="">
      <xdr:nvCxnSpPr>
        <xdr:cNvPr id="609" name="直線コネクタ 608"/>
        <xdr:cNvCxnSpPr/>
      </xdr:nvCxnSpPr>
      <xdr:spPr>
        <a:xfrm flipV="1">
          <a:off x="20434300" y="10068197"/>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97790</xdr:rowOff>
    </xdr:from>
    <xdr:to>
      <xdr:col>102</xdr:col>
      <xdr:colOff>165100</xdr:colOff>
      <xdr:row>61</xdr:row>
      <xdr:rowOff>27940</xdr:rowOff>
    </xdr:to>
    <xdr:sp macro="" textlink="">
      <xdr:nvSpPr>
        <xdr:cNvPr id="610" name="楕円 609"/>
        <xdr:cNvSpPr/>
      </xdr:nvSpPr>
      <xdr:spPr>
        <a:xfrm>
          <a:off x="19494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76744</xdr:rowOff>
    </xdr:from>
    <xdr:to>
      <xdr:col>107</xdr:col>
      <xdr:colOff>50800</xdr:colOff>
      <xdr:row>60</xdr:row>
      <xdr:rowOff>148590</xdr:rowOff>
    </xdr:to>
    <xdr:cxnSp macro="">
      <xdr:nvCxnSpPr>
        <xdr:cNvPr id="611" name="直線コネクタ 610"/>
        <xdr:cNvCxnSpPr/>
      </xdr:nvCxnSpPr>
      <xdr:spPr>
        <a:xfrm flipV="1">
          <a:off x="19545300" y="1036374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97790</xdr:rowOff>
    </xdr:from>
    <xdr:to>
      <xdr:col>98</xdr:col>
      <xdr:colOff>38100</xdr:colOff>
      <xdr:row>61</xdr:row>
      <xdr:rowOff>27940</xdr:rowOff>
    </xdr:to>
    <xdr:sp macro="" textlink="">
      <xdr:nvSpPr>
        <xdr:cNvPr id="612" name="楕円 611"/>
        <xdr:cNvSpPr/>
      </xdr:nvSpPr>
      <xdr:spPr>
        <a:xfrm>
          <a:off x="18605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148590</xdr:rowOff>
    </xdr:from>
    <xdr:to>
      <xdr:col>102</xdr:col>
      <xdr:colOff>114300</xdr:colOff>
      <xdr:row>60</xdr:row>
      <xdr:rowOff>148590</xdr:rowOff>
    </xdr:to>
    <xdr:cxnSp macro="">
      <xdr:nvCxnSpPr>
        <xdr:cNvPr id="613" name="直線コネクタ 612"/>
        <xdr:cNvCxnSpPr/>
      </xdr:nvCxnSpPr>
      <xdr:spPr>
        <a:xfrm>
          <a:off x="18656300" y="10435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614" name="n_1aveValue【学校施設】&#10;一人当たり面積"/>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1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616" name="n_3aveValue【学校施設】&#10;一人当たり面積"/>
        <xdr:cNvSpPr txBox="1"/>
      </xdr:nvSpPr>
      <xdr:spPr>
        <a:xfrm>
          <a:off x="19310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83655</xdr:rowOff>
    </xdr:from>
    <xdr:ext cx="469744" cy="259045"/>
    <xdr:sp macro="" textlink="">
      <xdr:nvSpPr>
        <xdr:cNvPr id="617" name="n_4aveValue【学校施設】&#10;一人当たり面積"/>
        <xdr:cNvSpPr txBox="1"/>
      </xdr:nvSpPr>
      <xdr:spPr>
        <a:xfrm>
          <a:off x="184214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19974</xdr:rowOff>
    </xdr:from>
    <xdr:ext cx="469744" cy="259045"/>
    <xdr:sp macro="" textlink="">
      <xdr:nvSpPr>
        <xdr:cNvPr id="618" name="n_1mainValue【学校施設】&#10;一人当たり面積"/>
        <xdr:cNvSpPr txBox="1"/>
      </xdr:nvSpPr>
      <xdr:spPr>
        <a:xfrm>
          <a:off x="21075727" y="97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118671</xdr:rowOff>
    </xdr:from>
    <xdr:ext cx="469744" cy="259045"/>
    <xdr:sp macro="" textlink="">
      <xdr:nvSpPr>
        <xdr:cNvPr id="619" name="n_2mainValue【学校施設】&#10;一人当たり面積"/>
        <xdr:cNvSpPr txBox="1"/>
      </xdr:nvSpPr>
      <xdr:spPr>
        <a:xfrm>
          <a:off x="20199427" y="104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19067</xdr:rowOff>
    </xdr:from>
    <xdr:ext cx="469744" cy="259045"/>
    <xdr:sp macro="" textlink="">
      <xdr:nvSpPr>
        <xdr:cNvPr id="620" name="n_3mainValue【学校施設】&#10;一人当たり面積"/>
        <xdr:cNvSpPr txBox="1"/>
      </xdr:nvSpPr>
      <xdr:spPr>
        <a:xfrm>
          <a:off x="19310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19067</xdr:rowOff>
    </xdr:from>
    <xdr:ext cx="469744" cy="259045"/>
    <xdr:sp macro="" textlink="">
      <xdr:nvSpPr>
        <xdr:cNvPr id="621" name="n_4mainValue【学校施設】&#10;一人当たり面積"/>
        <xdr:cNvSpPr txBox="1"/>
      </xdr:nvSpPr>
      <xdr:spPr>
        <a:xfrm>
          <a:off x="18421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3" name="直線コネクタ 6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4" name="テキスト ボックス 633"/>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5" name="直線コネクタ 6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6" name="テキスト ボックス 6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7" name="直線コネクタ 6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8" name="テキスト ボックス 6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9" name="直線コネクタ 6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0" name="テキスト ボックス 6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2" name="テキスト ボックス 6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44" name="直線コネクタ 643"/>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5"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46" name="直線コネクタ 645"/>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47" name="【児童館】&#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48" name="直線コネクタ 647"/>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649" name="【児童館】&#10;有形固定資産減価償却率平均値テキスト"/>
        <xdr:cNvSpPr txBox="1"/>
      </xdr:nvSpPr>
      <xdr:spPr>
        <a:xfrm>
          <a:off x="16357600" y="136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0" name="フローチャート: 判断 649"/>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1" name="フローチャート: 判断 650"/>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652" name="フローチャート: 判断 651"/>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653" name="フローチャート: 判断 652"/>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654" name="フローチャート: 判断 653"/>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145035</xdr:rowOff>
    </xdr:from>
    <xdr:to>
      <xdr:col>85</xdr:col>
      <xdr:colOff>177800</xdr:colOff>
      <xdr:row>86</xdr:row>
      <xdr:rowOff>75185</xdr:rowOff>
    </xdr:to>
    <xdr:sp macro="" textlink="">
      <xdr:nvSpPr>
        <xdr:cNvPr id="660" name="楕円 659"/>
        <xdr:cNvSpPr/>
      </xdr:nvSpPr>
      <xdr:spPr>
        <a:xfrm>
          <a:off x="16268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59962</xdr:rowOff>
    </xdr:from>
    <xdr:ext cx="405111" cy="259045"/>
    <xdr:sp macro="" textlink="">
      <xdr:nvSpPr>
        <xdr:cNvPr id="661" name="【児童館】&#10;有形固定資産減価償却率該当値テキスト"/>
        <xdr:cNvSpPr txBox="1"/>
      </xdr:nvSpPr>
      <xdr:spPr>
        <a:xfrm>
          <a:off x="16357600" y="146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145035</xdr:rowOff>
    </xdr:from>
    <xdr:to>
      <xdr:col>81</xdr:col>
      <xdr:colOff>101600</xdr:colOff>
      <xdr:row>86</xdr:row>
      <xdr:rowOff>75185</xdr:rowOff>
    </xdr:to>
    <xdr:sp macro="" textlink="">
      <xdr:nvSpPr>
        <xdr:cNvPr id="662" name="楕円 661"/>
        <xdr:cNvSpPr/>
      </xdr:nvSpPr>
      <xdr:spPr>
        <a:xfrm>
          <a:off x="1543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24385</xdr:rowOff>
    </xdr:from>
    <xdr:to>
      <xdr:col>85</xdr:col>
      <xdr:colOff>127000</xdr:colOff>
      <xdr:row>86</xdr:row>
      <xdr:rowOff>24385</xdr:rowOff>
    </xdr:to>
    <xdr:cxnSp macro="">
      <xdr:nvCxnSpPr>
        <xdr:cNvPr id="663" name="直線コネクタ 662"/>
        <xdr:cNvCxnSpPr/>
      </xdr:nvCxnSpPr>
      <xdr:spPr>
        <a:xfrm>
          <a:off x="15481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142748</xdr:rowOff>
    </xdr:from>
    <xdr:to>
      <xdr:col>76</xdr:col>
      <xdr:colOff>165100</xdr:colOff>
      <xdr:row>86</xdr:row>
      <xdr:rowOff>72898</xdr:rowOff>
    </xdr:to>
    <xdr:sp macro="" textlink="">
      <xdr:nvSpPr>
        <xdr:cNvPr id="664" name="楕円 663"/>
        <xdr:cNvSpPr/>
      </xdr:nvSpPr>
      <xdr:spPr>
        <a:xfrm>
          <a:off x="14541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22098</xdr:rowOff>
    </xdr:from>
    <xdr:to>
      <xdr:col>81</xdr:col>
      <xdr:colOff>50800</xdr:colOff>
      <xdr:row>86</xdr:row>
      <xdr:rowOff>24385</xdr:rowOff>
    </xdr:to>
    <xdr:cxnSp macro="">
      <xdr:nvCxnSpPr>
        <xdr:cNvPr id="665" name="直線コネクタ 664"/>
        <xdr:cNvCxnSpPr/>
      </xdr:nvCxnSpPr>
      <xdr:spPr>
        <a:xfrm>
          <a:off x="14592300" y="147667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140463</xdr:rowOff>
    </xdr:from>
    <xdr:to>
      <xdr:col>72</xdr:col>
      <xdr:colOff>38100</xdr:colOff>
      <xdr:row>86</xdr:row>
      <xdr:rowOff>70613</xdr:rowOff>
    </xdr:to>
    <xdr:sp macro="" textlink="">
      <xdr:nvSpPr>
        <xdr:cNvPr id="666" name="楕円 665"/>
        <xdr:cNvSpPr/>
      </xdr:nvSpPr>
      <xdr:spPr>
        <a:xfrm>
          <a:off x="1365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19813</xdr:rowOff>
    </xdr:from>
    <xdr:to>
      <xdr:col>76</xdr:col>
      <xdr:colOff>114300</xdr:colOff>
      <xdr:row>86</xdr:row>
      <xdr:rowOff>22098</xdr:rowOff>
    </xdr:to>
    <xdr:cxnSp macro="">
      <xdr:nvCxnSpPr>
        <xdr:cNvPr id="667" name="直線コネクタ 666"/>
        <xdr:cNvCxnSpPr/>
      </xdr:nvCxnSpPr>
      <xdr:spPr>
        <a:xfrm>
          <a:off x="13703300" y="147645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138176</xdr:rowOff>
    </xdr:from>
    <xdr:to>
      <xdr:col>67</xdr:col>
      <xdr:colOff>101600</xdr:colOff>
      <xdr:row>86</xdr:row>
      <xdr:rowOff>68326</xdr:rowOff>
    </xdr:to>
    <xdr:sp macro="" textlink="">
      <xdr:nvSpPr>
        <xdr:cNvPr id="668" name="楕円 667"/>
        <xdr:cNvSpPr/>
      </xdr:nvSpPr>
      <xdr:spPr>
        <a:xfrm>
          <a:off x="12763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17526</xdr:rowOff>
    </xdr:from>
    <xdr:to>
      <xdr:col>71</xdr:col>
      <xdr:colOff>177800</xdr:colOff>
      <xdr:row>86</xdr:row>
      <xdr:rowOff>19813</xdr:rowOff>
    </xdr:to>
    <xdr:cxnSp macro="">
      <xdr:nvCxnSpPr>
        <xdr:cNvPr id="669" name="直線コネクタ 668"/>
        <xdr:cNvCxnSpPr/>
      </xdr:nvCxnSpPr>
      <xdr:spPr>
        <a:xfrm>
          <a:off x="12814300" y="147622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670" name="n_1aveValue【児童館】&#10;有形固定資産減価償却率"/>
        <xdr:cNvSpPr txBox="1"/>
      </xdr:nvSpPr>
      <xdr:spPr>
        <a:xfrm>
          <a:off x="152660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671" name="n_2aveValue【児童館】&#10;有形固定資産減価償却率"/>
        <xdr:cNvSpPr txBox="1"/>
      </xdr:nvSpPr>
      <xdr:spPr>
        <a:xfrm>
          <a:off x="14389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672" name="n_3aveValue【児童館】&#10;有形固定資産減価償却率"/>
        <xdr:cNvSpPr txBox="1"/>
      </xdr:nvSpPr>
      <xdr:spPr>
        <a:xfrm>
          <a:off x="13500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673" name="n_4aveValue【児童館】&#10;有形固定資産減価償却率"/>
        <xdr:cNvSpPr txBox="1"/>
      </xdr:nvSpPr>
      <xdr:spPr>
        <a:xfrm>
          <a:off x="12611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66312</xdr:rowOff>
    </xdr:from>
    <xdr:ext cx="405111" cy="259045"/>
    <xdr:sp macro="" textlink="">
      <xdr:nvSpPr>
        <xdr:cNvPr id="674" name="n_1mainValue【児童館】&#10;有形固定資産減価償却率"/>
        <xdr:cNvSpPr txBox="1"/>
      </xdr:nvSpPr>
      <xdr:spPr>
        <a:xfrm>
          <a:off x="152660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64025</xdr:rowOff>
    </xdr:from>
    <xdr:ext cx="405111" cy="259045"/>
    <xdr:sp macro="" textlink="">
      <xdr:nvSpPr>
        <xdr:cNvPr id="675" name="n_2mainValue【児童館】&#10;有形固定資産減価償却率"/>
        <xdr:cNvSpPr txBox="1"/>
      </xdr:nvSpPr>
      <xdr:spPr>
        <a:xfrm>
          <a:off x="14389744"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61740</xdr:rowOff>
    </xdr:from>
    <xdr:ext cx="405111" cy="259045"/>
    <xdr:sp macro="" textlink="">
      <xdr:nvSpPr>
        <xdr:cNvPr id="676" name="n_3mainValue【児童館】&#10;有形固定資産減価償却率"/>
        <xdr:cNvSpPr txBox="1"/>
      </xdr:nvSpPr>
      <xdr:spPr>
        <a:xfrm>
          <a:off x="13500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59453</xdr:rowOff>
    </xdr:from>
    <xdr:ext cx="405111" cy="259045"/>
    <xdr:sp macro="" textlink="">
      <xdr:nvSpPr>
        <xdr:cNvPr id="677" name="n_4mainValue【児童館】&#10;有形固定資産減価償却率"/>
        <xdr:cNvSpPr txBox="1"/>
      </xdr:nvSpPr>
      <xdr:spPr>
        <a:xfrm>
          <a:off x="12611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1" name="直線コネクタ 700"/>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5" name="直線コネクタ 7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6"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7" name="フローチャート: 判断 70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8" name="フローチャート: 判断 7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9" name="フローチャート: 判断 708"/>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0" name="フローチャート: 判断 709"/>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1" name="フローチャート: 判断 710"/>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7" name="楕円 716"/>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18"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9" name="楕円 718"/>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0" name="直線コネクタ 719"/>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1" name="楕円 720"/>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2" name="直線コネクタ 721"/>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3" name="楕円 722"/>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4" name="直線コネクタ 723"/>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5" name="楕円 724"/>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6" name="直線コネクタ 725"/>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8"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29"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0"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1"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2"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3"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4"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7" name="テキスト ボックス 7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59" name="直線コネクタ 758"/>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0" name="【公民館】&#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1" name="直線コネクタ 760"/>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2" name="【公民館】&#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3" name="直線コネクタ 762"/>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764" name="【公民館】&#10;有形固定資産減価償却率平均値テキスト"/>
        <xdr:cNvSpPr txBox="1"/>
      </xdr:nvSpPr>
      <xdr:spPr>
        <a:xfrm>
          <a:off x="16357600" y="174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65" name="フローチャート: 判断 764"/>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66" name="フローチャート: 判断 765"/>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67" name="フローチャート: 判断 766"/>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768" name="フローチャート: 判断 767"/>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769" name="フローチャート: 判断 768"/>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154939</xdr:rowOff>
    </xdr:from>
    <xdr:to>
      <xdr:col>85</xdr:col>
      <xdr:colOff>177800</xdr:colOff>
      <xdr:row>109</xdr:row>
      <xdr:rowOff>85089</xdr:rowOff>
    </xdr:to>
    <xdr:sp macro="" textlink="">
      <xdr:nvSpPr>
        <xdr:cNvPr id="775" name="楕円 774"/>
        <xdr:cNvSpPr/>
      </xdr:nvSpPr>
      <xdr:spPr>
        <a:xfrm>
          <a:off x="16268700" y="186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69866</xdr:rowOff>
    </xdr:from>
    <xdr:ext cx="405111" cy="259045"/>
    <xdr:sp macro="" textlink="">
      <xdr:nvSpPr>
        <xdr:cNvPr id="776" name="【公民館】&#10;有形固定資産減価償却率該当値テキスト"/>
        <xdr:cNvSpPr txBox="1"/>
      </xdr:nvSpPr>
      <xdr:spPr>
        <a:xfrm>
          <a:off x="16357600" y="1858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55880</xdr:rowOff>
    </xdr:from>
    <xdr:to>
      <xdr:col>81</xdr:col>
      <xdr:colOff>101600</xdr:colOff>
      <xdr:row>108</xdr:row>
      <xdr:rowOff>157480</xdr:rowOff>
    </xdr:to>
    <xdr:sp macro="" textlink="">
      <xdr:nvSpPr>
        <xdr:cNvPr id="777" name="楕円 776"/>
        <xdr:cNvSpPr/>
      </xdr:nvSpPr>
      <xdr:spPr>
        <a:xfrm>
          <a:off x="15430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106680</xdr:rowOff>
    </xdr:from>
    <xdr:to>
      <xdr:col>85</xdr:col>
      <xdr:colOff>127000</xdr:colOff>
      <xdr:row>109</xdr:row>
      <xdr:rowOff>34289</xdr:rowOff>
    </xdr:to>
    <xdr:cxnSp macro="">
      <xdr:nvCxnSpPr>
        <xdr:cNvPr id="778" name="直線コネクタ 777"/>
        <xdr:cNvCxnSpPr/>
      </xdr:nvCxnSpPr>
      <xdr:spPr>
        <a:xfrm>
          <a:off x="15481300" y="186232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6350</xdr:rowOff>
    </xdr:from>
    <xdr:to>
      <xdr:col>76</xdr:col>
      <xdr:colOff>165100</xdr:colOff>
      <xdr:row>108</xdr:row>
      <xdr:rowOff>107950</xdr:rowOff>
    </xdr:to>
    <xdr:sp macro="" textlink="">
      <xdr:nvSpPr>
        <xdr:cNvPr id="779" name="楕円 778"/>
        <xdr:cNvSpPr/>
      </xdr:nvSpPr>
      <xdr:spPr>
        <a:xfrm>
          <a:off x="14541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57150</xdr:rowOff>
    </xdr:from>
    <xdr:to>
      <xdr:col>81</xdr:col>
      <xdr:colOff>50800</xdr:colOff>
      <xdr:row>108</xdr:row>
      <xdr:rowOff>106680</xdr:rowOff>
    </xdr:to>
    <xdr:cxnSp macro="">
      <xdr:nvCxnSpPr>
        <xdr:cNvPr id="780" name="直線コネクタ 779"/>
        <xdr:cNvCxnSpPr/>
      </xdr:nvCxnSpPr>
      <xdr:spPr>
        <a:xfrm>
          <a:off x="14592300" y="18573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55880</xdr:rowOff>
    </xdr:from>
    <xdr:to>
      <xdr:col>72</xdr:col>
      <xdr:colOff>38100</xdr:colOff>
      <xdr:row>107</xdr:row>
      <xdr:rowOff>157480</xdr:rowOff>
    </xdr:to>
    <xdr:sp macro="" textlink="">
      <xdr:nvSpPr>
        <xdr:cNvPr id="781" name="楕円 780"/>
        <xdr:cNvSpPr/>
      </xdr:nvSpPr>
      <xdr:spPr>
        <a:xfrm>
          <a:off x="1365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106680</xdr:rowOff>
    </xdr:from>
    <xdr:to>
      <xdr:col>76</xdr:col>
      <xdr:colOff>114300</xdr:colOff>
      <xdr:row>108</xdr:row>
      <xdr:rowOff>57150</xdr:rowOff>
    </xdr:to>
    <xdr:cxnSp macro="">
      <xdr:nvCxnSpPr>
        <xdr:cNvPr id="782" name="直線コネクタ 781"/>
        <xdr:cNvCxnSpPr/>
      </xdr:nvCxnSpPr>
      <xdr:spPr>
        <a:xfrm>
          <a:off x="13703300" y="184518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783" name="楕円 782"/>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106680</xdr:rowOff>
    </xdr:to>
    <xdr:cxnSp macro="">
      <xdr:nvCxnSpPr>
        <xdr:cNvPr id="784" name="直線コネクタ 783"/>
        <xdr:cNvCxnSpPr/>
      </xdr:nvCxnSpPr>
      <xdr:spPr>
        <a:xfrm>
          <a:off x="12814300" y="18375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785" name="n_1ave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786" name="n_2aveValue【公民館】&#10;有形固定資産減価償却率"/>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93997</xdr:rowOff>
    </xdr:from>
    <xdr:ext cx="405111" cy="259045"/>
    <xdr:sp macro="" textlink="">
      <xdr:nvSpPr>
        <xdr:cNvPr id="787" name="n_3aveValue【公民館】&#10;有形固定資産減価償却率"/>
        <xdr:cNvSpPr txBox="1"/>
      </xdr:nvSpPr>
      <xdr:spPr>
        <a:xfrm>
          <a:off x="13500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788" name="n_4aveValue【公民館】&#10;有形固定資産減価償却率"/>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148607</xdr:rowOff>
    </xdr:from>
    <xdr:ext cx="405111" cy="259045"/>
    <xdr:sp macro="" textlink="">
      <xdr:nvSpPr>
        <xdr:cNvPr id="789" name="n_1mainValue【公民館】&#10;有形固定資産減価償却率"/>
        <xdr:cNvSpPr txBox="1"/>
      </xdr:nvSpPr>
      <xdr:spPr>
        <a:xfrm>
          <a:off x="152660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99077</xdr:rowOff>
    </xdr:from>
    <xdr:ext cx="405111" cy="259045"/>
    <xdr:sp macro="" textlink="">
      <xdr:nvSpPr>
        <xdr:cNvPr id="790" name="n_2mainValue【公民館】&#10;有形固定資産減価償却率"/>
        <xdr:cNvSpPr txBox="1"/>
      </xdr:nvSpPr>
      <xdr:spPr>
        <a:xfrm>
          <a:off x="14389744"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148607</xdr:rowOff>
    </xdr:from>
    <xdr:ext cx="405111" cy="259045"/>
    <xdr:sp macro="" textlink="">
      <xdr:nvSpPr>
        <xdr:cNvPr id="791" name="n_3mainValue【公民館】&#10;有形固定資産減価償却率"/>
        <xdr:cNvSpPr txBox="1"/>
      </xdr:nvSpPr>
      <xdr:spPr>
        <a:xfrm>
          <a:off x="135007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792" name="n_4mainValue【公民館】&#10;有形固定資産減価償却率"/>
        <xdr:cNvSpPr txBox="1"/>
      </xdr:nvSpPr>
      <xdr:spPr>
        <a:xfrm>
          <a:off x="12611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14" name="直線コネクタ 813"/>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5"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16" name="直線コネクタ 815"/>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7" name="【公民館】&#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18" name="直線コネクタ 81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87140</xdr:rowOff>
    </xdr:from>
    <xdr:ext cx="469744" cy="259045"/>
    <xdr:sp macro="" textlink="">
      <xdr:nvSpPr>
        <xdr:cNvPr id="819" name="【公民館】&#10;一人当たり面積平均値テキスト"/>
        <xdr:cNvSpPr txBox="1"/>
      </xdr:nvSpPr>
      <xdr:spPr>
        <a:xfrm>
          <a:off x="22199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0" name="フローチャート: 判断 819"/>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1" name="フローチャート: 判断 820"/>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2" name="フローチャート: 判断 821"/>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23" name="フローチャート: 判断 822"/>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24" name="フローチャート: 判断 823"/>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830" name="楕円 829"/>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127779</xdr:rowOff>
    </xdr:from>
    <xdr:ext cx="469744" cy="259045"/>
    <xdr:sp macro="" textlink="">
      <xdr:nvSpPr>
        <xdr:cNvPr id="831" name="【公民館】&#10;一人当たり面積該当値テキスト"/>
        <xdr:cNvSpPr txBox="1"/>
      </xdr:nvSpPr>
      <xdr:spPr>
        <a:xfrm>
          <a:off x="221996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832" name="楕円 831"/>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92202</xdr:rowOff>
    </xdr:to>
    <xdr:cxnSp macro="">
      <xdr:nvCxnSpPr>
        <xdr:cNvPr id="833" name="直線コネクタ 832"/>
        <xdr:cNvCxnSpPr/>
      </xdr:nvCxnSpPr>
      <xdr:spPr>
        <a:xfrm>
          <a:off x="21323300" y="1843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834" name="楕円 833"/>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105918</xdr:rowOff>
    </xdr:to>
    <xdr:cxnSp macro="">
      <xdr:nvCxnSpPr>
        <xdr:cNvPr id="835" name="直線コネクタ 834"/>
        <xdr:cNvCxnSpPr/>
      </xdr:nvCxnSpPr>
      <xdr:spPr>
        <a:xfrm flipV="1">
          <a:off x="20434300" y="18437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836" name="楕円 835"/>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107</xdr:row>
      <xdr:rowOff>105918</xdr:rowOff>
    </xdr:to>
    <xdr:cxnSp macro="">
      <xdr:nvCxnSpPr>
        <xdr:cNvPr id="837" name="直線コネクタ 836"/>
        <xdr:cNvCxnSpPr/>
      </xdr:nvCxnSpPr>
      <xdr:spPr>
        <a:xfrm>
          <a:off x="19545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838" name="楕円 837"/>
        <xdr:cNvSpPr/>
      </xdr:nvSpPr>
      <xdr:spPr>
        <a:xfrm>
          <a:off x="18605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101346</xdr:rowOff>
    </xdr:from>
    <xdr:to>
      <xdr:col>102</xdr:col>
      <xdr:colOff>114300</xdr:colOff>
      <xdr:row>107</xdr:row>
      <xdr:rowOff>105918</xdr:rowOff>
    </xdr:to>
    <xdr:cxnSp macro="">
      <xdr:nvCxnSpPr>
        <xdr:cNvPr id="839" name="直線コネクタ 838"/>
        <xdr:cNvCxnSpPr/>
      </xdr:nvCxnSpPr>
      <xdr:spPr>
        <a:xfrm>
          <a:off x="18656300" y="1844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840" name="n_1aveValue【公民館】&#10;一人当たり面積"/>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168673</xdr:rowOff>
    </xdr:from>
    <xdr:ext cx="469744" cy="259045"/>
    <xdr:sp macro="" textlink="">
      <xdr:nvSpPr>
        <xdr:cNvPr id="841" name="n_2aveValue【公民館】&#10;一人当たり面積"/>
        <xdr:cNvSpPr txBox="1"/>
      </xdr:nvSpPr>
      <xdr:spPr>
        <a:xfrm>
          <a:off x="20199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42" name="n_3aveValue【公民館】&#10;一人当たり面積"/>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1795</xdr:rowOff>
    </xdr:from>
    <xdr:ext cx="469744" cy="259045"/>
    <xdr:sp macro="" textlink="">
      <xdr:nvSpPr>
        <xdr:cNvPr id="843" name="n_4aveValue【公民館】&#10;一人当たり面積"/>
        <xdr:cNvSpPr txBox="1"/>
      </xdr:nvSpPr>
      <xdr:spPr>
        <a:xfrm>
          <a:off x="18421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844" name="n_1mainValue【公民館】&#10;一人当たり面積"/>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845" name="n_2mainValue【公民館】&#10;一人当たり面積"/>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147845</xdr:rowOff>
    </xdr:from>
    <xdr:ext cx="469744" cy="259045"/>
    <xdr:sp macro="" textlink="">
      <xdr:nvSpPr>
        <xdr:cNvPr id="846" name="n_3mainValue【公民館】&#10;一人当たり面積"/>
        <xdr:cNvSpPr txBox="1"/>
      </xdr:nvSpPr>
      <xdr:spPr>
        <a:xfrm>
          <a:off x="19310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847" name="n_4mainValue【公民館】&#10;一人当たり面積"/>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本表中で類似する地方公共団体との有形固定資産の減価償却率の比較において、全ての施設で減価償却が進んでいる。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特に、「学校施設」「公営住宅」「児童館」「公民館」の減価償却率は高い数値を示している。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このうち、「学校施設」については、人口減少地域の小中学校統廃合が進んでおり数値の改善を進めていく。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「公営住宅」「児童館」については、必要な改築を行いつつ、統廃合を進めていく。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「公民館」については、新設する地域複合施設に公民館機能を移転することで、数値の改善を進めていく。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前々年度からの急激な数値の上昇は、平成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年度から一部の公民館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比較的減価償却が進んでいない施設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を市民交流センターに種別変更し、報告の対象外としたため。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その他の施設等についても、公共施設総合管理計画を始めとした計画に基づき、施設の更新、統廃合、長寿命化等を進めていく。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167,652
160,801
171.75
74,235,360
70,896,051
3,146,680
34,405,539
59,505,971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xdr:cNvSpPr txBox="1"/>
      </xdr:nvSpPr>
      <xdr:spPr>
        <a:xfrm>
          <a:off x="4673600" y="630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87122</xdr:rowOff>
    </xdr:from>
    <xdr:to>
      <xdr:col>24</xdr:col>
      <xdr:colOff>114300</xdr:colOff>
      <xdr:row>39</xdr:row>
      <xdr:rowOff>17272</xdr:rowOff>
    </xdr:to>
    <xdr:sp macro="" textlink="">
      <xdr:nvSpPr>
        <xdr:cNvPr id="71" name="楕円 70"/>
        <xdr:cNvSpPr/>
      </xdr:nvSpPr>
      <xdr:spPr>
        <a:xfrm>
          <a:off x="4584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65549</xdr:rowOff>
    </xdr:from>
    <xdr:ext cx="405111" cy="259045"/>
    <xdr:sp macro="" textlink="">
      <xdr:nvSpPr>
        <xdr:cNvPr id="72" name="【図書館】&#10;有形固定資産減価償却率該当値テキスト"/>
        <xdr:cNvSpPr txBox="1"/>
      </xdr:nvSpPr>
      <xdr:spPr>
        <a:xfrm>
          <a:off x="4673600"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29972</xdr:rowOff>
    </xdr:from>
    <xdr:to>
      <xdr:col>20</xdr:col>
      <xdr:colOff>38100</xdr:colOff>
      <xdr:row>38</xdr:row>
      <xdr:rowOff>131572</xdr:rowOff>
    </xdr:to>
    <xdr:sp macro="" textlink="">
      <xdr:nvSpPr>
        <xdr:cNvPr id="73" name="楕円 72"/>
        <xdr:cNvSpPr/>
      </xdr:nvSpPr>
      <xdr:spPr>
        <a:xfrm>
          <a:off x="3746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80772</xdr:rowOff>
    </xdr:from>
    <xdr:to>
      <xdr:col>24</xdr:col>
      <xdr:colOff>63500</xdr:colOff>
      <xdr:row>38</xdr:row>
      <xdr:rowOff>137922</xdr:rowOff>
    </xdr:to>
    <xdr:cxnSp macro="">
      <xdr:nvCxnSpPr>
        <xdr:cNvPr id="74" name="直線コネクタ 73"/>
        <xdr:cNvCxnSpPr/>
      </xdr:nvCxnSpPr>
      <xdr:spPr>
        <a:xfrm>
          <a:off x="3797300" y="65958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167132</xdr:rowOff>
    </xdr:from>
    <xdr:to>
      <xdr:col>15</xdr:col>
      <xdr:colOff>101600</xdr:colOff>
      <xdr:row>38</xdr:row>
      <xdr:rowOff>97282</xdr:rowOff>
    </xdr:to>
    <xdr:sp macro="" textlink="">
      <xdr:nvSpPr>
        <xdr:cNvPr id="75" name="楕円 74"/>
        <xdr:cNvSpPr/>
      </xdr:nvSpPr>
      <xdr:spPr>
        <a:xfrm>
          <a:off x="2857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46482</xdr:rowOff>
    </xdr:from>
    <xdr:to>
      <xdr:col>19</xdr:col>
      <xdr:colOff>177800</xdr:colOff>
      <xdr:row>38</xdr:row>
      <xdr:rowOff>80772</xdr:rowOff>
    </xdr:to>
    <xdr:cxnSp macro="">
      <xdr:nvCxnSpPr>
        <xdr:cNvPr id="76" name="直線コネクタ 75"/>
        <xdr:cNvCxnSpPr/>
      </xdr:nvCxnSpPr>
      <xdr:spPr>
        <a:xfrm>
          <a:off x="2908300" y="65615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121412</xdr:rowOff>
    </xdr:from>
    <xdr:to>
      <xdr:col>10</xdr:col>
      <xdr:colOff>165100</xdr:colOff>
      <xdr:row>38</xdr:row>
      <xdr:rowOff>51562</xdr:rowOff>
    </xdr:to>
    <xdr:sp macro="" textlink="">
      <xdr:nvSpPr>
        <xdr:cNvPr id="77" name="楕円 76"/>
        <xdr:cNvSpPr/>
      </xdr:nvSpPr>
      <xdr:spPr>
        <a:xfrm>
          <a:off x="1968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xdr:rowOff>
    </xdr:from>
    <xdr:to>
      <xdr:col>15</xdr:col>
      <xdr:colOff>50800</xdr:colOff>
      <xdr:row>38</xdr:row>
      <xdr:rowOff>46482</xdr:rowOff>
    </xdr:to>
    <xdr:cxnSp macro="">
      <xdr:nvCxnSpPr>
        <xdr:cNvPr id="78" name="直線コネクタ 77"/>
        <xdr:cNvCxnSpPr/>
      </xdr:nvCxnSpPr>
      <xdr:spPr>
        <a:xfrm>
          <a:off x="2019300" y="65158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75692</xdr:rowOff>
    </xdr:from>
    <xdr:to>
      <xdr:col>6</xdr:col>
      <xdr:colOff>38100</xdr:colOff>
      <xdr:row>38</xdr:row>
      <xdr:rowOff>5842</xdr:rowOff>
    </xdr:to>
    <xdr:sp macro="" textlink="">
      <xdr:nvSpPr>
        <xdr:cNvPr id="79" name="楕円 78"/>
        <xdr:cNvSpPr/>
      </xdr:nvSpPr>
      <xdr:spPr>
        <a:xfrm>
          <a:off x="1079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126492</xdr:rowOff>
    </xdr:from>
    <xdr:to>
      <xdr:col>10</xdr:col>
      <xdr:colOff>114300</xdr:colOff>
      <xdr:row>38</xdr:row>
      <xdr:rowOff>762</xdr:rowOff>
    </xdr:to>
    <xdr:cxnSp macro="">
      <xdr:nvCxnSpPr>
        <xdr:cNvPr id="80" name="直線コネクタ 79"/>
        <xdr:cNvCxnSpPr/>
      </xdr:nvCxnSpPr>
      <xdr:spPr>
        <a:xfrm>
          <a:off x="1130300" y="64701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2" name="n_2aveValue【図書館】&#10;有形固定資産減価償却率"/>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3" name="n_3aveValue【図書館】&#10;有形固定資産減価償却率"/>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122699</xdr:rowOff>
    </xdr:from>
    <xdr:ext cx="405111" cy="259045"/>
    <xdr:sp macro="" textlink="">
      <xdr:nvSpPr>
        <xdr:cNvPr id="85" name="n_1mainValue【図書館】&#10;有形固定資産減価償却率"/>
        <xdr:cNvSpPr txBox="1"/>
      </xdr:nvSpPr>
      <xdr:spPr>
        <a:xfrm>
          <a:off x="35820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88409</xdr:rowOff>
    </xdr:from>
    <xdr:ext cx="405111" cy="259045"/>
    <xdr:sp macro="" textlink="">
      <xdr:nvSpPr>
        <xdr:cNvPr id="86" name="n_2mainValue【図書館】&#10;有形固定資産減価償却率"/>
        <xdr:cNvSpPr txBox="1"/>
      </xdr:nvSpPr>
      <xdr:spPr>
        <a:xfrm>
          <a:off x="2705744"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42689</xdr:rowOff>
    </xdr:from>
    <xdr:ext cx="405111" cy="259045"/>
    <xdr:sp macro="" textlink="">
      <xdr:nvSpPr>
        <xdr:cNvPr id="87" name="n_3mainValue【図書館】&#10;有形固定資産減価償却率"/>
        <xdr:cNvSpPr txBox="1"/>
      </xdr:nvSpPr>
      <xdr:spPr>
        <a:xfrm>
          <a:off x="1816744"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168419</xdr:rowOff>
    </xdr:from>
    <xdr:ext cx="405111" cy="259045"/>
    <xdr:sp macro="" textlink="">
      <xdr:nvSpPr>
        <xdr:cNvPr id="88" name="n_4mainValue【図書館】&#10;有形固定資産減価償却率"/>
        <xdr:cNvSpPr txBox="1"/>
      </xdr:nvSpPr>
      <xdr:spPr>
        <a:xfrm>
          <a:off x="9277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139717</xdr:rowOff>
    </xdr:from>
    <xdr:ext cx="469744" cy="259045"/>
    <xdr:sp macro="" textlink="">
      <xdr:nvSpPr>
        <xdr:cNvPr id="115" name="【図書館】&#10;一人当たり面積平均値テキスト"/>
        <xdr:cNvSpPr txBox="1"/>
      </xdr:nvSpPr>
      <xdr:spPr>
        <a:xfrm>
          <a:off x="105156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6" name="楕円 125"/>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163847</xdr:rowOff>
    </xdr:from>
    <xdr:ext cx="469744" cy="259045"/>
    <xdr:sp macro="" textlink="">
      <xdr:nvSpPr>
        <xdr:cNvPr id="127" name="【図書館】&#10;一人当たり面積該当値テキスト"/>
        <xdr:cNvSpPr txBox="1"/>
      </xdr:nvSpPr>
      <xdr:spPr>
        <a:xfrm>
          <a:off x="10515600" y="633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8" name="楕円 127"/>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64770</xdr:rowOff>
    </xdr:to>
    <xdr:cxnSp macro="">
      <xdr:nvCxnSpPr>
        <xdr:cNvPr id="129" name="直線コネクタ 128"/>
        <xdr:cNvCxnSpPr/>
      </xdr:nvCxnSpPr>
      <xdr:spPr>
        <a:xfrm>
          <a:off x="9639300" y="6385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0" name="楕円 129"/>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64770</xdr:rowOff>
    </xdr:to>
    <xdr:cxnSp macro="">
      <xdr:nvCxnSpPr>
        <xdr:cNvPr id="131" name="直線コネクタ 130"/>
        <xdr:cNvCxnSpPr/>
      </xdr:nvCxnSpPr>
      <xdr:spPr>
        <a:xfrm flipV="1">
          <a:off x="8750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2" name="楕円 131"/>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3" name="直線コネクタ 132"/>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4" name="楕円 133"/>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5" name="直線コネクタ 134"/>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63517</xdr:rowOff>
    </xdr:from>
    <xdr:ext cx="469744" cy="259045"/>
    <xdr:sp macro="" textlink="">
      <xdr:nvSpPr>
        <xdr:cNvPr id="136" name="n_1ave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8" name="n_3ave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39" name="n_4aveValue【図書館】&#10;一人当たり面積"/>
        <xdr:cNvSpPr txBox="1"/>
      </xdr:nvSpPr>
      <xdr:spPr>
        <a:xfrm>
          <a:off x="6737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83837</xdr:rowOff>
    </xdr:from>
    <xdr:ext cx="469744" cy="259045"/>
    <xdr:sp macro="" textlink="">
      <xdr:nvSpPr>
        <xdr:cNvPr id="140" name="n_1mainValue【図書館】&#10;一人当たり面積"/>
        <xdr:cNvSpPr txBox="1"/>
      </xdr:nvSpPr>
      <xdr:spPr>
        <a:xfrm>
          <a:off x="93917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106697</xdr:rowOff>
    </xdr:from>
    <xdr:ext cx="469744" cy="259045"/>
    <xdr:sp macro="" textlink="">
      <xdr:nvSpPr>
        <xdr:cNvPr id="141" name="n_2mainValue【図書館】&#10;一人当たり面積"/>
        <xdr:cNvSpPr txBox="1"/>
      </xdr:nvSpPr>
      <xdr:spPr>
        <a:xfrm>
          <a:off x="8515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106697</xdr:rowOff>
    </xdr:from>
    <xdr:ext cx="469744" cy="259045"/>
    <xdr:sp macro="" textlink="">
      <xdr:nvSpPr>
        <xdr:cNvPr id="142" name="n_3mainValue【図書館】&#10;一人当たり面積"/>
        <xdr:cNvSpPr txBox="1"/>
      </xdr:nvSpPr>
      <xdr:spPr>
        <a:xfrm>
          <a:off x="7626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106697</xdr:rowOff>
    </xdr:from>
    <xdr:ext cx="469744" cy="259045"/>
    <xdr:sp macro="" textlink="">
      <xdr:nvSpPr>
        <xdr:cNvPr id="143" name="n_4mainValue【図書館】&#10;一人当たり面積"/>
        <xdr:cNvSpPr txBox="1"/>
      </xdr:nvSpPr>
      <xdr:spPr>
        <a:xfrm>
          <a:off x="6737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61521</xdr:rowOff>
    </xdr:from>
    <xdr:ext cx="405111" cy="259045"/>
    <xdr:sp macro="" textlink="">
      <xdr:nvSpPr>
        <xdr:cNvPr id="174" name="【体育館・プール】&#10;有形固定資産減価償却率平均値テキスト"/>
        <xdr:cNvSpPr txBox="1"/>
      </xdr:nvSpPr>
      <xdr:spPr>
        <a:xfrm>
          <a:off x="4673600" y="1034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48804</xdr:rowOff>
    </xdr:from>
    <xdr:to>
      <xdr:col>24</xdr:col>
      <xdr:colOff>114300</xdr:colOff>
      <xdr:row>55</xdr:row>
      <xdr:rowOff>150404</xdr:rowOff>
    </xdr:to>
    <xdr:sp macro="" textlink="">
      <xdr:nvSpPr>
        <xdr:cNvPr id="185" name="楕円 184"/>
        <xdr:cNvSpPr/>
      </xdr:nvSpPr>
      <xdr:spPr>
        <a:xfrm>
          <a:off x="4584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1831</xdr:rowOff>
    </xdr:from>
    <xdr:ext cx="340478" cy="259045"/>
    <xdr:sp macro="" textlink="">
      <xdr:nvSpPr>
        <xdr:cNvPr id="186" name="【体育館・プール】&#10;有形固定資産減価償却率該当値テキスト"/>
        <xdr:cNvSpPr txBox="1"/>
      </xdr:nvSpPr>
      <xdr:spPr>
        <a:xfrm>
          <a:off x="4673600" y="9431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7" name="楕円 186"/>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99604</xdr:rowOff>
    </xdr:from>
    <xdr:to>
      <xdr:col>24</xdr:col>
      <xdr:colOff>63500</xdr:colOff>
      <xdr:row>64</xdr:row>
      <xdr:rowOff>130628</xdr:rowOff>
    </xdr:to>
    <xdr:cxnSp macro="">
      <xdr:nvCxnSpPr>
        <xdr:cNvPr id="188" name="直線コネクタ 187"/>
        <xdr:cNvCxnSpPr/>
      </xdr:nvCxnSpPr>
      <xdr:spPr>
        <a:xfrm flipV="1">
          <a:off x="3797300" y="9529354"/>
          <a:ext cx="838200" cy="157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9" name="楕円 188"/>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0" name="直線コネクタ 189"/>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1" name="楕円 190"/>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2" name="直線コネクタ 191"/>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3" name="楕円 192"/>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4" name="直線コネクタ 193"/>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9"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0"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1"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2"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134620</xdr:rowOff>
    </xdr:from>
    <xdr:to>
      <xdr:col>55</xdr:col>
      <xdr:colOff>50800</xdr:colOff>
      <xdr:row>64</xdr:row>
      <xdr:rowOff>64770</xdr:rowOff>
    </xdr:to>
    <xdr:sp macro="" textlink="">
      <xdr:nvSpPr>
        <xdr:cNvPr id="242" name="楕円 241"/>
        <xdr:cNvSpPr/>
      </xdr:nvSpPr>
      <xdr:spPr>
        <a:xfrm>
          <a:off x="10426700" y="109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49547</xdr:rowOff>
    </xdr:from>
    <xdr:ext cx="469744" cy="259045"/>
    <xdr:sp macro="" textlink="">
      <xdr:nvSpPr>
        <xdr:cNvPr id="243" name="【体育館・プール】&#10;一人当たり面積該当値テキスト"/>
        <xdr:cNvSpPr txBox="1"/>
      </xdr:nvSpPr>
      <xdr:spPr>
        <a:xfrm>
          <a:off x="10515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16510</xdr:rowOff>
    </xdr:from>
    <xdr:to>
      <xdr:col>50</xdr:col>
      <xdr:colOff>165100</xdr:colOff>
      <xdr:row>64</xdr:row>
      <xdr:rowOff>118110</xdr:rowOff>
    </xdr:to>
    <xdr:sp macro="" textlink="">
      <xdr:nvSpPr>
        <xdr:cNvPr id="244" name="楕円 243"/>
        <xdr:cNvSpPr/>
      </xdr:nvSpPr>
      <xdr:spPr>
        <a:xfrm>
          <a:off x="95885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13970</xdr:rowOff>
    </xdr:from>
    <xdr:to>
      <xdr:col>55</xdr:col>
      <xdr:colOff>0</xdr:colOff>
      <xdr:row>64</xdr:row>
      <xdr:rowOff>67310</xdr:rowOff>
    </xdr:to>
    <xdr:cxnSp macro="">
      <xdr:nvCxnSpPr>
        <xdr:cNvPr id="245" name="直線コネクタ 244"/>
        <xdr:cNvCxnSpPr/>
      </xdr:nvCxnSpPr>
      <xdr:spPr>
        <a:xfrm flipV="1">
          <a:off x="9639300" y="109867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16510</xdr:rowOff>
    </xdr:from>
    <xdr:to>
      <xdr:col>46</xdr:col>
      <xdr:colOff>38100</xdr:colOff>
      <xdr:row>64</xdr:row>
      <xdr:rowOff>118110</xdr:rowOff>
    </xdr:to>
    <xdr:sp macro="" textlink="">
      <xdr:nvSpPr>
        <xdr:cNvPr id="246" name="楕円 245"/>
        <xdr:cNvSpPr/>
      </xdr:nvSpPr>
      <xdr:spPr>
        <a:xfrm>
          <a:off x="86995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67310</xdr:rowOff>
    </xdr:from>
    <xdr:to>
      <xdr:col>50</xdr:col>
      <xdr:colOff>114300</xdr:colOff>
      <xdr:row>64</xdr:row>
      <xdr:rowOff>67310</xdr:rowOff>
    </xdr:to>
    <xdr:cxnSp macro="">
      <xdr:nvCxnSpPr>
        <xdr:cNvPr id="247" name="直線コネクタ 246"/>
        <xdr:cNvCxnSpPr/>
      </xdr:nvCxnSpPr>
      <xdr:spPr>
        <a:xfrm>
          <a:off x="8750300" y="11040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16510</xdr:rowOff>
    </xdr:from>
    <xdr:to>
      <xdr:col>41</xdr:col>
      <xdr:colOff>101600</xdr:colOff>
      <xdr:row>64</xdr:row>
      <xdr:rowOff>118110</xdr:rowOff>
    </xdr:to>
    <xdr:sp macro="" textlink="">
      <xdr:nvSpPr>
        <xdr:cNvPr id="248" name="楕円 247"/>
        <xdr:cNvSpPr/>
      </xdr:nvSpPr>
      <xdr:spPr>
        <a:xfrm>
          <a:off x="78105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67310</xdr:rowOff>
    </xdr:from>
    <xdr:to>
      <xdr:col>45</xdr:col>
      <xdr:colOff>177800</xdr:colOff>
      <xdr:row>64</xdr:row>
      <xdr:rowOff>67310</xdr:rowOff>
    </xdr:to>
    <xdr:cxnSp macro="">
      <xdr:nvCxnSpPr>
        <xdr:cNvPr id="249" name="直線コネクタ 248"/>
        <xdr:cNvCxnSpPr/>
      </xdr:nvCxnSpPr>
      <xdr:spPr>
        <a:xfrm>
          <a:off x="7861300" y="11040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16510</xdr:rowOff>
    </xdr:from>
    <xdr:to>
      <xdr:col>36</xdr:col>
      <xdr:colOff>165100</xdr:colOff>
      <xdr:row>64</xdr:row>
      <xdr:rowOff>118110</xdr:rowOff>
    </xdr:to>
    <xdr:sp macro="" textlink="">
      <xdr:nvSpPr>
        <xdr:cNvPr id="250" name="楕円 249"/>
        <xdr:cNvSpPr/>
      </xdr:nvSpPr>
      <xdr:spPr>
        <a:xfrm>
          <a:off x="69215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67310</xdr:rowOff>
    </xdr:from>
    <xdr:to>
      <xdr:col>41</xdr:col>
      <xdr:colOff>50800</xdr:colOff>
      <xdr:row>64</xdr:row>
      <xdr:rowOff>67310</xdr:rowOff>
    </xdr:to>
    <xdr:cxnSp macro="">
      <xdr:nvCxnSpPr>
        <xdr:cNvPr id="251" name="直線コネクタ 250"/>
        <xdr:cNvCxnSpPr/>
      </xdr:nvCxnSpPr>
      <xdr:spPr>
        <a:xfrm>
          <a:off x="6972300" y="11040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119397</xdr:rowOff>
    </xdr:from>
    <xdr:ext cx="469744" cy="259045"/>
    <xdr:sp macro="" textlink="">
      <xdr:nvSpPr>
        <xdr:cNvPr id="252" name="n_1aveValue【体育館・プール】&#10;一人当たり面積"/>
        <xdr:cNvSpPr txBox="1"/>
      </xdr:nvSpPr>
      <xdr:spPr>
        <a:xfrm>
          <a:off x="93917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116857</xdr:rowOff>
    </xdr:from>
    <xdr:ext cx="469744" cy="259045"/>
    <xdr:sp macro="" textlink="">
      <xdr:nvSpPr>
        <xdr:cNvPr id="253" name="n_2aveValue【体育館・プール】&#10;一人当たり面積"/>
        <xdr:cNvSpPr txBox="1"/>
      </xdr:nvSpPr>
      <xdr:spPr>
        <a:xfrm>
          <a:off x="8515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119397</xdr:rowOff>
    </xdr:from>
    <xdr:ext cx="469744" cy="259045"/>
    <xdr:sp macro="" textlink="">
      <xdr:nvSpPr>
        <xdr:cNvPr id="254" name="n_3aveValue【体育館・プール】&#10;一人当たり面積"/>
        <xdr:cNvSpPr txBox="1"/>
      </xdr:nvSpPr>
      <xdr:spPr>
        <a:xfrm>
          <a:off x="76264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119397</xdr:rowOff>
    </xdr:from>
    <xdr:ext cx="469744" cy="259045"/>
    <xdr:sp macro="" textlink="">
      <xdr:nvSpPr>
        <xdr:cNvPr id="255" name="n_4aveValue【体育館・プール】&#10;一人当たり面積"/>
        <xdr:cNvSpPr txBox="1"/>
      </xdr:nvSpPr>
      <xdr:spPr>
        <a:xfrm>
          <a:off x="67374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109237</xdr:rowOff>
    </xdr:from>
    <xdr:ext cx="469744" cy="259045"/>
    <xdr:sp macro="" textlink="">
      <xdr:nvSpPr>
        <xdr:cNvPr id="256" name="n_1mainValue【体育館・プール】&#10;一人当たり面積"/>
        <xdr:cNvSpPr txBox="1"/>
      </xdr:nvSpPr>
      <xdr:spPr>
        <a:xfrm>
          <a:off x="9391727"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109237</xdr:rowOff>
    </xdr:from>
    <xdr:ext cx="469744" cy="259045"/>
    <xdr:sp macro="" textlink="">
      <xdr:nvSpPr>
        <xdr:cNvPr id="257" name="n_2mainValue【体育館・プール】&#10;一人当たり面積"/>
        <xdr:cNvSpPr txBox="1"/>
      </xdr:nvSpPr>
      <xdr:spPr>
        <a:xfrm>
          <a:off x="8515427"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109237</xdr:rowOff>
    </xdr:from>
    <xdr:ext cx="469744" cy="259045"/>
    <xdr:sp macro="" textlink="">
      <xdr:nvSpPr>
        <xdr:cNvPr id="258" name="n_3mainValue【体育館・プール】&#10;一人当たり面積"/>
        <xdr:cNvSpPr txBox="1"/>
      </xdr:nvSpPr>
      <xdr:spPr>
        <a:xfrm>
          <a:off x="7626427"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109237</xdr:rowOff>
    </xdr:from>
    <xdr:ext cx="469744" cy="259045"/>
    <xdr:sp macro="" textlink="">
      <xdr:nvSpPr>
        <xdr:cNvPr id="259" name="n_4mainValue【体育館・プール】&#10;一人当たり面積"/>
        <xdr:cNvSpPr txBox="1"/>
      </xdr:nvSpPr>
      <xdr:spPr>
        <a:xfrm>
          <a:off x="6737427"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301" name="直線コネクタ 300"/>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302" name="【市民会館】&#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303" name="直線コネクタ 302"/>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04"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05" name="直線コネクタ 304"/>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06"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07" name="フローチャート: 判断 306"/>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08" name="フローチャート: 判断 30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09" name="フローチャート: 判断 308"/>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10" name="フローチャート: 判断 309"/>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311" name="フローチャート: 判断 310"/>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67855</xdr:rowOff>
    </xdr:from>
    <xdr:to>
      <xdr:col>24</xdr:col>
      <xdr:colOff>114300</xdr:colOff>
      <xdr:row>108</xdr:row>
      <xdr:rowOff>169455</xdr:rowOff>
    </xdr:to>
    <xdr:sp macro="" textlink="">
      <xdr:nvSpPr>
        <xdr:cNvPr id="317" name="楕円 316"/>
        <xdr:cNvSpPr/>
      </xdr:nvSpPr>
      <xdr:spPr>
        <a:xfrm>
          <a:off x="4584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154232</xdr:rowOff>
    </xdr:from>
    <xdr:ext cx="405111" cy="259045"/>
    <xdr:sp macro="" textlink="">
      <xdr:nvSpPr>
        <xdr:cNvPr id="318" name="【市民会館】&#10;有形固定資産減価償却率該当値テキスト"/>
        <xdr:cNvSpPr txBox="1"/>
      </xdr:nvSpPr>
      <xdr:spPr>
        <a:xfrm>
          <a:off x="4673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31931</xdr:rowOff>
    </xdr:from>
    <xdr:to>
      <xdr:col>20</xdr:col>
      <xdr:colOff>38100</xdr:colOff>
      <xdr:row>108</xdr:row>
      <xdr:rowOff>133531</xdr:rowOff>
    </xdr:to>
    <xdr:sp macro="" textlink="">
      <xdr:nvSpPr>
        <xdr:cNvPr id="319" name="楕円 318"/>
        <xdr:cNvSpPr/>
      </xdr:nvSpPr>
      <xdr:spPr>
        <a:xfrm>
          <a:off x="3746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82731</xdr:rowOff>
    </xdr:from>
    <xdr:to>
      <xdr:col>24</xdr:col>
      <xdr:colOff>63500</xdr:colOff>
      <xdr:row>108</xdr:row>
      <xdr:rowOff>118655</xdr:rowOff>
    </xdr:to>
    <xdr:cxnSp macro="">
      <xdr:nvCxnSpPr>
        <xdr:cNvPr id="320" name="直線コネクタ 319"/>
        <xdr:cNvCxnSpPr/>
      </xdr:nvCxnSpPr>
      <xdr:spPr>
        <a:xfrm>
          <a:off x="3797300" y="185993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167458</xdr:rowOff>
    </xdr:from>
    <xdr:to>
      <xdr:col>15</xdr:col>
      <xdr:colOff>101600</xdr:colOff>
      <xdr:row>108</xdr:row>
      <xdr:rowOff>97608</xdr:rowOff>
    </xdr:to>
    <xdr:sp macro="" textlink="">
      <xdr:nvSpPr>
        <xdr:cNvPr id="321" name="楕円 320"/>
        <xdr:cNvSpPr/>
      </xdr:nvSpPr>
      <xdr:spPr>
        <a:xfrm>
          <a:off x="2857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82731</xdr:rowOff>
    </xdr:to>
    <xdr:cxnSp macro="">
      <xdr:nvCxnSpPr>
        <xdr:cNvPr id="322" name="直線コネクタ 321"/>
        <xdr:cNvCxnSpPr/>
      </xdr:nvCxnSpPr>
      <xdr:spPr>
        <a:xfrm>
          <a:off x="2908300" y="1856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23" name="楕円 322"/>
        <xdr:cNvSpPr/>
      </xdr:nvSpPr>
      <xdr:spPr>
        <a:xfrm>
          <a:off x="196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10886</xdr:rowOff>
    </xdr:from>
    <xdr:to>
      <xdr:col>15</xdr:col>
      <xdr:colOff>50800</xdr:colOff>
      <xdr:row>108</xdr:row>
      <xdr:rowOff>46808</xdr:rowOff>
    </xdr:to>
    <xdr:cxnSp macro="">
      <xdr:nvCxnSpPr>
        <xdr:cNvPr id="324" name="直線コネクタ 323"/>
        <xdr:cNvCxnSpPr/>
      </xdr:nvCxnSpPr>
      <xdr:spPr>
        <a:xfrm>
          <a:off x="2019300" y="1852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95613</xdr:rowOff>
    </xdr:from>
    <xdr:to>
      <xdr:col>6</xdr:col>
      <xdr:colOff>38100</xdr:colOff>
      <xdr:row>108</xdr:row>
      <xdr:rowOff>25763</xdr:rowOff>
    </xdr:to>
    <xdr:sp macro="" textlink="">
      <xdr:nvSpPr>
        <xdr:cNvPr id="325" name="楕円 324"/>
        <xdr:cNvSpPr/>
      </xdr:nvSpPr>
      <xdr:spPr>
        <a:xfrm>
          <a:off x="107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146413</xdr:rowOff>
    </xdr:from>
    <xdr:to>
      <xdr:col>10</xdr:col>
      <xdr:colOff>114300</xdr:colOff>
      <xdr:row>108</xdr:row>
      <xdr:rowOff>10886</xdr:rowOff>
    </xdr:to>
    <xdr:cxnSp macro="">
      <xdr:nvCxnSpPr>
        <xdr:cNvPr id="326" name="直線コネクタ 325"/>
        <xdr:cNvCxnSpPr/>
      </xdr:nvCxnSpPr>
      <xdr:spPr>
        <a:xfrm>
          <a:off x="1130300" y="1849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27"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28"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329" name="n_3aveValue【市民会館】&#10;有形固定資産減価償却率"/>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330" name="n_4aveValue【市民会館】&#10;有形固定資産減価償却率"/>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124658</xdr:rowOff>
    </xdr:from>
    <xdr:ext cx="405111" cy="259045"/>
    <xdr:sp macro="" textlink="">
      <xdr:nvSpPr>
        <xdr:cNvPr id="331" name="n_1mainValue【市民会館】&#10;有形固定資産減価償却率"/>
        <xdr:cNvSpPr txBox="1"/>
      </xdr:nvSpPr>
      <xdr:spPr>
        <a:xfrm>
          <a:off x="35820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88735</xdr:rowOff>
    </xdr:from>
    <xdr:ext cx="405111" cy="259045"/>
    <xdr:sp macro="" textlink="">
      <xdr:nvSpPr>
        <xdr:cNvPr id="332" name="n_2mainValue【市民会館】&#10;有形固定資産減価償却率"/>
        <xdr:cNvSpPr txBox="1"/>
      </xdr:nvSpPr>
      <xdr:spPr>
        <a:xfrm>
          <a:off x="2705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52813</xdr:rowOff>
    </xdr:from>
    <xdr:ext cx="405111" cy="259045"/>
    <xdr:sp macro="" textlink="">
      <xdr:nvSpPr>
        <xdr:cNvPr id="333" name="n_3mainValue【市民会館】&#10;有形固定資産減価償却率"/>
        <xdr:cNvSpPr txBox="1"/>
      </xdr:nvSpPr>
      <xdr:spPr>
        <a:xfrm>
          <a:off x="1816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16890</xdr:rowOff>
    </xdr:from>
    <xdr:ext cx="405111" cy="259045"/>
    <xdr:sp macro="" textlink="">
      <xdr:nvSpPr>
        <xdr:cNvPr id="334" name="n_4mainValue【市民会館】&#10;有形固定資産減価償却率"/>
        <xdr:cNvSpPr txBox="1"/>
      </xdr:nvSpPr>
      <xdr:spPr>
        <a:xfrm>
          <a:off x="927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356" name="直線コネクタ 355"/>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357" name="【市民会館】&#10;一人当たり面積最小値テキスト"/>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358" name="直線コネクタ 357"/>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359"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360" name="直線コネクタ 359"/>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361" name="【市民会館】&#10;一人当たり面積平均値テキスト"/>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362" name="フローチャート: 判断 361"/>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363" name="フローチャート: 判断 362"/>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364" name="フローチャート: 判断 363"/>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365" name="フローチャート: 判断 364"/>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366" name="フローチャート: 判断 365"/>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72" name="楕円 371"/>
        <xdr:cNvSpPr/>
      </xdr:nvSpPr>
      <xdr:spPr>
        <a:xfrm>
          <a:off x="10426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91203</xdr:rowOff>
    </xdr:from>
    <xdr:ext cx="469744" cy="259045"/>
    <xdr:sp macro="" textlink="">
      <xdr:nvSpPr>
        <xdr:cNvPr id="373" name="【市民会館】&#10;一人当たり面積該当値テキスト"/>
        <xdr:cNvSpPr txBox="1"/>
      </xdr:nvSpPr>
      <xdr:spPr>
        <a:xfrm>
          <a:off x="10515600" y="1826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xdr:rowOff>
    </xdr:from>
    <xdr:to>
      <xdr:col>50</xdr:col>
      <xdr:colOff>165100</xdr:colOff>
      <xdr:row>107</xdr:row>
      <xdr:rowOff>106426</xdr:rowOff>
    </xdr:to>
    <xdr:sp macro="" textlink="">
      <xdr:nvSpPr>
        <xdr:cNvPr id="374" name="楕円 373"/>
        <xdr:cNvSpPr/>
      </xdr:nvSpPr>
      <xdr:spPr>
        <a:xfrm>
          <a:off x="9588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55626</xdr:rowOff>
    </xdr:from>
    <xdr:to>
      <xdr:col>55</xdr:col>
      <xdr:colOff>0</xdr:colOff>
      <xdr:row>107</xdr:row>
      <xdr:rowOff>55626</xdr:rowOff>
    </xdr:to>
    <xdr:cxnSp macro="">
      <xdr:nvCxnSpPr>
        <xdr:cNvPr id="375" name="直線コネクタ 374"/>
        <xdr:cNvCxnSpPr/>
      </xdr:nvCxnSpPr>
      <xdr:spPr>
        <a:xfrm>
          <a:off x="9639300" y="1840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xdr:rowOff>
    </xdr:from>
    <xdr:to>
      <xdr:col>46</xdr:col>
      <xdr:colOff>38100</xdr:colOff>
      <xdr:row>107</xdr:row>
      <xdr:rowOff>106426</xdr:rowOff>
    </xdr:to>
    <xdr:sp macro="" textlink="">
      <xdr:nvSpPr>
        <xdr:cNvPr id="376" name="楕円 375"/>
        <xdr:cNvSpPr/>
      </xdr:nvSpPr>
      <xdr:spPr>
        <a:xfrm>
          <a:off x="8699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55626</xdr:rowOff>
    </xdr:from>
    <xdr:to>
      <xdr:col>50</xdr:col>
      <xdr:colOff>114300</xdr:colOff>
      <xdr:row>107</xdr:row>
      <xdr:rowOff>55626</xdr:rowOff>
    </xdr:to>
    <xdr:cxnSp macro="">
      <xdr:nvCxnSpPr>
        <xdr:cNvPr id="377" name="直線コネクタ 376"/>
        <xdr:cNvCxnSpPr/>
      </xdr:nvCxnSpPr>
      <xdr:spPr>
        <a:xfrm>
          <a:off x="8750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xdr:rowOff>
    </xdr:from>
    <xdr:to>
      <xdr:col>41</xdr:col>
      <xdr:colOff>101600</xdr:colOff>
      <xdr:row>107</xdr:row>
      <xdr:rowOff>106426</xdr:rowOff>
    </xdr:to>
    <xdr:sp macro="" textlink="">
      <xdr:nvSpPr>
        <xdr:cNvPr id="378" name="楕円 377"/>
        <xdr:cNvSpPr/>
      </xdr:nvSpPr>
      <xdr:spPr>
        <a:xfrm>
          <a:off x="7810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55626</xdr:rowOff>
    </xdr:from>
    <xdr:to>
      <xdr:col>45</xdr:col>
      <xdr:colOff>177800</xdr:colOff>
      <xdr:row>107</xdr:row>
      <xdr:rowOff>55626</xdr:rowOff>
    </xdr:to>
    <xdr:cxnSp macro="">
      <xdr:nvCxnSpPr>
        <xdr:cNvPr id="379" name="直線コネクタ 378"/>
        <xdr:cNvCxnSpPr/>
      </xdr:nvCxnSpPr>
      <xdr:spPr>
        <a:xfrm>
          <a:off x="7861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xdr:rowOff>
    </xdr:from>
    <xdr:to>
      <xdr:col>36</xdr:col>
      <xdr:colOff>165100</xdr:colOff>
      <xdr:row>107</xdr:row>
      <xdr:rowOff>106426</xdr:rowOff>
    </xdr:to>
    <xdr:sp macro="" textlink="">
      <xdr:nvSpPr>
        <xdr:cNvPr id="380" name="楕円 379"/>
        <xdr:cNvSpPr/>
      </xdr:nvSpPr>
      <xdr:spPr>
        <a:xfrm>
          <a:off x="6921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55626</xdr:rowOff>
    </xdr:from>
    <xdr:to>
      <xdr:col>41</xdr:col>
      <xdr:colOff>50800</xdr:colOff>
      <xdr:row>107</xdr:row>
      <xdr:rowOff>55626</xdr:rowOff>
    </xdr:to>
    <xdr:cxnSp macro="">
      <xdr:nvCxnSpPr>
        <xdr:cNvPr id="381" name="直線コネクタ 380"/>
        <xdr:cNvCxnSpPr/>
      </xdr:nvCxnSpPr>
      <xdr:spPr>
        <a:xfrm>
          <a:off x="6972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382" name="n_1aveValue【市民会館】&#10;一人当たり面積"/>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383" name="n_2aveValue【市民会館】&#10;一人当たり面積"/>
        <xdr:cNvSpPr txBox="1"/>
      </xdr:nvSpPr>
      <xdr:spPr>
        <a:xfrm>
          <a:off x="8515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384"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125240</xdr:rowOff>
    </xdr:from>
    <xdr:ext cx="469744" cy="259045"/>
    <xdr:sp macro="" textlink="">
      <xdr:nvSpPr>
        <xdr:cNvPr id="385" name="n_4aveValue【市民会館】&#10;一人当たり面積"/>
        <xdr:cNvSpPr txBox="1"/>
      </xdr:nvSpPr>
      <xdr:spPr>
        <a:xfrm>
          <a:off x="6737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97553</xdr:rowOff>
    </xdr:from>
    <xdr:ext cx="469744" cy="259045"/>
    <xdr:sp macro="" textlink="">
      <xdr:nvSpPr>
        <xdr:cNvPr id="386" name="n_1mainValue【市民会館】&#10;一人当たり面積"/>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97553</xdr:rowOff>
    </xdr:from>
    <xdr:ext cx="469744" cy="259045"/>
    <xdr:sp macro="" textlink="">
      <xdr:nvSpPr>
        <xdr:cNvPr id="387" name="n_2mainValue【市民会館】&#10;一人当たり面積"/>
        <xdr:cNvSpPr txBox="1"/>
      </xdr:nvSpPr>
      <xdr:spPr>
        <a:xfrm>
          <a:off x="8515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97553</xdr:rowOff>
    </xdr:from>
    <xdr:ext cx="469744" cy="259045"/>
    <xdr:sp macro="" textlink="">
      <xdr:nvSpPr>
        <xdr:cNvPr id="388" name="n_3mainValue【市民会館】&#10;一人当たり面積"/>
        <xdr:cNvSpPr txBox="1"/>
      </xdr:nvSpPr>
      <xdr:spPr>
        <a:xfrm>
          <a:off x="7626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97553</xdr:rowOff>
    </xdr:from>
    <xdr:ext cx="469744" cy="259045"/>
    <xdr:sp macro="" textlink="">
      <xdr:nvSpPr>
        <xdr:cNvPr id="389" name="n_4mainValue【市民会館】&#10;一人当たり面積"/>
        <xdr:cNvSpPr txBox="1"/>
      </xdr:nvSpPr>
      <xdr:spPr>
        <a:xfrm>
          <a:off x="6737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414" name="直線コネクタ 413"/>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15"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16" name="直線コネクタ 415"/>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417"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418" name="直線コネクタ 417"/>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419" name="【一般廃棄物処理施設】&#10;有形固定資産減価償却率平均値テキスト"/>
        <xdr:cNvSpPr txBox="1"/>
      </xdr:nvSpPr>
      <xdr:spPr>
        <a:xfrm>
          <a:off x="1635760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420" name="フローチャート: 判断 419"/>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421" name="フローチャート: 判断 420"/>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22" name="フローチャート: 判断 421"/>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423" name="フローチャート: 判断 422"/>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424" name="フローチャート: 判断 423"/>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0" name="楕円 429"/>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118127</xdr:rowOff>
    </xdr:from>
    <xdr:ext cx="405111" cy="259045"/>
    <xdr:sp macro="" textlink="">
      <xdr:nvSpPr>
        <xdr:cNvPr id="431" name="【一般廃棄物処理施設】&#10;有形固定資産減価償却率該当値テキスト"/>
        <xdr:cNvSpPr txBox="1"/>
      </xdr:nvSpPr>
      <xdr:spPr>
        <a:xfrm>
          <a:off x="163576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432" name="楕円 431"/>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19050</xdr:rowOff>
    </xdr:from>
    <xdr:to>
      <xdr:col>85</xdr:col>
      <xdr:colOff>127000</xdr:colOff>
      <xdr:row>37</xdr:row>
      <xdr:rowOff>83820</xdr:rowOff>
    </xdr:to>
    <xdr:cxnSp macro="">
      <xdr:nvCxnSpPr>
        <xdr:cNvPr id="433" name="直線コネクタ 432"/>
        <xdr:cNvCxnSpPr/>
      </xdr:nvCxnSpPr>
      <xdr:spPr>
        <a:xfrm flipV="1">
          <a:off x="15481300" y="63627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153035</xdr:rowOff>
    </xdr:from>
    <xdr:to>
      <xdr:col>76</xdr:col>
      <xdr:colOff>165100</xdr:colOff>
      <xdr:row>37</xdr:row>
      <xdr:rowOff>83185</xdr:rowOff>
    </xdr:to>
    <xdr:sp macro="" textlink="">
      <xdr:nvSpPr>
        <xdr:cNvPr id="434" name="楕円 433"/>
        <xdr:cNvSpPr/>
      </xdr:nvSpPr>
      <xdr:spPr>
        <a:xfrm>
          <a:off x="14541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32385</xdr:rowOff>
    </xdr:from>
    <xdr:to>
      <xdr:col>81</xdr:col>
      <xdr:colOff>50800</xdr:colOff>
      <xdr:row>37</xdr:row>
      <xdr:rowOff>83820</xdr:rowOff>
    </xdr:to>
    <xdr:cxnSp macro="">
      <xdr:nvCxnSpPr>
        <xdr:cNvPr id="435" name="直線コネクタ 434"/>
        <xdr:cNvCxnSpPr/>
      </xdr:nvCxnSpPr>
      <xdr:spPr>
        <a:xfrm>
          <a:off x="14592300" y="63760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36" name="楕円 435"/>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32385</xdr:rowOff>
    </xdr:to>
    <xdr:cxnSp macro="">
      <xdr:nvCxnSpPr>
        <xdr:cNvPr id="437" name="直線コネクタ 436"/>
        <xdr:cNvCxnSpPr/>
      </xdr:nvCxnSpPr>
      <xdr:spPr>
        <a:xfrm>
          <a:off x="13703300" y="63265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73025</xdr:rowOff>
    </xdr:from>
    <xdr:to>
      <xdr:col>67</xdr:col>
      <xdr:colOff>101600</xdr:colOff>
      <xdr:row>38</xdr:row>
      <xdr:rowOff>3175</xdr:rowOff>
    </xdr:to>
    <xdr:sp macro="" textlink="">
      <xdr:nvSpPr>
        <xdr:cNvPr id="438" name="楕円 437"/>
        <xdr:cNvSpPr/>
      </xdr:nvSpPr>
      <xdr:spPr>
        <a:xfrm>
          <a:off x="1276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123825</xdr:rowOff>
    </xdr:to>
    <xdr:cxnSp macro="">
      <xdr:nvCxnSpPr>
        <xdr:cNvPr id="439" name="直線コネクタ 438"/>
        <xdr:cNvCxnSpPr/>
      </xdr:nvCxnSpPr>
      <xdr:spPr>
        <a:xfrm flipV="1">
          <a:off x="12814300" y="632650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440" name="n_1aveValue【一般廃棄物処理施設】&#10;有形固定資産減価償却率"/>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41" name="n_2aveValue【一般廃棄物処理施設】&#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442" name="n_3aveValue【一般廃棄物処理施設】&#10;有形固定資産減価償却率"/>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443"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125747</xdr:rowOff>
    </xdr:from>
    <xdr:ext cx="405111" cy="259045"/>
    <xdr:sp macro="" textlink="">
      <xdr:nvSpPr>
        <xdr:cNvPr id="444" name="n_1mainValue【一般廃棄物処理施設】&#10;有形固定資産減価償却率"/>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99712</xdr:rowOff>
    </xdr:from>
    <xdr:ext cx="405111" cy="259045"/>
    <xdr:sp macro="" textlink="">
      <xdr:nvSpPr>
        <xdr:cNvPr id="445" name="n_2mainValue【一般廃棄物処理施設】&#10;有形固定資産減価償却率"/>
        <xdr:cNvSpPr txBox="1"/>
      </xdr:nvSpPr>
      <xdr:spPr>
        <a:xfrm>
          <a:off x="14389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6" name="n_3mainValue【一般廃棄物処理施設】&#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165752</xdr:rowOff>
    </xdr:from>
    <xdr:ext cx="405111" cy="259045"/>
    <xdr:sp macro="" textlink="">
      <xdr:nvSpPr>
        <xdr:cNvPr id="447" name="n_4mainValue【一般廃棄物処理施設】&#10;有形固定資産減価償却率"/>
        <xdr:cNvSpPr txBox="1"/>
      </xdr:nvSpPr>
      <xdr:spPr>
        <a:xfrm>
          <a:off x="12611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8" name="直線コネクタ 45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9" name="テキスト ボックス 45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2" name="直線コネクタ 46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3" name="テキスト ボックス 46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467" name="直線コネクタ 466"/>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468" name="【一般廃棄物処理施設】&#10;一人当たり有形固定資産（償却資産）額最小値テキスト"/>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469" name="直線コネクタ 468"/>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470" name="【一般廃棄物処理施設】&#10;一人当たり有形固定資産（償却資産）額最大値テキスト"/>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471" name="直線コネクタ 470"/>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472" name="【一般廃棄物処理施設】&#10;一人当たり有形固定資産（償却資産）額平均値テキスト"/>
        <xdr:cNvSpPr txBox="1"/>
      </xdr:nvSpPr>
      <xdr:spPr>
        <a:xfrm>
          <a:off x="22199600" y="651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473" name="フローチャート: 判断 472"/>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474" name="フローチャート: 判断 473"/>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475" name="フローチャート: 判断 474"/>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476" name="フローチャート: 判断 475"/>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477" name="フローチャート: 判断 476"/>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157702</xdr:rowOff>
    </xdr:from>
    <xdr:to>
      <xdr:col>116</xdr:col>
      <xdr:colOff>114300</xdr:colOff>
      <xdr:row>37</xdr:row>
      <xdr:rowOff>87852</xdr:rowOff>
    </xdr:to>
    <xdr:sp macro="" textlink="">
      <xdr:nvSpPr>
        <xdr:cNvPr id="483" name="楕円 482"/>
        <xdr:cNvSpPr/>
      </xdr:nvSpPr>
      <xdr:spPr>
        <a:xfrm>
          <a:off x="22110700" y="63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9129</xdr:rowOff>
    </xdr:from>
    <xdr:ext cx="599010" cy="259045"/>
    <xdr:sp macro="" textlink="">
      <xdr:nvSpPr>
        <xdr:cNvPr id="484" name="【一般廃棄物処理施設】&#10;一人当たり有形固定資産（償却資産）額該当値テキスト"/>
        <xdr:cNvSpPr txBox="1"/>
      </xdr:nvSpPr>
      <xdr:spPr>
        <a:xfrm>
          <a:off x="22199600" y="618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155193</xdr:rowOff>
    </xdr:from>
    <xdr:to>
      <xdr:col>112</xdr:col>
      <xdr:colOff>38100</xdr:colOff>
      <xdr:row>36</xdr:row>
      <xdr:rowOff>85343</xdr:rowOff>
    </xdr:to>
    <xdr:sp macro="" textlink="">
      <xdr:nvSpPr>
        <xdr:cNvPr id="485" name="楕円 484"/>
        <xdr:cNvSpPr/>
      </xdr:nvSpPr>
      <xdr:spPr>
        <a:xfrm>
          <a:off x="21272500" y="61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34543</xdr:rowOff>
    </xdr:from>
    <xdr:to>
      <xdr:col>116</xdr:col>
      <xdr:colOff>63500</xdr:colOff>
      <xdr:row>37</xdr:row>
      <xdr:rowOff>37052</xdr:rowOff>
    </xdr:to>
    <xdr:cxnSp macro="">
      <xdr:nvCxnSpPr>
        <xdr:cNvPr id="486" name="直線コネクタ 485"/>
        <xdr:cNvCxnSpPr/>
      </xdr:nvCxnSpPr>
      <xdr:spPr>
        <a:xfrm>
          <a:off x="21323300" y="6206743"/>
          <a:ext cx="838200" cy="17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167898</xdr:rowOff>
    </xdr:from>
    <xdr:to>
      <xdr:col>107</xdr:col>
      <xdr:colOff>101600</xdr:colOff>
      <xdr:row>37</xdr:row>
      <xdr:rowOff>98048</xdr:rowOff>
    </xdr:to>
    <xdr:sp macro="" textlink="">
      <xdr:nvSpPr>
        <xdr:cNvPr id="487" name="楕円 486"/>
        <xdr:cNvSpPr/>
      </xdr:nvSpPr>
      <xdr:spPr>
        <a:xfrm>
          <a:off x="20383500" y="63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34543</xdr:rowOff>
    </xdr:from>
    <xdr:to>
      <xdr:col>111</xdr:col>
      <xdr:colOff>177800</xdr:colOff>
      <xdr:row>37</xdr:row>
      <xdr:rowOff>47248</xdr:rowOff>
    </xdr:to>
    <xdr:cxnSp macro="">
      <xdr:nvCxnSpPr>
        <xdr:cNvPr id="488" name="直線コネクタ 487"/>
        <xdr:cNvCxnSpPr/>
      </xdr:nvCxnSpPr>
      <xdr:spPr>
        <a:xfrm flipV="1">
          <a:off x="20434300" y="6206743"/>
          <a:ext cx="889000" cy="18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116823</xdr:rowOff>
    </xdr:from>
    <xdr:to>
      <xdr:col>102</xdr:col>
      <xdr:colOff>165100</xdr:colOff>
      <xdr:row>37</xdr:row>
      <xdr:rowOff>46973</xdr:rowOff>
    </xdr:to>
    <xdr:sp macro="" textlink="">
      <xdr:nvSpPr>
        <xdr:cNvPr id="489" name="楕円 488"/>
        <xdr:cNvSpPr/>
      </xdr:nvSpPr>
      <xdr:spPr>
        <a:xfrm>
          <a:off x="19494500" y="62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167623</xdr:rowOff>
    </xdr:from>
    <xdr:to>
      <xdr:col>107</xdr:col>
      <xdr:colOff>50800</xdr:colOff>
      <xdr:row>37</xdr:row>
      <xdr:rowOff>47248</xdr:rowOff>
    </xdr:to>
    <xdr:cxnSp macro="">
      <xdr:nvCxnSpPr>
        <xdr:cNvPr id="490" name="直線コネクタ 489"/>
        <xdr:cNvCxnSpPr/>
      </xdr:nvCxnSpPr>
      <xdr:spPr>
        <a:xfrm>
          <a:off x="19545300" y="6339823"/>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139940</xdr:rowOff>
    </xdr:from>
    <xdr:to>
      <xdr:col>98</xdr:col>
      <xdr:colOff>38100</xdr:colOff>
      <xdr:row>38</xdr:row>
      <xdr:rowOff>70090</xdr:rowOff>
    </xdr:to>
    <xdr:sp macro="" textlink="">
      <xdr:nvSpPr>
        <xdr:cNvPr id="491" name="楕円 490"/>
        <xdr:cNvSpPr/>
      </xdr:nvSpPr>
      <xdr:spPr>
        <a:xfrm>
          <a:off x="18605500" y="6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167623</xdr:rowOff>
    </xdr:from>
    <xdr:to>
      <xdr:col>102</xdr:col>
      <xdr:colOff>114300</xdr:colOff>
      <xdr:row>38</xdr:row>
      <xdr:rowOff>19290</xdr:rowOff>
    </xdr:to>
    <xdr:cxnSp macro="">
      <xdr:nvCxnSpPr>
        <xdr:cNvPr id="492" name="直線コネクタ 491"/>
        <xdr:cNvCxnSpPr/>
      </xdr:nvCxnSpPr>
      <xdr:spPr>
        <a:xfrm flipV="1">
          <a:off x="18656300" y="6339823"/>
          <a:ext cx="889000" cy="1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493" name="n_1aveValue【一般廃棄物処理施設】&#10;一人当たり有形固定資産（償却資産）額"/>
        <xdr:cNvSpPr txBox="1"/>
      </xdr:nvSpPr>
      <xdr:spPr>
        <a:xfrm>
          <a:off x="21043411" y="66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494" name="n_2aveValue【一般廃棄物処理施設】&#10;一人当たり有形固定資産（償却資産）額"/>
        <xdr:cNvSpPr txBox="1"/>
      </xdr:nvSpPr>
      <xdr:spPr>
        <a:xfrm>
          <a:off x="20167111" y="66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495" name="n_3aveValue【一般廃棄物処理施設】&#10;一人当たり有形固定資産（償却資産）額"/>
        <xdr:cNvSpPr txBox="1"/>
      </xdr:nvSpPr>
      <xdr:spPr>
        <a:xfrm>
          <a:off x="19278111" y="66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496" name="n_4aveValue【一般廃棄物処理施設】&#10;一人当たり有形固定資産（償却資産）額"/>
        <xdr:cNvSpPr txBox="1"/>
      </xdr:nvSpPr>
      <xdr:spPr>
        <a:xfrm>
          <a:off x="18389111" y="6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101870</xdr:rowOff>
    </xdr:from>
    <xdr:ext cx="599010" cy="259045"/>
    <xdr:sp macro="" textlink="">
      <xdr:nvSpPr>
        <xdr:cNvPr id="497" name="n_1mainValue【一般廃棄物処理施設】&#10;一人当たり有形固定資産（償却資産）額"/>
        <xdr:cNvSpPr txBox="1"/>
      </xdr:nvSpPr>
      <xdr:spPr>
        <a:xfrm>
          <a:off x="21011095" y="59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114575</xdr:rowOff>
    </xdr:from>
    <xdr:ext cx="599010" cy="259045"/>
    <xdr:sp macro="" textlink="">
      <xdr:nvSpPr>
        <xdr:cNvPr id="498" name="n_2mainValue【一般廃棄物処理施設】&#10;一人当たり有形固定資産（償却資産）額"/>
        <xdr:cNvSpPr txBox="1"/>
      </xdr:nvSpPr>
      <xdr:spPr>
        <a:xfrm>
          <a:off x="20134795" y="611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63500</xdr:rowOff>
    </xdr:from>
    <xdr:ext cx="599010" cy="259045"/>
    <xdr:sp macro="" textlink="">
      <xdr:nvSpPr>
        <xdr:cNvPr id="499" name="n_3mainValue【一般廃棄物処理施設】&#10;一人当たり有形固定資産（償却資産）額"/>
        <xdr:cNvSpPr txBox="1"/>
      </xdr:nvSpPr>
      <xdr:spPr>
        <a:xfrm>
          <a:off x="19245795" y="606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86617</xdr:rowOff>
    </xdr:from>
    <xdr:ext cx="534377" cy="259045"/>
    <xdr:sp macro="" textlink="">
      <xdr:nvSpPr>
        <xdr:cNvPr id="500" name="n_4mainValue【一般廃棄物処理施設】&#10;一人当たり有形固定資産（償却資産）額"/>
        <xdr:cNvSpPr txBox="1"/>
      </xdr:nvSpPr>
      <xdr:spPr>
        <a:xfrm>
          <a:off x="18389111" y="62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110490</xdr:rowOff>
    </xdr:from>
    <xdr:to>
      <xdr:col>85</xdr:col>
      <xdr:colOff>126364</xdr:colOff>
      <xdr:row>60</xdr:row>
      <xdr:rowOff>85725</xdr:rowOff>
    </xdr:to>
    <xdr:cxnSp macro="">
      <xdr:nvCxnSpPr>
        <xdr:cNvPr id="525" name="直線コネクタ 524"/>
        <xdr:cNvCxnSpPr/>
      </xdr:nvCxnSpPr>
      <xdr:spPr>
        <a:xfrm flipV="1">
          <a:off x="16318864" y="9711690"/>
          <a:ext cx="0" cy="661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89552</xdr:rowOff>
    </xdr:from>
    <xdr:ext cx="405111" cy="259045"/>
    <xdr:sp macro="" textlink="">
      <xdr:nvSpPr>
        <xdr:cNvPr id="526" name="【保健センター・保健所】&#10;有形固定資産減価償却率最小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85725</xdr:rowOff>
    </xdr:from>
    <xdr:to>
      <xdr:col>86</xdr:col>
      <xdr:colOff>25400</xdr:colOff>
      <xdr:row>60</xdr:row>
      <xdr:rowOff>85725</xdr:rowOff>
    </xdr:to>
    <xdr:cxnSp macro="">
      <xdr:nvCxnSpPr>
        <xdr:cNvPr id="527" name="直線コネクタ 526"/>
        <xdr:cNvCxnSpPr/>
      </xdr:nvCxnSpPr>
      <xdr:spPr>
        <a:xfrm>
          <a:off x="16230600" y="103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57167</xdr:rowOff>
    </xdr:from>
    <xdr:ext cx="405111" cy="259045"/>
    <xdr:sp macro="" textlink="">
      <xdr:nvSpPr>
        <xdr:cNvPr id="528" name="【保健センター・保健所】&#10;有形固定資産減価償却率最大値テキスト"/>
        <xdr:cNvSpPr txBox="1"/>
      </xdr:nvSpPr>
      <xdr:spPr>
        <a:xfrm>
          <a:off x="16357600" y="948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110490</xdr:rowOff>
    </xdr:from>
    <xdr:to>
      <xdr:col>86</xdr:col>
      <xdr:colOff>25400</xdr:colOff>
      <xdr:row>56</xdr:row>
      <xdr:rowOff>110490</xdr:rowOff>
    </xdr:to>
    <xdr:cxnSp macro="">
      <xdr:nvCxnSpPr>
        <xdr:cNvPr id="529" name="直線コネクタ 528"/>
        <xdr:cNvCxnSpPr/>
      </xdr:nvCxnSpPr>
      <xdr:spPr>
        <a:xfrm>
          <a:off x="16230600" y="971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156227</xdr:rowOff>
    </xdr:from>
    <xdr:ext cx="405111" cy="259045"/>
    <xdr:sp macro="" textlink="">
      <xdr:nvSpPr>
        <xdr:cNvPr id="530" name="【保健センター・保健所】&#10;有形固定資産減価償却率平均値テキスト"/>
        <xdr:cNvSpPr txBox="1"/>
      </xdr:nvSpPr>
      <xdr:spPr>
        <a:xfrm>
          <a:off x="16357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31" name="フローチャート: 判断 530"/>
        <xdr:cNvSpPr/>
      </xdr:nvSpPr>
      <xdr:spPr>
        <a:xfrm>
          <a:off x="16268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532" name="フローチャート: 判断 531"/>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533" name="フローチャート: 判断 532"/>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4" name="フローチャート: 判断 533"/>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153035</xdr:rowOff>
    </xdr:from>
    <xdr:to>
      <xdr:col>67</xdr:col>
      <xdr:colOff>101600</xdr:colOff>
      <xdr:row>58</xdr:row>
      <xdr:rowOff>83185</xdr:rowOff>
    </xdr:to>
    <xdr:sp macro="" textlink="">
      <xdr:nvSpPr>
        <xdr:cNvPr id="535" name="フローチャート: 判断 534"/>
        <xdr:cNvSpPr/>
      </xdr:nvSpPr>
      <xdr:spPr>
        <a:xfrm>
          <a:off x="12763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541" name="楕円 540"/>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93980</xdr:rowOff>
    </xdr:from>
    <xdr:to>
      <xdr:col>76</xdr:col>
      <xdr:colOff>165100</xdr:colOff>
      <xdr:row>64</xdr:row>
      <xdr:rowOff>24130</xdr:rowOff>
    </xdr:to>
    <xdr:sp macro="" textlink="">
      <xdr:nvSpPr>
        <xdr:cNvPr id="542" name="楕円 541"/>
        <xdr:cNvSpPr/>
      </xdr:nvSpPr>
      <xdr:spPr>
        <a:xfrm>
          <a:off x="14541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63</xdr:row>
      <xdr:rowOff>144780</xdr:rowOff>
    </xdr:to>
    <xdr:cxnSp macro="">
      <xdr:nvCxnSpPr>
        <xdr:cNvPr id="543" name="直線コネクタ 542"/>
        <xdr:cNvCxnSpPr/>
      </xdr:nvCxnSpPr>
      <xdr:spPr>
        <a:xfrm flipV="1">
          <a:off x="14592300" y="105918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93980</xdr:rowOff>
    </xdr:from>
    <xdr:to>
      <xdr:col>72</xdr:col>
      <xdr:colOff>38100</xdr:colOff>
      <xdr:row>64</xdr:row>
      <xdr:rowOff>24130</xdr:rowOff>
    </xdr:to>
    <xdr:sp macro="" textlink="">
      <xdr:nvSpPr>
        <xdr:cNvPr id="544" name="楕円 543"/>
        <xdr:cNvSpPr/>
      </xdr:nvSpPr>
      <xdr:spPr>
        <a:xfrm>
          <a:off x="1365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144780</xdr:rowOff>
    </xdr:from>
    <xdr:to>
      <xdr:col>76</xdr:col>
      <xdr:colOff>114300</xdr:colOff>
      <xdr:row>63</xdr:row>
      <xdr:rowOff>144780</xdr:rowOff>
    </xdr:to>
    <xdr:cxnSp macro="">
      <xdr:nvCxnSpPr>
        <xdr:cNvPr id="545" name="直線コネクタ 544"/>
        <xdr:cNvCxnSpPr/>
      </xdr:nvCxnSpPr>
      <xdr:spPr>
        <a:xfrm>
          <a:off x="13703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137795</xdr:rowOff>
    </xdr:from>
    <xdr:to>
      <xdr:col>67</xdr:col>
      <xdr:colOff>101600</xdr:colOff>
      <xdr:row>61</xdr:row>
      <xdr:rowOff>67945</xdr:rowOff>
    </xdr:to>
    <xdr:sp macro="" textlink="">
      <xdr:nvSpPr>
        <xdr:cNvPr id="546" name="楕円 545"/>
        <xdr:cNvSpPr/>
      </xdr:nvSpPr>
      <xdr:spPr>
        <a:xfrm>
          <a:off x="12763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17145</xdr:rowOff>
    </xdr:from>
    <xdr:to>
      <xdr:col>71</xdr:col>
      <xdr:colOff>177800</xdr:colOff>
      <xdr:row>63</xdr:row>
      <xdr:rowOff>144780</xdr:rowOff>
    </xdr:to>
    <xdr:cxnSp macro="">
      <xdr:nvCxnSpPr>
        <xdr:cNvPr id="547" name="直線コネクタ 546"/>
        <xdr:cNvCxnSpPr/>
      </xdr:nvCxnSpPr>
      <xdr:spPr>
        <a:xfrm>
          <a:off x="12814300" y="10475595"/>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548"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49"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50" name="n_3aveValue【保健センター・保健所】&#10;有形固定資産減価償却率"/>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99712</xdr:rowOff>
    </xdr:from>
    <xdr:ext cx="405111" cy="259045"/>
    <xdr:sp macro="" textlink="">
      <xdr:nvSpPr>
        <xdr:cNvPr id="551" name="n_4aveValue【保健センター・保健所】&#10;有形固定資産減価償却率"/>
        <xdr:cNvSpPr txBox="1"/>
      </xdr:nvSpPr>
      <xdr:spPr>
        <a:xfrm>
          <a:off x="12611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552" name="n_1mainValue【保健センター・保健所】&#10;有形固定資産減価償却率"/>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15257</xdr:rowOff>
    </xdr:from>
    <xdr:ext cx="405111" cy="259045"/>
    <xdr:sp macro="" textlink="">
      <xdr:nvSpPr>
        <xdr:cNvPr id="553" name="n_2mainValue【保健センター・保健所】&#10;有形固定資産減価償却率"/>
        <xdr:cNvSpPr txBox="1"/>
      </xdr:nvSpPr>
      <xdr:spPr>
        <a:xfrm>
          <a:off x="14389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15257</xdr:rowOff>
    </xdr:from>
    <xdr:ext cx="405111" cy="259045"/>
    <xdr:sp macro="" textlink="">
      <xdr:nvSpPr>
        <xdr:cNvPr id="554" name="n_3mainValue【保健センター・保健所】&#10;有形固定資産減価償却率"/>
        <xdr:cNvSpPr txBox="1"/>
      </xdr:nvSpPr>
      <xdr:spPr>
        <a:xfrm>
          <a:off x="13500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59072</xdr:rowOff>
    </xdr:from>
    <xdr:ext cx="405111" cy="259045"/>
    <xdr:sp macro="" textlink="">
      <xdr:nvSpPr>
        <xdr:cNvPr id="555" name="n_4mainValue【保健センター・保健所】&#10;有形固定資産減価償却率"/>
        <xdr:cNvSpPr txBox="1"/>
      </xdr:nvSpPr>
      <xdr:spPr>
        <a:xfrm>
          <a:off x="12611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581" name="直線コネクタ 580"/>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82"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83" name="直線コネクタ 582"/>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584"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585" name="直線コネクタ 584"/>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86"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7" name="フローチャート: 判断 58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588" name="フローチャート: 判断 58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589" name="フローチャート: 判断 58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590" name="フローチャート: 判断 589"/>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591" name="フローチャート: 判断 590"/>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597" name="楕円 596"/>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96157</xdr:rowOff>
    </xdr:from>
    <xdr:to>
      <xdr:col>107</xdr:col>
      <xdr:colOff>101600</xdr:colOff>
      <xdr:row>63</xdr:row>
      <xdr:rowOff>26307</xdr:rowOff>
    </xdr:to>
    <xdr:sp macro="" textlink="">
      <xdr:nvSpPr>
        <xdr:cNvPr id="598" name="楕円 597"/>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163285</xdr:rowOff>
    </xdr:to>
    <xdr:cxnSp macro="">
      <xdr:nvCxnSpPr>
        <xdr:cNvPr id="599" name="直線コネクタ 598"/>
        <xdr:cNvCxnSpPr/>
      </xdr:nvCxnSpPr>
      <xdr:spPr>
        <a:xfrm>
          <a:off x="20434300" y="1077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600" name="楕円 599"/>
        <xdr:cNvSpPr/>
      </xdr:nvSpPr>
      <xdr:spPr>
        <a:xfrm>
          <a:off x="19494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601" name="直線コネクタ 600"/>
        <xdr:cNvCxnSpPr/>
      </xdr:nvCxnSpPr>
      <xdr:spPr>
        <a:xfrm>
          <a:off x="19545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96157</xdr:rowOff>
    </xdr:from>
    <xdr:to>
      <xdr:col>98</xdr:col>
      <xdr:colOff>38100</xdr:colOff>
      <xdr:row>63</xdr:row>
      <xdr:rowOff>26307</xdr:rowOff>
    </xdr:to>
    <xdr:sp macro="" textlink="">
      <xdr:nvSpPr>
        <xdr:cNvPr id="602" name="楕円 601"/>
        <xdr:cNvSpPr/>
      </xdr:nvSpPr>
      <xdr:spPr>
        <a:xfrm>
          <a:off x="18605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146957</xdr:rowOff>
    </xdr:to>
    <xdr:cxnSp macro="">
      <xdr:nvCxnSpPr>
        <xdr:cNvPr id="603" name="直線コネクタ 602"/>
        <xdr:cNvCxnSpPr/>
      </xdr:nvCxnSpPr>
      <xdr:spPr>
        <a:xfrm>
          <a:off x="18656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04"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05"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606"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99984</xdr:rowOff>
    </xdr:from>
    <xdr:ext cx="469744" cy="259045"/>
    <xdr:sp macro="" textlink="">
      <xdr:nvSpPr>
        <xdr:cNvPr id="607" name="n_4aveValue【保健センター・保健所】&#10;一人当たり面積"/>
        <xdr:cNvSpPr txBox="1"/>
      </xdr:nvSpPr>
      <xdr:spPr>
        <a:xfrm>
          <a:off x="18421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608"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09" name="n_2mainValue【保健センター・保健所】&#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610" name="n_3mainValue【保健センター・保健所】&#10;一人当たり面積"/>
        <xdr:cNvSpPr txBox="1"/>
      </xdr:nvSpPr>
      <xdr:spPr>
        <a:xfrm>
          <a:off x="19310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17434</xdr:rowOff>
    </xdr:from>
    <xdr:ext cx="469744" cy="259045"/>
    <xdr:sp macro="" textlink="">
      <xdr:nvSpPr>
        <xdr:cNvPr id="611" name="n_4mainValue【保健センター・保健所】&#10;一人当たり面積"/>
        <xdr:cNvSpPr txBox="1"/>
      </xdr:nvSpPr>
      <xdr:spPr>
        <a:xfrm>
          <a:off x="18421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2" name="テキスト ボックス 62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3" name="直線コネクタ 6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4" name="テキスト ボックス 6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5" name="直線コネクタ 6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6" name="テキスト ボックス 6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7" name="直線コネクタ 6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8" name="テキスト ボックス 6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9" name="直線コネクタ 6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0" name="テキスト ボックス 6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1" name="直線コネクタ 6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2" name="テキスト ボックス 6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4" name="テキスト ボックス 63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636" name="直線コネクタ 635"/>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37"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38" name="直線コネクタ 637"/>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639" name="【消防施設】&#10;有形固定資産減価償却率最大値テキスト"/>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40" name="直線コネクタ 639"/>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641" name="【消防施設】&#10;有形固定資産減価償却率平均値テキスト"/>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642" name="フローチャート: 判断 641"/>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643" name="フローチャート: 判断 642"/>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644" name="フローチャート: 判断 643"/>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645" name="フローチャート: 判断 644"/>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46" name="フローチャート: 判断 645"/>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166370</xdr:rowOff>
    </xdr:from>
    <xdr:to>
      <xdr:col>85</xdr:col>
      <xdr:colOff>177800</xdr:colOff>
      <xdr:row>78</xdr:row>
      <xdr:rowOff>96520</xdr:rowOff>
    </xdr:to>
    <xdr:sp macro="" textlink="">
      <xdr:nvSpPr>
        <xdr:cNvPr id="652" name="楕円 651"/>
        <xdr:cNvSpPr/>
      </xdr:nvSpPr>
      <xdr:spPr>
        <a:xfrm>
          <a:off x="162687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81297</xdr:rowOff>
    </xdr:from>
    <xdr:ext cx="405111" cy="259045"/>
    <xdr:sp macro="" textlink="">
      <xdr:nvSpPr>
        <xdr:cNvPr id="653" name="【消防施設】&#10;有形固定資産減価償却率該当値テキスト"/>
        <xdr:cNvSpPr txBox="1"/>
      </xdr:nvSpPr>
      <xdr:spPr>
        <a:xfrm>
          <a:off x="16357600"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54" name="楕円 653"/>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45720</xdr:rowOff>
    </xdr:from>
    <xdr:to>
      <xdr:col>85</xdr:col>
      <xdr:colOff>127000</xdr:colOff>
      <xdr:row>80</xdr:row>
      <xdr:rowOff>163830</xdr:rowOff>
    </xdr:to>
    <xdr:cxnSp macro="">
      <xdr:nvCxnSpPr>
        <xdr:cNvPr id="655" name="直線コネクタ 654"/>
        <xdr:cNvCxnSpPr/>
      </xdr:nvCxnSpPr>
      <xdr:spPr>
        <a:xfrm flipV="1">
          <a:off x="15481300" y="13418820"/>
          <a:ext cx="8382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2539</xdr:rowOff>
    </xdr:from>
    <xdr:to>
      <xdr:col>76</xdr:col>
      <xdr:colOff>165100</xdr:colOff>
      <xdr:row>80</xdr:row>
      <xdr:rowOff>104139</xdr:rowOff>
    </xdr:to>
    <xdr:sp macro="" textlink="">
      <xdr:nvSpPr>
        <xdr:cNvPr id="656" name="楕円 655"/>
        <xdr:cNvSpPr/>
      </xdr:nvSpPr>
      <xdr:spPr>
        <a:xfrm>
          <a:off x="14541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53339</xdr:rowOff>
    </xdr:from>
    <xdr:to>
      <xdr:col>81</xdr:col>
      <xdr:colOff>50800</xdr:colOff>
      <xdr:row>80</xdr:row>
      <xdr:rowOff>163830</xdr:rowOff>
    </xdr:to>
    <xdr:cxnSp macro="">
      <xdr:nvCxnSpPr>
        <xdr:cNvPr id="657" name="直線コネクタ 656"/>
        <xdr:cNvCxnSpPr/>
      </xdr:nvCxnSpPr>
      <xdr:spPr>
        <a:xfrm>
          <a:off x="14592300" y="137693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52070</xdr:rowOff>
    </xdr:from>
    <xdr:to>
      <xdr:col>72</xdr:col>
      <xdr:colOff>38100</xdr:colOff>
      <xdr:row>79</xdr:row>
      <xdr:rowOff>153670</xdr:rowOff>
    </xdr:to>
    <xdr:sp macro="" textlink="">
      <xdr:nvSpPr>
        <xdr:cNvPr id="658" name="楕円 657"/>
        <xdr:cNvSpPr/>
      </xdr:nvSpPr>
      <xdr:spPr>
        <a:xfrm>
          <a:off x="13652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102870</xdr:rowOff>
    </xdr:from>
    <xdr:to>
      <xdr:col>76</xdr:col>
      <xdr:colOff>114300</xdr:colOff>
      <xdr:row>80</xdr:row>
      <xdr:rowOff>53339</xdr:rowOff>
    </xdr:to>
    <xdr:cxnSp macro="">
      <xdr:nvCxnSpPr>
        <xdr:cNvPr id="659" name="直線コネクタ 658"/>
        <xdr:cNvCxnSpPr/>
      </xdr:nvCxnSpPr>
      <xdr:spPr>
        <a:xfrm>
          <a:off x="13703300" y="136474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105411</xdr:rowOff>
    </xdr:from>
    <xdr:to>
      <xdr:col>67</xdr:col>
      <xdr:colOff>101600</xdr:colOff>
      <xdr:row>79</xdr:row>
      <xdr:rowOff>35561</xdr:rowOff>
    </xdr:to>
    <xdr:sp macro="" textlink="">
      <xdr:nvSpPr>
        <xdr:cNvPr id="660" name="楕円 659"/>
        <xdr:cNvSpPr/>
      </xdr:nvSpPr>
      <xdr:spPr>
        <a:xfrm>
          <a:off x="12763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156211</xdr:rowOff>
    </xdr:from>
    <xdr:to>
      <xdr:col>71</xdr:col>
      <xdr:colOff>177800</xdr:colOff>
      <xdr:row>79</xdr:row>
      <xdr:rowOff>102870</xdr:rowOff>
    </xdr:to>
    <xdr:cxnSp macro="">
      <xdr:nvCxnSpPr>
        <xdr:cNvPr id="661" name="直線コネクタ 660"/>
        <xdr:cNvCxnSpPr/>
      </xdr:nvCxnSpPr>
      <xdr:spPr>
        <a:xfrm>
          <a:off x="12814300" y="135293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662" name="n_1ave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663" name="n_2aveValue【消防施設】&#10;有形固定資産減価償却率"/>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664" name="n_3aveValue【消防施設】&#10;有形固定資産減価償却率"/>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665" name="n_4aveValue【消防施設】&#10;有形固定資産減価償却率"/>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66" name="n_1main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120666</xdr:rowOff>
    </xdr:from>
    <xdr:ext cx="405111" cy="259045"/>
    <xdr:sp macro="" textlink="">
      <xdr:nvSpPr>
        <xdr:cNvPr id="667" name="n_2mainValue【消防施設】&#10;有形固定資産減価償却率"/>
        <xdr:cNvSpPr txBox="1"/>
      </xdr:nvSpPr>
      <xdr:spPr>
        <a:xfrm>
          <a:off x="14389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170197</xdr:rowOff>
    </xdr:from>
    <xdr:ext cx="405111" cy="259045"/>
    <xdr:sp macro="" textlink="">
      <xdr:nvSpPr>
        <xdr:cNvPr id="668" name="n_3mainValue【消防施設】&#10;有形固定資産減価償却率"/>
        <xdr:cNvSpPr txBox="1"/>
      </xdr:nvSpPr>
      <xdr:spPr>
        <a:xfrm>
          <a:off x="13500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52088</xdr:rowOff>
    </xdr:from>
    <xdr:ext cx="405111" cy="259045"/>
    <xdr:sp macro="" textlink="">
      <xdr:nvSpPr>
        <xdr:cNvPr id="669" name="n_4mainValue【消防施設】&#10;有形固定資産減価償却率"/>
        <xdr:cNvSpPr txBox="1"/>
      </xdr:nvSpPr>
      <xdr:spPr>
        <a:xfrm>
          <a:off x="12611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691" name="直線コネクタ 690"/>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692"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693" name="直線コネクタ 692"/>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694" name="【消防施設】&#10;一人当たり面積最大値テキスト"/>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695" name="直線コネクタ 694"/>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696" name="【消防施設】&#10;一人当たり面積平均値テキスト"/>
        <xdr:cNvSpPr txBox="1"/>
      </xdr:nvSpPr>
      <xdr:spPr>
        <a:xfrm>
          <a:off x="22199600" y="14181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697" name="フローチャート: 判断 696"/>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698" name="フローチャート: 判断 697"/>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699" name="フローチャート: 判断 698"/>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0" name="フローチャート: 判断 69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701" name="フローチャート: 判断 700"/>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07" name="楕円 706"/>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708" name="【消防施設】&#10;一人当たり面積該当値テキスト"/>
        <xdr:cNvSpPr txBox="1"/>
      </xdr:nvSpPr>
      <xdr:spPr>
        <a:xfrm>
          <a:off x="22199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709" name="楕円 708"/>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85</xdr:row>
      <xdr:rowOff>3811</xdr:rowOff>
    </xdr:to>
    <xdr:cxnSp macro="">
      <xdr:nvCxnSpPr>
        <xdr:cNvPr id="710" name="直線コネクタ 709"/>
        <xdr:cNvCxnSpPr/>
      </xdr:nvCxnSpPr>
      <xdr:spPr>
        <a:xfrm>
          <a:off x="21323300" y="145039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711" name="楕円 710"/>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102108</xdr:rowOff>
    </xdr:to>
    <xdr:cxnSp macro="">
      <xdr:nvCxnSpPr>
        <xdr:cNvPr id="712" name="直線コネクタ 711"/>
        <xdr:cNvCxnSpPr/>
      </xdr:nvCxnSpPr>
      <xdr:spPr>
        <a:xfrm>
          <a:off x="20434300" y="14490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13" name="楕円 712"/>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106680</xdr:rowOff>
    </xdr:to>
    <xdr:cxnSp macro="">
      <xdr:nvCxnSpPr>
        <xdr:cNvPr id="714" name="直線コネクタ 713"/>
        <xdr:cNvCxnSpPr/>
      </xdr:nvCxnSpPr>
      <xdr:spPr>
        <a:xfrm flipV="1">
          <a:off x="19545300" y="14490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5" name="楕円 714"/>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716" name="直線コネクタ 715"/>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717"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18" name="n_2ave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9"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720" name="n_4aveValue【消防施設】&#10;一人当たり面積"/>
        <xdr:cNvSpPr txBox="1"/>
      </xdr:nvSpPr>
      <xdr:spPr>
        <a:xfrm>
          <a:off x="18421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721"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722" name="n_2mainValue【消防施設】&#10;一人当たり面積"/>
        <xdr:cNvSpPr txBox="1"/>
      </xdr:nvSpPr>
      <xdr:spPr>
        <a:xfrm>
          <a:off x="20199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23"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24" name="n_4mainValue【消防施設】&#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106</xdr:row>
      <xdr:rowOff>40005</xdr:rowOff>
    </xdr:to>
    <xdr:cxnSp macro="">
      <xdr:nvCxnSpPr>
        <xdr:cNvPr id="749" name="直線コネクタ 748"/>
        <xdr:cNvCxnSpPr/>
      </xdr:nvCxnSpPr>
      <xdr:spPr>
        <a:xfrm flipV="1">
          <a:off x="16318864" y="17112614"/>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43832</xdr:rowOff>
    </xdr:from>
    <xdr:ext cx="405111" cy="259045"/>
    <xdr:sp macro="" textlink="">
      <xdr:nvSpPr>
        <xdr:cNvPr id="750" name="【庁舎】&#10;有形固定資産減価償却率最小値テキスト"/>
        <xdr:cNvSpPr txBox="1"/>
      </xdr:nvSpPr>
      <xdr:spPr>
        <a:xfrm>
          <a:off x="16357600"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40005</xdr:rowOff>
    </xdr:from>
    <xdr:to>
      <xdr:col>86</xdr:col>
      <xdr:colOff>25400</xdr:colOff>
      <xdr:row>106</xdr:row>
      <xdr:rowOff>40005</xdr:rowOff>
    </xdr:to>
    <xdr:cxnSp macro="">
      <xdr:nvCxnSpPr>
        <xdr:cNvPr id="751" name="直線コネクタ 750"/>
        <xdr:cNvCxnSpPr/>
      </xdr:nvCxnSpPr>
      <xdr:spPr>
        <a:xfrm>
          <a:off x="16230600" y="18213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752"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753" name="直線コネクタ 752"/>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116222</xdr:rowOff>
    </xdr:from>
    <xdr:ext cx="405111" cy="259045"/>
    <xdr:sp macro="" textlink="">
      <xdr:nvSpPr>
        <xdr:cNvPr id="754" name="【庁舎】&#10;有形固定資産減価償却率平均値テキスト"/>
        <xdr:cNvSpPr txBox="1"/>
      </xdr:nvSpPr>
      <xdr:spPr>
        <a:xfrm>
          <a:off x="16357600" y="17432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137795</xdr:rowOff>
    </xdr:from>
    <xdr:to>
      <xdr:col>85</xdr:col>
      <xdr:colOff>177800</xdr:colOff>
      <xdr:row>102</xdr:row>
      <xdr:rowOff>67945</xdr:rowOff>
    </xdr:to>
    <xdr:sp macro="" textlink="">
      <xdr:nvSpPr>
        <xdr:cNvPr id="755" name="フローチャート: 判断 754"/>
        <xdr:cNvSpPr/>
      </xdr:nvSpPr>
      <xdr:spPr>
        <a:xfrm>
          <a:off x="16268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78739</xdr:rowOff>
    </xdr:from>
    <xdr:to>
      <xdr:col>81</xdr:col>
      <xdr:colOff>101600</xdr:colOff>
      <xdr:row>103</xdr:row>
      <xdr:rowOff>8889</xdr:rowOff>
    </xdr:to>
    <xdr:sp macro="" textlink="">
      <xdr:nvSpPr>
        <xdr:cNvPr id="756" name="フローチャート: 判断 755"/>
        <xdr:cNvSpPr/>
      </xdr:nvSpPr>
      <xdr:spPr>
        <a:xfrm>
          <a:off x="1543050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757" name="フローチャート: 判断 756"/>
        <xdr:cNvSpPr/>
      </xdr:nvSpPr>
      <xdr:spPr>
        <a:xfrm>
          <a:off x="14541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12064</xdr:rowOff>
    </xdr:from>
    <xdr:to>
      <xdr:col>72</xdr:col>
      <xdr:colOff>38100</xdr:colOff>
      <xdr:row>103</xdr:row>
      <xdr:rowOff>113664</xdr:rowOff>
    </xdr:to>
    <xdr:sp macro="" textlink="">
      <xdr:nvSpPr>
        <xdr:cNvPr id="758" name="フローチャート: 判断 757"/>
        <xdr:cNvSpPr/>
      </xdr:nvSpPr>
      <xdr:spPr>
        <a:xfrm>
          <a:off x="13652500" y="1767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126364</xdr:rowOff>
    </xdr:from>
    <xdr:to>
      <xdr:col>67</xdr:col>
      <xdr:colOff>101600</xdr:colOff>
      <xdr:row>103</xdr:row>
      <xdr:rowOff>56514</xdr:rowOff>
    </xdr:to>
    <xdr:sp macro="" textlink="">
      <xdr:nvSpPr>
        <xdr:cNvPr id="759" name="フローチャート: 判断 758"/>
        <xdr:cNvSpPr/>
      </xdr:nvSpPr>
      <xdr:spPr>
        <a:xfrm>
          <a:off x="12763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88264</xdr:rowOff>
    </xdr:from>
    <xdr:to>
      <xdr:col>85</xdr:col>
      <xdr:colOff>177800</xdr:colOff>
      <xdr:row>100</xdr:row>
      <xdr:rowOff>18414</xdr:rowOff>
    </xdr:to>
    <xdr:sp macro="" textlink="">
      <xdr:nvSpPr>
        <xdr:cNvPr id="765" name="楕円 764"/>
        <xdr:cNvSpPr/>
      </xdr:nvSpPr>
      <xdr:spPr>
        <a:xfrm>
          <a:off x="162687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41291</xdr:rowOff>
    </xdr:from>
    <xdr:ext cx="405111" cy="259045"/>
    <xdr:sp macro="" textlink="">
      <xdr:nvSpPr>
        <xdr:cNvPr id="766" name="【庁舎】&#10;有形固定資産減価償却率該当値テキスト"/>
        <xdr:cNvSpPr txBox="1"/>
      </xdr:nvSpPr>
      <xdr:spPr>
        <a:xfrm>
          <a:off x="16357600" y="1701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21589</xdr:rowOff>
    </xdr:from>
    <xdr:to>
      <xdr:col>81</xdr:col>
      <xdr:colOff>101600</xdr:colOff>
      <xdr:row>105</xdr:row>
      <xdr:rowOff>123189</xdr:rowOff>
    </xdr:to>
    <xdr:sp macro="" textlink="">
      <xdr:nvSpPr>
        <xdr:cNvPr id="767" name="楕円 766"/>
        <xdr:cNvSpPr/>
      </xdr:nvSpPr>
      <xdr:spPr>
        <a:xfrm>
          <a:off x="1543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139064</xdr:rowOff>
    </xdr:from>
    <xdr:to>
      <xdr:col>85</xdr:col>
      <xdr:colOff>127000</xdr:colOff>
      <xdr:row>105</xdr:row>
      <xdr:rowOff>72389</xdr:rowOff>
    </xdr:to>
    <xdr:cxnSp macro="">
      <xdr:nvCxnSpPr>
        <xdr:cNvPr id="768" name="直線コネクタ 767"/>
        <xdr:cNvCxnSpPr/>
      </xdr:nvCxnSpPr>
      <xdr:spPr>
        <a:xfrm flipV="1">
          <a:off x="15481300" y="17112614"/>
          <a:ext cx="838200" cy="9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113030</xdr:rowOff>
    </xdr:from>
    <xdr:to>
      <xdr:col>76</xdr:col>
      <xdr:colOff>165100</xdr:colOff>
      <xdr:row>108</xdr:row>
      <xdr:rowOff>43180</xdr:rowOff>
    </xdr:to>
    <xdr:sp macro="" textlink="">
      <xdr:nvSpPr>
        <xdr:cNvPr id="769" name="楕円 768"/>
        <xdr:cNvSpPr/>
      </xdr:nvSpPr>
      <xdr:spPr>
        <a:xfrm>
          <a:off x="1454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107</xdr:row>
      <xdr:rowOff>163830</xdr:rowOff>
    </xdr:to>
    <xdr:cxnSp macro="">
      <xdr:nvCxnSpPr>
        <xdr:cNvPr id="770" name="直線コネクタ 769"/>
        <xdr:cNvCxnSpPr/>
      </xdr:nvCxnSpPr>
      <xdr:spPr>
        <a:xfrm flipV="1">
          <a:off x="14592300" y="18074639"/>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771" name="楕円 770"/>
        <xdr:cNvSpPr/>
      </xdr:nvSpPr>
      <xdr:spPr>
        <a:xfrm>
          <a:off x="1365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107</xdr:row>
      <xdr:rowOff>163830</xdr:rowOff>
    </xdr:to>
    <xdr:cxnSp macro="">
      <xdr:nvCxnSpPr>
        <xdr:cNvPr id="772" name="直線コネクタ 771"/>
        <xdr:cNvCxnSpPr/>
      </xdr:nvCxnSpPr>
      <xdr:spPr>
        <a:xfrm>
          <a:off x="13703300" y="18501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88264</xdr:rowOff>
    </xdr:from>
    <xdr:to>
      <xdr:col>67</xdr:col>
      <xdr:colOff>101600</xdr:colOff>
      <xdr:row>108</xdr:row>
      <xdr:rowOff>18414</xdr:rowOff>
    </xdr:to>
    <xdr:sp macro="" textlink="">
      <xdr:nvSpPr>
        <xdr:cNvPr id="773" name="楕円 772"/>
        <xdr:cNvSpPr/>
      </xdr:nvSpPr>
      <xdr:spPr>
        <a:xfrm>
          <a:off x="12763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139064</xdr:rowOff>
    </xdr:from>
    <xdr:to>
      <xdr:col>71</xdr:col>
      <xdr:colOff>177800</xdr:colOff>
      <xdr:row>107</xdr:row>
      <xdr:rowOff>156211</xdr:rowOff>
    </xdr:to>
    <xdr:cxnSp macro="">
      <xdr:nvCxnSpPr>
        <xdr:cNvPr id="774" name="直線コネクタ 773"/>
        <xdr:cNvCxnSpPr/>
      </xdr:nvCxnSpPr>
      <xdr:spPr>
        <a:xfrm>
          <a:off x="12814300" y="18484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25416</xdr:rowOff>
    </xdr:from>
    <xdr:ext cx="405111" cy="259045"/>
    <xdr:sp macro="" textlink="">
      <xdr:nvSpPr>
        <xdr:cNvPr id="775" name="n_1aveValue【庁舎】&#10;有形固定資産減価償却率"/>
        <xdr:cNvSpPr txBox="1"/>
      </xdr:nvSpPr>
      <xdr:spPr>
        <a:xfrm>
          <a:off x="15266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776" name="n_2aveValue【庁舎】&#10;有形固定資産減価償却率"/>
        <xdr:cNvSpPr txBox="1"/>
      </xdr:nvSpPr>
      <xdr:spPr>
        <a:xfrm>
          <a:off x="14389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130191</xdr:rowOff>
    </xdr:from>
    <xdr:ext cx="405111" cy="259045"/>
    <xdr:sp macro="" textlink="">
      <xdr:nvSpPr>
        <xdr:cNvPr id="777" name="n_3aveValue【庁舎】&#10;有形固定資産減価償却率"/>
        <xdr:cNvSpPr txBox="1"/>
      </xdr:nvSpPr>
      <xdr:spPr>
        <a:xfrm>
          <a:off x="13500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73041</xdr:rowOff>
    </xdr:from>
    <xdr:ext cx="405111" cy="259045"/>
    <xdr:sp macro="" textlink="">
      <xdr:nvSpPr>
        <xdr:cNvPr id="778" name="n_4aveValue【庁舎】&#10;有形固定資産減価償却率"/>
        <xdr:cNvSpPr txBox="1"/>
      </xdr:nvSpPr>
      <xdr:spPr>
        <a:xfrm>
          <a:off x="12611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114316</xdr:rowOff>
    </xdr:from>
    <xdr:ext cx="405111" cy="259045"/>
    <xdr:sp macro="" textlink="">
      <xdr:nvSpPr>
        <xdr:cNvPr id="779" name="n_1mainValue【庁舎】&#10;有形固定資産減価償却率"/>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34307</xdr:rowOff>
    </xdr:from>
    <xdr:ext cx="405111" cy="259045"/>
    <xdr:sp macro="" textlink="">
      <xdr:nvSpPr>
        <xdr:cNvPr id="780" name="n_2mainValue【庁舎】&#10;有形固定資産減価償却率"/>
        <xdr:cNvSpPr txBox="1"/>
      </xdr:nvSpPr>
      <xdr:spPr>
        <a:xfrm>
          <a:off x="14389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781" name="n_3mainValue【庁舎】&#10;有形固定資産減価償却率"/>
        <xdr:cNvSpPr txBox="1"/>
      </xdr:nvSpPr>
      <xdr:spPr>
        <a:xfrm>
          <a:off x="13500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9541</xdr:rowOff>
    </xdr:from>
    <xdr:ext cx="405111" cy="259045"/>
    <xdr:sp macro="" textlink="">
      <xdr:nvSpPr>
        <xdr:cNvPr id="782" name="n_4mainValue【庁舎】&#10;有形固定資産減価償却率"/>
        <xdr:cNvSpPr txBox="1"/>
      </xdr:nvSpPr>
      <xdr:spPr>
        <a:xfrm>
          <a:off x="12611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106</xdr:row>
      <xdr:rowOff>110489</xdr:rowOff>
    </xdr:to>
    <xdr:cxnSp macro="">
      <xdr:nvCxnSpPr>
        <xdr:cNvPr id="806" name="直線コネクタ 805"/>
        <xdr:cNvCxnSpPr/>
      </xdr:nvCxnSpPr>
      <xdr:spPr>
        <a:xfrm flipV="1">
          <a:off x="22160864" y="17339311"/>
          <a:ext cx="0" cy="94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114316</xdr:rowOff>
    </xdr:from>
    <xdr:ext cx="469744" cy="259045"/>
    <xdr:sp macro="" textlink="">
      <xdr:nvSpPr>
        <xdr:cNvPr id="807" name="【庁舎】&#10;一人当たり面積最小値テキスト"/>
        <xdr:cNvSpPr txBox="1"/>
      </xdr:nvSpPr>
      <xdr:spPr>
        <a:xfrm>
          <a:off x="22199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110489</xdr:rowOff>
    </xdr:from>
    <xdr:to>
      <xdr:col>116</xdr:col>
      <xdr:colOff>152400</xdr:colOff>
      <xdr:row>106</xdr:row>
      <xdr:rowOff>110489</xdr:rowOff>
    </xdr:to>
    <xdr:cxnSp macro="">
      <xdr:nvCxnSpPr>
        <xdr:cNvPr id="808" name="直線コネクタ 807"/>
        <xdr:cNvCxnSpPr/>
      </xdr:nvCxnSpPr>
      <xdr:spPr>
        <a:xfrm>
          <a:off x="22072600" y="1828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09"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10" name="直線コネクタ 809"/>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13988</xdr:rowOff>
    </xdr:from>
    <xdr:ext cx="469744" cy="259045"/>
    <xdr:sp macro="" textlink="">
      <xdr:nvSpPr>
        <xdr:cNvPr id="811" name="【庁舎】&#10;一人当たり面積平均値テキスト"/>
        <xdr:cNvSpPr txBox="1"/>
      </xdr:nvSpPr>
      <xdr:spPr>
        <a:xfrm>
          <a:off x="22199600" y="1767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162561</xdr:rowOff>
    </xdr:from>
    <xdr:to>
      <xdr:col>116</xdr:col>
      <xdr:colOff>114300</xdr:colOff>
      <xdr:row>104</xdr:row>
      <xdr:rowOff>92711</xdr:rowOff>
    </xdr:to>
    <xdr:sp macro="" textlink="">
      <xdr:nvSpPr>
        <xdr:cNvPr id="812" name="フローチャート: 判断 811"/>
        <xdr:cNvSpPr/>
      </xdr:nvSpPr>
      <xdr:spPr>
        <a:xfrm>
          <a:off x="22110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139700</xdr:rowOff>
    </xdr:from>
    <xdr:to>
      <xdr:col>112</xdr:col>
      <xdr:colOff>38100</xdr:colOff>
      <xdr:row>104</xdr:row>
      <xdr:rowOff>69850</xdr:rowOff>
    </xdr:to>
    <xdr:sp macro="" textlink="">
      <xdr:nvSpPr>
        <xdr:cNvPr id="813" name="フローチャート: 判断 812"/>
        <xdr:cNvSpPr/>
      </xdr:nvSpPr>
      <xdr:spPr>
        <a:xfrm>
          <a:off x="2127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10161</xdr:rowOff>
    </xdr:from>
    <xdr:to>
      <xdr:col>107</xdr:col>
      <xdr:colOff>101600</xdr:colOff>
      <xdr:row>104</xdr:row>
      <xdr:rowOff>111761</xdr:rowOff>
    </xdr:to>
    <xdr:sp macro="" textlink="">
      <xdr:nvSpPr>
        <xdr:cNvPr id="814" name="フローチャート: 判断 813"/>
        <xdr:cNvSpPr/>
      </xdr:nvSpPr>
      <xdr:spPr>
        <a:xfrm>
          <a:off x="2038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15" name="フローチャート: 判断 814"/>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86361</xdr:rowOff>
    </xdr:from>
    <xdr:to>
      <xdr:col>98</xdr:col>
      <xdr:colOff>38100</xdr:colOff>
      <xdr:row>105</xdr:row>
      <xdr:rowOff>16511</xdr:rowOff>
    </xdr:to>
    <xdr:sp macro="" textlink="">
      <xdr:nvSpPr>
        <xdr:cNvPr id="816" name="フローチャート: 判断 815"/>
        <xdr:cNvSpPr/>
      </xdr:nvSpPr>
      <xdr:spPr>
        <a:xfrm>
          <a:off x="18605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22" name="楕円 821"/>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41927</xdr:rowOff>
    </xdr:from>
    <xdr:ext cx="469744" cy="259045"/>
    <xdr:sp macro="" textlink="">
      <xdr:nvSpPr>
        <xdr:cNvPr id="823" name="【庁舎】&#10;一人当たり面積該当値テキスト"/>
        <xdr:cNvSpPr txBox="1"/>
      </xdr:nvSpPr>
      <xdr:spPr>
        <a:xfrm>
          <a:off x="2219960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824" name="楕円 823"/>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160020</xdr:rowOff>
    </xdr:to>
    <xdr:cxnSp macro="">
      <xdr:nvCxnSpPr>
        <xdr:cNvPr id="825" name="直線コネクタ 824"/>
        <xdr:cNvCxnSpPr/>
      </xdr:nvCxnSpPr>
      <xdr:spPr>
        <a:xfrm flipV="1">
          <a:off x="21323300" y="17945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40639</xdr:rowOff>
    </xdr:from>
    <xdr:to>
      <xdr:col>107</xdr:col>
      <xdr:colOff>101600</xdr:colOff>
      <xdr:row>107</xdr:row>
      <xdr:rowOff>142239</xdr:rowOff>
    </xdr:to>
    <xdr:sp macro="" textlink="">
      <xdr:nvSpPr>
        <xdr:cNvPr id="826" name="楕円 825"/>
        <xdr:cNvSpPr/>
      </xdr:nvSpPr>
      <xdr:spPr>
        <a:xfrm>
          <a:off x="20383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107</xdr:row>
      <xdr:rowOff>91439</xdr:rowOff>
    </xdr:to>
    <xdr:cxnSp macro="">
      <xdr:nvCxnSpPr>
        <xdr:cNvPr id="827" name="直線コネクタ 826"/>
        <xdr:cNvCxnSpPr/>
      </xdr:nvCxnSpPr>
      <xdr:spPr>
        <a:xfrm flipV="1">
          <a:off x="20434300" y="17990820"/>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40639</xdr:rowOff>
    </xdr:from>
    <xdr:to>
      <xdr:col>102</xdr:col>
      <xdr:colOff>165100</xdr:colOff>
      <xdr:row>107</xdr:row>
      <xdr:rowOff>142239</xdr:rowOff>
    </xdr:to>
    <xdr:sp macro="" textlink="">
      <xdr:nvSpPr>
        <xdr:cNvPr id="828" name="楕円 827"/>
        <xdr:cNvSpPr/>
      </xdr:nvSpPr>
      <xdr:spPr>
        <a:xfrm>
          <a:off x="19494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91439</xdr:rowOff>
    </xdr:from>
    <xdr:to>
      <xdr:col>107</xdr:col>
      <xdr:colOff>50800</xdr:colOff>
      <xdr:row>107</xdr:row>
      <xdr:rowOff>91439</xdr:rowOff>
    </xdr:to>
    <xdr:cxnSp macro="">
      <xdr:nvCxnSpPr>
        <xdr:cNvPr id="829" name="直線コネクタ 828"/>
        <xdr:cNvCxnSpPr/>
      </xdr:nvCxnSpPr>
      <xdr:spPr>
        <a:xfrm>
          <a:off x="19545300" y="1843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40639</xdr:rowOff>
    </xdr:from>
    <xdr:to>
      <xdr:col>98</xdr:col>
      <xdr:colOff>38100</xdr:colOff>
      <xdr:row>107</xdr:row>
      <xdr:rowOff>142239</xdr:rowOff>
    </xdr:to>
    <xdr:sp macro="" textlink="">
      <xdr:nvSpPr>
        <xdr:cNvPr id="830" name="楕円 829"/>
        <xdr:cNvSpPr/>
      </xdr:nvSpPr>
      <xdr:spPr>
        <a:xfrm>
          <a:off x="18605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91439</xdr:rowOff>
    </xdr:from>
    <xdr:to>
      <xdr:col>102</xdr:col>
      <xdr:colOff>114300</xdr:colOff>
      <xdr:row>107</xdr:row>
      <xdr:rowOff>91439</xdr:rowOff>
    </xdr:to>
    <xdr:cxnSp macro="">
      <xdr:nvCxnSpPr>
        <xdr:cNvPr id="831" name="直線コネクタ 830"/>
        <xdr:cNvCxnSpPr/>
      </xdr:nvCxnSpPr>
      <xdr:spPr>
        <a:xfrm>
          <a:off x="18656300" y="1843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86377</xdr:rowOff>
    </xdr:from>
    <xdr:ext cx="469744" cy="259045"/>
    <xdr:sp macro="" textlink="">
      <xdr:nvSpPr>
        <xdr:cNvPr id="832" name="n_1aveValue【庁舎】&#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128288</xdr:rowOff>
    </xdr:from>
    <xdr:ext cx="469744" cy="259045"/>
    <xdr:sp macro="" textlink="">
      <xdr:nvSpPr>
        <xdr:cNvPr id="833" name="n_2aveValue【庁舎】&#10;一人当たり面積"/>
        <xdr:cNvSpPr txBox="1"/>
      </xdr:nvSpPr>
      <xdr:spPr>
        <a:xfrm>
          <a:off x="20199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34" name="n_3aveValue【庁舎】&#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33038</xdr:rowOff>
    </xdr:from>
    <xdr:ext cx="469744" cy="259045"/>
    <xdr:sp macro="" textlink="">
      <xdr:nvSpPr>
        <xdr:cNvPr id="835" name="n_4aveValue【庁舎】&#10;一人当たり面積"/>
        <xdr:cNvSpPr txBox="1"/>
      </xdr:nvSpPr>
      <xdr:spPr>
        <a:xfrm>
          <a:off x="18421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30497</xdr:rowOff>
    </xdr:from>
    <xdr:ext cx="469744" cy="259045"/>
    <xdr:sp macro="" textlink="">
      <xdr:nvSpPr>
        <xdr:cNvPr id="836" name="n_1mainValue【庁舎】&#10;一人当たり面積"/>
        <xdr:cNvSpPr txBox="1"/>
      </xdr:nvSpPr>
      <xdr:spPr>
        <a:xfrm>
          <a:off x="21075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133366</xdr:rowOff>
    </xdr:from>
    <xdr:ext cx="469744" cy="259045"/>
    <xdr:sp macro="" textlink="">
      <xdr:nvSpPr>
        <xdr:cNvPr id="837" name="n_2mainValue【庁舎】&#10;一人当たり面積"/>
        <xdr:cNvSpPr txBox="1"/>
      </xdr:nvSpPr>
      <xdr:spPr>
        <a:xfrm>
          <a:off x="20199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133366</xdr:rowOff>
    </xdr:from>
    <xdr:ext cx="469744" cy="259045"/>
    <xdr:sp macro="" textlink="">
      <xdr:nvSpPr>
        <xdr:cNvPr id="838" name="n_3mainValue【庁舎】&#10;一人当たり面積"/>
        <xdr:cNvSpPr txBox="1"/>
      </xdr:nvSpPr>
      <xdr:spPr>
        <a:xfrm>
          <a:off x="19310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133366</xdr:rowOff>
    </xdr:from>
    <xdr:ext cx="469744" cy="259045"/>
    <xdr:sp macro="" textlink="">
      <xdr:nvSpPr>
        <xdr:cNvPr id="839" name="n_4mainValue【庁舎】&#10;一人当たり面積"/>
        <xdr:cNvSpPr txBox="1"/>
      </xdr:nvSpPr>
      <xdr:spPr>
        <a:xfrm>
          <a:off x="18421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本表中で類似する地方公共団体との有形固定資産の減価償却率の比較において、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以外の施設で減価償却が進んでいる。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特に、「保健センター・保健所」「市民会館」の減価償却率は高い数値を示している。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「保健センター・保健所」「市民会館」については、公共施設総合管理計画を始めとした計画に基づき、施設の更新、統廃合、長寿命化等を進めていく。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167,652
160,801
171.75
74,235,360
70,896,051
3,146,680
34,405,539
59,505,971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年度の財政力指数は、前年度と比較し</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であり県内及び類似団体と比較しても上位に位置している。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財政力指数を算出する基準財政収入額については、新型コロナウイルス感染症の影響から、主要法人の調定額</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及び税制改正に伴う法人税割</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の減等により、基準財政収入額は前年度比</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億減の</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237.6</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億円（錯誤措置除く）となった。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基準財政需要額については、新規需要科目である地域デジタル社会推進費、</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普通交付税再算定に伴い創設された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臨時経済対策費、臨時財政対策債償還基金費の算入等により、前年度比</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254.6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億円（錯誤措置除く）となった。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今後も景気の不透明さはあるものの、自主財源の確保により財政基盤の強化に努める。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42834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経常経費に充当された一般財源については、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障がい児通所支援費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等による扶助費の増加及び、</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庁舎維持管理費等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の増加による物件費の増加により、前年度比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億増の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306.8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歳入の経常一般財源については、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国の補正予算に伴い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普通交付税において調整額の復活、また、基準財政需要額の費目に臨時経済対策費及び臨時財政対策債償還基金費の創設により、前年度比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億増の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億円となったことから、前年度比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億増の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344.3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84.7%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となり、県内及び全国平均は下回っているものの、経常経費のうち大きな割合を占める扶助費は、将来的にも増加が見込まれることから、引き続き経常経費の縮減に努め、弾力性のある財政</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構造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の維持に努める。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108857</xdr:rowOff>
    </xdr:from>
    <xdr:to>
      <xdr:col>23</xdr:col>
      <xdr:colOff>133350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88150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23784</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6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108857</xdr:rowOff>
    </xdr:from>
    <xdr:to>
      <xdr:col>24</xdr:col>
      <xdr:colOff>12700</xdr:colOff>
      <xdr:row>57</xdr:row>
      <xdr:rowOff>108857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88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111578</xdr:rowOff>
    </xdr:from>
    <xdr:to>
      <xdr:col>23</xdr:col>
      <xdr:colOff>133350</xdr:colOff>
      <xdr:row>66</xdr:row>
      <xdr:rowOff>65315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398578"/>
          <a:ext cx="838200" cy="98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33762</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115207</xdr:rowOff>
    </xdr:from>
    <xdr:to>
      <xdr:col>19</xdr:col>
      <xdr:colOff>133350</xdr:colOff>
      <xdr:row>66</xdr:row>
      <xdr:rowOff>65315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088007"/>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64</xdr:row>
      <xdr:rowOff>115207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639878"/>
          <a:ext cx="8890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150585</xdr:rowOff>
    </xdr:from>
    <xdr:to>
      <xdr:col>15</xdr:col>
      <xdr:colOff>133350</xdr:colOff>
      <xdr:row>65</xdr:row>
      <xdr:rowOff>80735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9978</xdr:rowOff>
    </xdr:from>
    <xdr:to>
      <xdr:col>11</xdr:col>
      <xdr:colOff>31750</xdr:colOff>
      <xdr:row>63</xdr:row>
      <xdr:rowOff>148772</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063987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98878</xdr:rowOff>
    </xdr:from>
    <xdr:to>
      <xdr:col>11</xdr:col>
      <xdr:colOff>82550</xdr:colOff>
      <xdr:row>65</xdr:row>
      <xdr:rowOff>29028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0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13805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7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60778</xdr:rowOff>
    </xdr:from>
    <xdr:to>
      <xdr:col>23</xdr:col>
      <xdr:colOff>184150</xdr:colOff>
      <xdr:row>60</xdr:row>
      <xdr:rowOff>162378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77305</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1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14515</xdr:rowOff>
    </xdr:from>
    <xdr:to>
      <xdr:col>19</xdr:col>
      <xdr:colOff>184150</xdr:colOff>
      <xdr:row>66</xdr:row>
      <xdr:rowOff>116115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100892</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4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64407</xdr:rowOff>
    </xdr:from>
    <xdr:to>
      <xdr:col>15</xdr:col>
      <xdr:colOff>133350</xdr:colOff>
      <xdr:row>64</xdr:row>
      <xdr:rowOff>166007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4734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80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130628</xdr:rowOff>
    </xdr:from>
    <xdr:to>
      <xdr:col>11</xdr:col>
      <xdr:colOff>82550</xdr:colOff>
      <xdr:row>62</xdr:row>
      <xdr:rowOff>60778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70955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97972</xdr:rowOff>
    </xdr:from>
    <xdr:to>
      <xdr:col>7</xdr:col>
      <xdr:colOff>31750</xdr:colOff>
      <xdr:row>64</xdr:row>
      <xdr:rowOff>28122</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38299</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人件費は採用・退職による新陳代謝及び業務の効率化による時間外勤務手当等の減により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減少となった。しかし、物件費は新型コロナウイルスワクチン接種事業費、ふるさと納税に係る小山評定ふるさと応援事業費、小・中・義務教育学校へのタブレット端末配置事業費、新庁舎の維持管理費などの増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億円の増加となり、全体では人口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14,134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類似団体との比較では上位に位置しているものの、決算額が漸増傾向にあることから、引き続き行財政改革を推進し、歳出縮減に努める。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121182</xdr:rowOff>
    </xdr:from>
    <xdr:to>
      <xdr:col>23</xdr:col>
      <xdr:colOff>133350</xdr:colOff>
      <xdr:row>88</xdr:row>
      <xdr:rowOff>131733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4351532"/>
          <a:ext cx="0" cy="8678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103810</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1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131733</xdr:rowOff>
    </xdr:from>
    <xdr:to>
      <xdr:col>24</xdr:col>
      <xdr:colOff>12700</xdr:colOff>
      <xdr:row>88</xdr:row>
      <xdr:rowOff>131733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21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36109</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40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121182</xdr:rowOff>
    </xdr:from>
    <xdr:to>
      <xdr:col>24</xdr:col>
      <xdr:colOff>12700</xdr:colOff>
      <xdr:row>83</xdr:row>
      <xdr:rowOff>121182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435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49022</xdr:rowOff>
    </xdr:from>
    <xdr:to>
      <xdr:col>23</xdr:col>
      <xdr:colOff>133350</xdr:colOff>
      <xdr:row>83</xdr:row>
      <xdr:rowOff>121182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107922"/>
          <a:ext cx="838200" cy="2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65318</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638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93241</xdr:rowOff>
    </xdr:from>
    <xdr:to>
      <xdr:col>23</xdr:col>
      <xdr:colOff>184150</xdr:colOff>
      <xdr:row>86</xdr:row>
      <xdr:rowOff>23391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164922</xdr:rowOff>
    </xdr:from>
    <xdr:to>
      <xdr:col>19</xdr:col>
      <xdr:colOff>133350</xdr:colOff>
      <xdr:row>82</xdr:row>
      <xdr:rowOff>49022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05237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83079</xdr:rowOff>
    </xdr:from>
    <xdr:to>
      <xdr:col>19</xdr:col>
      <xdr:colOff>184150</xdr:colOff>
      <xdr:row>85</xdr:row>
      <xdr:rowOff>13229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48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169456</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571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129054</xdr:rowOff>
    </xdr:from>
    <xdr:to>
      <xdr:col>15</xdr:col>
      <xdr:colOff>82550</xdr:colOff>
      <xdr:row>81</xdr:row>
      <xdr:rowOff>164922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4016504"/>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95304</xdr:rowOff>
    </xdr:from>
    <xdr:to>
      <xdr:col>15</xdr:col>
      <xdr:colOff>133350</xdr:colOff>
      <xdr:row>84</xdr:row>
      <xdr:rowOff>25454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32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10231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41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90359</xdr:rowOff>
    </xdr:from>
    <xdr:to>
      <xdr:col>11</xdr:col>
      <xdr:colOff>31750</xdr:colOff>
      <xdr:row>81</xdr:row>
      <xdr:rowOff>129054</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3977809"/>
          <a:ext cx="889000" cy="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12108</xdr:rowOff>
    </xdr:from>
    <xdr:to>
      <xdr:col>11</xdr:col>
      <xdr:colOff>82550</xdr:colOff>
      <xdr:row>83</xdr:row>
      <xdr:rowOff>113708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2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98485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32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5403</xdr:rowOff>
    </xdr:from>
    <xdr:to>
      <xdr:col>7</xdr:col>
      <xdr:colOff>31750</xdr:colOff>
      <xdr:row>83</xdr:row>
      <xdr:rowOff>107003</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23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91780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32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70382</xdr:rowOff>
    </xdr:from>
    <xdr:to>
      <xdr:col>23</xdr:col>
      <xdr:colOff>184150</xdr:colOff>
      <xdr:row>84</xdr:row>
      <xdr:rowOff>532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43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163109</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42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169672</xdr:rowOff>
    </xdr:from>
    <xdr:to>
      <xdr:col>19</xdr:col>
      <xdr:colOff>184150</xdr:colOff>
      <xdr:row>82</xdr:row>
      <xdr:rowOff>99822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0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109999</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382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114122</xdr:rowOff>
    </xdr:from>
    <xdr:to>
      <xdr:col>15</xdr:col>
      <xdr:colOff>133350</xdr:colOff>
      <xdr:row>82</xdr:row>
      <xdr:rowOff>44272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0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54449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7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78254</xdr:rowOff>
    </xdr:from>
    <xdr:to>
      <xdr:col>11</xdr:col>
      <xdr:colOff>82550</xdr:colOff>
      <xdr:row>82</xdr:row>
      <xdr:rowOff>8404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18581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7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39559</xdr:rowOff>
    </xdr:from>
    <xdr:to>
      <xdr:col>7</xdr:col>
      <xdr:colOff>31750</xdr:colOff>
      <xdr:row>81</xdr:row>
      <xdr:rowOff>141159</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9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151336</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69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ラスパイレス指数は、国の水準を下回っており、今後も引き続き国や類似団体等の状況を注視し、給与の適正な管理に努める。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128270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53339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015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各区分とも平均を下回っているが、これまでの定員削減により人材の不足と組織力の低下が懸念されることから、引き続き業務領域を精査しながら民間への業務委託や指定管理者制度の導入を推進し、そこで捻出された人的資源を市の重点的に取り組むべき事業に集中させるなど効果的かつ適正な職員数の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76200</xdr:rowOff>
    </xdr:from>
    <xdr:to>
      <xdr:col>81</xdr:col>
      <xdr:colOff>44450</xdr:colOff>
      <xdr:row>59</xdr:row>
      <xdr:rowOff>84244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917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30073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92287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1917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92287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1917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76200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42350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25400</xdr:rowOff>
    </xdr:from>
    <xdr:to>
      <xdr:col>77</xdr:col>
      <xdr:colOff>95250</xdr:colOff>
      <xdr:row>59</xdr:row>
      <xdr:rowOff>127000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137177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41487</xdr:rowOff>
    </xdr:from>
    <xdr:to>
      <xdr:col>73</xdr:col>
      <xdr:colOff>44450</xdr:colOff>
      <xdr:row>59</xdr:row>
      <xdr:rowOff>143087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153264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財政健全化法上の基準値を下回っているが、昨年度と比較すると、実質公債費比率（</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ポイント上昇した。上昇した理由は、小山広域保健衛生組合への負担金の増加や、一般会計の他、公共下水道事業及びテクノパーク小山南部造成事業の元利償還金の増加等によるものである。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今後は、新庁舎整備事業において借入した地方債の元金償還も始まってくることから、より公債費の状況に注視していく必要がある。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引き続き、交付税措置率の高い地方債の利用、地方債発行の抑制、及び、銀行等引受債（縁故債）の金利入札による利子負担軽減等を実施し、負担軽減に努める。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127907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93435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104926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70455</xdr:rowOff>
    </xdr:from>
    <xdr:to>
      <xdr:col>68</xdr:col>
      <xdr:colOff>152400</xdr:colOff>
      <xdr:row>41</xdr:row>
      <xdr:rowOff>104926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999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108451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140503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131432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財政健全化法上の基準値を下回っているが、昨年度と比較すると、将来負担比率は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ポイント上昇した。全国平均や栃木県平均と比較しても依然として高い水準である。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上昇した主な要因は、財政調整基金の約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億円の積立で充当可能基金残高が増加したものの、令和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年度において、臨時財政対策債として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億円、豊田中学区新設小学校整備事業として約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億円、新庁舎整備事業として約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千万円の借入を実施したことで、地方債現在高が約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億円増加したこと。</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加えて、令和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月より供用開始となった、小山市立体育館の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事業に係る債務負担行為に基づく支出予定額のうち、令和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年度以降に支払いを要する建設費用分である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千万円が新たに計上されたことによるもの。</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今後も財政の健全化に向け、事業実施の適正化を図るとともに、市債管理計画に基づいた市債残高の抑制、基金残高の増額確保などに努める。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148742</xdr:rowOff>
    </xdr:from>
    <xdr:to>
      <xdr:col>81</xdr:col>
      <xdr:colOff>44450</xdr:colOff>
      <xdr:row>19</xdr:row>
      <xdr:rowOff>16866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3234842"/>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117500</xdr:rowOff>
    </xdr:from>
    <xdr:to>
      <xdr:col>77</xdr:col>
      <xdr:colOff>44450</xdr:colOff>
      <xdr:row>18</xdr:row>
      <xdr:rowOff>148742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03215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117500</xdr:rowOff>
    </xdr:from>
    <xdr:to>
      <xdr:col>72</xdr:col>
      <xdr:colOff>203200</xdr:colOff>
      <xdr:row>18</xdr:row>
      <xdr:rowOff>22301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032150"/>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6147</xdr:rowOff>
    </xdr:from>
    <xdr:to>
      <xdr:col>73</xdr:col>
      <xdr:colOff>44450</xdr:colOff>
      <xdr:row>15</xdr:row>
      <xdr:rowOff>107747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12649</xdr:rowOff>
    </xdr:from>
    <xdr:to>
      <xdr:col>68</xdr:col>
      <xdr:colOff>152400</xdr:colOff>
      <xdr:row>18</xdr:row>
      <xdr:rowOff>22301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0987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154432</xdr:rowOff>
    </xdr:from>
    <xdr:to>
      <xdr:col>68</xdr:col>
      <xdr:colOff>203200</xdr:colOff>
      <xdr:row>15</xdr:row>
      <xdr:rowOff>84582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137516</xdr:rowOff>
    </xdr:from>
    <xdr:to>
      <xdr:col>81</xdr:col>
      <xdr:colOff>95250</xdr:colOff>
      <xdr:row>19</xdr:row>
      <xdr:rowOff>67666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2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109593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1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97942</xdr:rowOff>
    </xdr:from>
    <xdr:to>
      <xdr:col>77</xdr:col>
      <xdr:colOff>95250</xdr:colOff>
      <xdr:row>19</xdr:row>
      <xdr:rowOff>28092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12869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7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66700</xdr:rowOff>
    </xdr:from>
    <xdr:to>
      <xdr:col>73</xdr:col>
      <xdr:colOff>44450</xdr:colOff>
      <xdr:row>17</xdr:row>
      <xdr:rowOff>168300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153077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142951</xdr:rowOff>
    </xdr:from>
    <xdr:to>
      <xdr:col>68</xdr:col>
      <xdr:colOff>203200</xdr:colOff>
      <xdr:row>18</xdr:row>
      <xdr:rowOff>73101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57878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133299</xdr:rowOff>
    </xdr:from>
    <xdr:to>
      <xdr:col>64</xdr:col>
      <xdr:colOff>152400</xdr:colOff>
      <xdr:row>18</xdr:row>
      <xdr:rowOff>63449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48226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3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167,652
160,801
171.75
74,235,360
70,896,051
3,146,680
34,405,539
59,505,971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一般職員の採用・退職による新陳代謝及び業務の効率化による時間外勤務手当等の減少により人件費・比率ともに減少した。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今後も民間委託等とのバランスをとりながら適正な定員管理に努めるとともに、ＩＣＴの活用等による業務改善を行うＢＰＲを進めることで業務効率化を図り、人件費の縮減に努める。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139700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19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57150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00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57150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57150</xdr:rowOff>
    </xdr:from>
    <xdr:to>
      <xdr:col>11</xdr:col>
      <xdr:colOff>9525</xdr:colOff>
      <xdr:row>37</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6350</xdr:rowOff>
    </xdr:from>
    <xdr:to>
      <xdr:col>15</xdr:col>
      <xdr:colOff>149225</xdr:colOff>
      <xdr:row>37</xdr:row>
      <xdr:rowOff>107950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新庁舎機器整備事業費や災害対策本部システム事業費などの減により、前年度と比較して比率が</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類似団体との比較では上位に位置し、令和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年度の比較では減少したが、近年は上昇傾向が続いていたことから、引き続き物件費に係る経常経費の削減に取り組む。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193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6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1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110998</xdr:rowOff>
    </xdr:from>
    <xdr:to>
      <xdr:col>69</xdr:col>
      <xdr:colOff>92075</xdr:colOff>
      <xdr:row>15</xdr:row>
      <xdr:rowOff>129286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82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認定こども園等施設型給付事業費や障がい者介護給付費、障がい児通所支援費の増により、扶助費は増加したものの、分母である経常・一般財源等の増加により、前年度と比較して比率は減少となった。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引き続き子育て支援や障がい者支援に注力する必要があり、今後も扶助費の増加が見込まれることから、市単独事業の見直しを進め比率改善と歳出抑制に努める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58</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4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115587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711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59</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882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58</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25417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87630</xdr:rowOff>
    </xdr:from>
    <xdr:to>
      <xdr:col>15</xdr:col>
      <xdr:colOff>149225</xdr:colOff>
      <xdr:row>60</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64770</xdr:rowOff>
    </xdr:from>
    <xdr:to>
      <xdr:col>11</xdr:col>
      <xdr:colOff>60325</xdr:colOff>
      <xdr:row>57</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その他に係る経常収支比率は、主に国民健康保険特別会計、介護保険特別会計、後期高齢者医療特別会計への繰出金となっている。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年度は、国民健康保険特別会計への繰出金の減などにより、</a:t>
          </a:r>
        </a:p>
        <a:p>
          <a:r>
            <a:rPr kumimoji="1" lang="ja-JP" altLang="en-US" sz="1100">
              <a:latin typeface="ＭＳ Ｐゴシック" panose="020B0600070205080204" pitchFamily="50" charset="-128"/>
              <a:ea typeface="ＭＳ Ｐゴシック" panose="020B0600070205080204" pitchFamily="50" charset="-128"/>
            </a:rPr>
            <a:t>比率が減少した。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今後も、国から示されている繰出基準に基づいた適正な繰出金額とするととも</a:t>
          </a:r>
          <a:r>
            <a:rPr kumimoji="1" lang="ja-JP" altLang="en-US" sz="1100" b="0">
              <a:latin typeface="ＭＳ Ｐゴシック" panose="020B0600070205080204" pitchFamily="50" charset="-128"/>
              <a:ea typeface="ＭＳ Ｐゴシック" panose="020B0600070205080204" pitchFamily="50" charset="-128"/>
            </a:rPr>
            <a:t>に、各事業における保険料、使用料等の適正化により、繰出金の抑制を図る</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59</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043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10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12700</xdr:rowOff>
    </xdr:from>
    <xdr:to>
      <xdr:col>82</xdr:col>
      <xdr:colOff>196850</xdr:colOff>
      <xdr:row>59</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12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9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60</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758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0</xdr:rowOff>
    </xdr:from>
    <xdr:to>
      <xdr:col>69</xdr:col>
      <xdr:colOff>142875</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114300</xdr:rowOff>
    </xdr:from>
    <xdr:to>
      <xdr:col>65</xdr:col>
      <xdr:colOff>53975</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54627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広域保健衛生組合への負担金や新小山市民病院への負担金の減等により、補助費等・比率ともに減少したが、昨年度に引き続き、令和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年度も栃木県平均値及び類似団体平均値を上回っている。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広域保健衛生組合への負担金の増が見込まれることから、その他各種補助金の事業内容、補助対象団体の決算状況等を精査し、必要性の低い補助金の見直し及び廃止を行う等、適正な補助とな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135164</xdr:rowOff>
    </xdr:from>
    <xdr:to>
      <xdr:col>82</xdr:col>
      <xdr:colOff>107950</xdr:colOff>
      <xdr:row>39</xdr:row>
      <xdr:rowOff>9978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478814"/>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39</xdr:row>
      <xdr:rowOff>9978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652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1814</xdr:rowOff>
    </xdr:from>
    <xdr:to>
      <xdr:col>73</xdr:col>
      <xdr:colOff>180975</xdr:colOff>
      <xdr:row>38</xdr:row>
      <xdr:rowOff>137885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74014"/>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1814</xdr:rowOff>
    </xdr:from>
    <xdr:to>
      <xdr:col>69</xdr:col>
      <xdr:colOff>92075</xdr:colOff>
      <xdr:row>36</xdr:row>
      <xdr:rowOff>45357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84364</xdr:rowOff>
    </xdr:from>
    <xdr:to>
      <xdr:col>82</xdr:col>
      <xdr:colOff>158750</xdr:colOff>
      <xdr:row>38</xdr:row>
      <xdr:rowOff>14514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56441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130628</xdr:rowOff>
    </xdr:from>
    <xdr:to>
      <xdr:col>78</xdr:col>
      <xdr:colOff>120650</xdr:colOff>
      <xdr:row>39</xdr:row>
      <xdr:rowOff>60778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45555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122464</xdr:rowOff>
    </xdr:from>
    <xdr:to>
      <xdr:col>69</xdr:col>
      <xdr:colOff>142875</xdr:colOff>
      <xdr:row>36</xdr:row>
      <xdr:rowOff>52614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62791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年度に発行した徴収猶予特例債の一括償還により公債費の額が増加したものの、分母である経常・一般財源等の増加により、前年度と比較して比率は横ばいとなった。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今後は、市役所新庁舎整備事業等大型建設事業の償還による公債費の増が見込まれることから、市債管理計画に基づき市債残高の抑制に努める。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148227</xdr:rowOff>
    </xdr:from>
    <xdr:to>
      <xdr:col>24</xdr:col>
      <xdr:colOff>25400</xdr:colOff>
      <xdr:row>77</xdr:row>
      <xdr:rowOff>148227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49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95629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97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98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498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9434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49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97427</xdr:rowOff>
    </xdr:from>
    <xdr:to>
      <xdr:col>24</xdr:col>
      <xdr:colOff>76200</xdr:colOff>
      <xdr:row>78</xdr:row>
      <xdr:rowOff>27577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113954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4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37754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06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44285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37754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130084</xdr:rowOff>
    </xdr:from>
    <xdr:to>
      <xdr:col>6</xdr:col>
      <xdr:colOff>171450</xdr:colOff>
      <xdr:row>78</xdr:row>
      <xdr:rowOff>60234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70411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公債費以外に係る経常収支比率は、前年度と比較して、人件費・補助費等の減等により、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特に補助費等については、栃木県平均値及び類似団体平均値を上回っており、今後は広域保健衛生組合への負担金の増加が見込まれることから、事業内容、決算状況を精査し、必要性の低い補助金の見直し及び廃止を行うなど、比率の改善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79</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73529"/>
          <a:ext cx="8382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79</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282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78</xdr:row>
      <xdr:rowOff>55155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64969"/>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63319</xdr:rowOff>
    </xdr:from>
    <xdr:to>
      <xdr:col>69</xdr:col>
      <xdr:colOff>92075</xdr:colOff>
      <xdr:row>77</xdr:row>
      <xdr:rowOff>148227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649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18159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109056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90732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124296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97427</xdr:rowOff>
    </xdr:from>
    <xdr:to>
      <xdr:col>65</xdr:col>
      <xdr:colOff>53975</xdr:colOff>
      <xdr:row>78</xdr:row>
      <xdr:rowOff>27577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12354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62039</xdr:rowOff>
    </xdr:from>
    <xdr:to>
      <xdr:col>29</xdr:col>
      <xdr:colOff>127000</xdr:colOff>
      <xdr:row>18</xdr:row>
      <xdr:rowOff>88138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95764"/>
          <a:ext cx="647700" cy="2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85602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62039</xdr:rowOff>
    </xdr:from>
    <xdr:to>
      <xdr:col>26</xdr:col>
      <xdr:colOff>50800</xdr:colOff>
      <xdr:row>18</xdr:row>
      <xdr:rowOff>76937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5764"/>
          <a:ext cx="698500" cy="1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76937</xdr:rowOff>
    </xdr:from>
    <xdr:to>
      <xdr:col>22</xdr:col>
      <xdr:colOff>114300</xdr:colOff>
      <xdr:row>18</xdr:row>
      <xdr:rowOff>119875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0662"/>
          <a:ext cx="698500" cy="4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118694</xdr:rowOff>
    </xdr:from>
    <xdr:to>
      <xdr:col>18</xdr:col>
      <xdr:colOff>177800</xdr:colOff>
      <xdr:row>18</xdr:row>
      <xdr:rowOff>119875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52419"/>
          <a:ext cx="6985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99966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37338</xdr:rowOff>
    </xdr:from>
    <xdr:to>
      <xdr:col>29</xdr:col>
      <xdr:colOff>177800</xdr:colOff>
      <xdr:row>18</xdr:row>
      <xdr:rowOff>138938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7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11239</xdr:rowOff>
    </xdr:from>
    <xdr:to>
      <xdr:col>26</xdr:col>
      <xdr:colOff>101600</xdr:colOff>
      <xdr:row>18</xdr:row>
      <xdr:rowOff>112839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97617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26137</xdr:rowOff>
    </xdr:from>
    <xdr:to>
      <xdr:col>22</xdr:col>
      <xdr:colOff>165100</xdr:colOff>
      <xdr:row>18</xdr:row>
      <xdr:rowOff>127736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98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112514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69075</xdr:rowOff>
    </xdr:from>
    <xdr:to>
      <xdr:col>19</xdr:col>
      <xdr:colOff>38100</xdr:colOff>
      <xdr:row>18</xdr:row>
      <xdr:rowOff>170675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2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155452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67894</xdr:rowOff>
    </xdr:from>
    <xdr:to>
      <xdr:col>15</xdr:col>
      <xdr:colOff>101600</xdr:colOff>
      <xdr:row>18</xdr:row>
      <xdr:rowOff>169494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154271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128981</xdr:rowOff>
    </xdr:from>
    <xdr:to>
      <xdr:col>29</xdr:col>
      <xdr:colOff>127000</xdr:colOff>
      <xdr:row>35</xdr:row>
      <xdr:rowOff>163576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39331"/>
          <a:ext cx="6477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128981</xdr:rowOff>
    </xdr:from>
    <xdr:to>
      <xdr:col>26</xdr:col>
      <xdr:colOff>50800</xdr:colOff>
      <xdr:row>35</xdr:row>
      <xdr:rowOff>186969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39331"/>
          <a:ext cx="698500" cy="5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186969</xdr:rowOff>
    </xdr:from>
    <xdr:to>
      <xdr:col>22</xdr:col>
      <xdr:colOff>114300</xdr:colOff>
      <xdr:row>35</xdr:row>
      <xdr:rowOff>249910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97319"/>
          <a:ext cx="698500" cy="6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151956</xdr:rowOff>
    </xdr:from>
    <xdr:to>
      <xdr:col>18</xdr:col>
      <xdr:colOff>177800</xdr:colOff>
      <xdr:row>35</xdr:row>
      <xdr:rowOff>249910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62306"/>
          <a:ext cx="698500" cy="9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112776</xdr:rowOff>
    </xdr:from>
    <xdr:to>
      <xdr:col>29</xdr:col>
      <xdr:colOff>177800</xdr:colOff>
      <xdr:row>35</xdr:row>
      <xdr:rowOff>214376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3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300753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6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78181</xdr:rowOff>
    </xdr:from>
    <xdr:to>
      <xdr:col>26</xdr:col>
      <xdr:colOff>101600</xdr:colOff>
      <xdr:row>35</xdr:row>
      <xdr:rowOff>179781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8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189958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136169</xdr:rowOff>
    </xdr:from>
    <xdr:to>
      <xdr:col>22</xdr:col>
      <xdr:colOff>165100</xdr:colOff>
      <xdr:row>35</xdr:row>
      <xdr:rowOff>237769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247946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199110</xdr:rowOff>
    </xdr:from>
    <xdr:to>
      <xdr:col>19</xdr:col>
      <xdr:colOff>38100</xdr:colOff>
      <xdr:row>35</xdr:row>
      <xdr:rowOff>300710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285487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101156</xdr:rowOff>
    </xdr:from>
    <xdr:to>
      <xdr:col>15</xdr:col>
      <xdr:colOff>101600</xdr:colOff>
      <xdr:row>35</xdr:row>
      <xdr:rowOff>202756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212933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167,652
160,801
171.75
74,235,360
70,896,051
3,146,680
34,405,539
59,505,971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166027</xdr:rowOff>
    </xdr:from>
    <xdr:to>
      <xdr:col>24</xdr:col>
      <xdr:colOff>63500</xdr:colOff>
      <xdr:row>38</xdr:row>
      <xdr:rowOff>6236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09677"/>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13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166027</xdr:rowOff>
    </xdr:from>
    <xdr:to>
      <xdr:col>19</xdr:col>
      <xdr:colOff>177800</xdr:colOff>
      <xdr:row>38</xdr:row>
      <xdr:rowOff>132423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9677"/>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5516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132042</xdr:rowOff>
    </xdr:from>
    <xdr:to>
      <xdr:col>15</xdr:col>
      <xdr:colOff>50800</xdr:colOff>
      <xdr:row>38</xdr:row>
      <xdr:rowOff>132423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471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87241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129946</xdr:rowOff>
    </xdr:from>
    <xdr:to>
      <xdr:col>10</xdr:col>
      <xdr:colOff>114300</xdr:colOff>
      <xdr:row>38</xdr:row>
      <xdr:rowOff>132042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4504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84726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126886</xdr:rowOff>
    </xdr:from>
    <xdr:to>
      <xdr:col>24</xdr:col>
      <xdr:colOff>114300</xdr:colOff>
      <xdr:row>38</xdr:row>
      <xdr:rowOff>57035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0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41813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115227</xdr:rowOff>
    </xdr:from>
    <xdr:to>
      <xdr:col>20</xdr:col>
      <xdr:colOff>38100</xdr:colOff>
      <xdr:row>38</xdr:row>
      <xdr:rowOff>45377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36504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81623</xdr:rowOff>
    </xdr:from>
    <xdr:to>
      <xdr:col>15</xdr:col>
      <xdr:colOff>101600</xdr:colOff>
      <xdr:row>39</xdr:row>
      <xdr:rowOff>11773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2900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81242</xdr:rowOff>
    </xdr:from>
    <xdr:to>
      <xdr:col>10</xdr:col>
      <xdr:colOff>165100</xdr:colOff>
      <xdr:row>39</xdr:row>
      <xdr:rowOff>11392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79146</xdr:rowOff>
    </xdr:from>
    <xdr:to>
      <xdr:col>6</xdr:col>
      <xdr:colOff>38100</xdr:colOff>
      <xdr:row>39</xdr:row>
      <xdr:rowOff>9296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138992</xdr:rowOff>
    </xdr:from>
    <xdr:to>
      <xdr:col>24</xdr:col>
      <xdr:colOff>62865</xdr:colOff>
      <xdr:row>57</xdr:row>
      <xdr:rowOff>4277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82942"/>
          <a:ext cx="1270" cy="89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8104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4277</xdr:rowOff>
    </xdr:from>
    <xdr:to>
      <xdr:col>24</xdr:col>
      <xdr:colOff>152400</xdr:colOff>
      <xdr:row>57</xdr:row>
      <xdr:rowOff>4277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7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85669</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138992</xdr:rowOff>
    </xdr:from>
    <xdr:to>
      <xdr:col>24</xdr:col>
      <xdr:colOff>152400</xdr:colOff>
      <xdr:row>51</xdr:row>
      <xdr:rowOff>138992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8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64285</xdr:rowOff>
    </xdr:from>
    <xdr:to>
      <xdr:col>24</xdr:col>
      <xdr:colOff>63500</xdr:colOff>
      <xdr:row>58</xdr:row>
      <xdr:rowOff>62410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65485"/>
          <a:ext cx="838200" cy="34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45438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03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22561</xdr:rowOff>
    </xdr:from>
    <xdr:to>
      <xdr:col>24</xdr:col>
      <xdr:colOff>114300</xdr:colOff>
      <xdr:row>55</xdr:row>
      <xdr:rowOff>124161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40579</xdr:rowOff>
    </xdr:from>
    <xdr:to>
      <xdr:col>19</xdr:col>
      <xdr:colOff>177800</xdr:colOff>
      <xdr:row>58</xdr:row>
      <xdr:rowOff>62410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8467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30927</xdr:rowOff>
    </xdr:from>
    <xdr:to>
      <xdr:col>20</xdr:col>
      <xdr:colOff>38100</xdr:colOff>
      <xdr:row>56</xdr:row>
      <xdr:rowOff>132527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3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149054</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0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40579</xdr:rowOff>
    </xdr:from>
    <xdr:to>
      <xdr:col>15</xdr:col>
      <xdr:colOff>50800</xdr:colOff>
      <xdr:row>58</xdr:row>
      <xdr:rowOff>74412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84679"/>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68052</xdr:rowOff>
    </xdr:from>
    <xdr:to>
      <xdr:col>15</xdr:col>
      <xdr:colOff>101600</xdr:colOff>
      <xdr:row>56</xdr:row>
      <xdr:rowOff>169652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6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74412</xdr:rowOff>
    </xdr:from>
    <xdr:to>
      <xdr:col>10</xdr:col>
      <xdr:colOff>114300</xdr:colOff>
      <xdr:row>58</xdr:row>
      <xdr:rowOff>120109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8512"/>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166715</xdr:rowOff>
    </xdr:from>
    <xdr:to>
      <xdr:col>10</xdr:col>
      <xdr:colOff>165100</xdr:colOff>
      <xdr:row>57</xdr:row>
      <xdr:rowOff>96865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113392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166990</xdr:rowOff>
    </xdr:from>
    <xdr:to>
      <xdr:col>6</xdr:col>
      <xdr:colOff>38100</xdr:colOff>
      <xdr:row>57</xdr:row>
      <xdr:rowOff>97140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113667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13485</xdr:rowOff>
    </xdr:from>
    <xdr:to>
      <xdr:col>24</xdr:col>
      <xdr:colOff>114300</xdr:colOff>
      <xdr:row>56</xdr:row>
      <xdr:rowOff>115085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99862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11610</xdr:rowOff>
    </xdr:from>
    <xdr:to>
      <xdr:col>20</xdr:col>
      <xdr:colOff>38100</xdr:colOff>
      <xdr:row>58</xdr:row>
      <xdr:rowOff>113210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104337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161229</xdr:rowOff>
    </xdr:from>
    <xdr:to>
      <xdr:col>15</xdr:col>
      <xdr:colOff>101600</xdr:colOff>
      <xdr:row>58</xdr:row>
      <xdr:rowOff>91379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82506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23612</xdr:rowOff>
    </xdr:from>
    <xdr:to>
      <xdr:col>10</xdr:col>
      <xdr:colOff>165100</xdr:colOff>
      <xdr:row>58</xdr:row>
      <xdr:rowOff>125212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116339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69309</xdr:rowOff>
    </xdr:from>
    <xdr:to>
      <xdr:col>6</xdr:col>
      <xdr:colOff>38100</xdr:colOff>
      <xdr:row>58</xdr:row>
      <xdr:rowOff>170909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162036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143619</xdr:rowOff>
    </xdr:from>
    <xdr:to>
      <xdr:col>24</xdr:col>
      <xdr:colOff>63500</xdr:colOff>
      <xdr:row>77</xdr:row>
      <xdr:rowOff>163051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5269"/>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143619</xdr:rowOff>
    </xdr:from>
    <xdr:to>
      <xdr:col>19</xdr:col>
      <xdr:colOff>177800</xdr:colOff>
      <xdr:row>78</xdr:row>
      <xdr:rowOff>32258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45269"/>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32258</xdr:rowOff>
    </xdr:from>
    <xdr:to>
      <xdr:col>15</xdr:col>
      <xdr:colOff>50800</xdr:colOff>
      <xdr:row>78</xdr:row>
      <xdr:rowOff>56262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5358"/>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56262</xdr:rowOff>
    </xdr:from>
    <xdr:to>
      <xdr:col>10</xdr:col>
      <xdr:colOff>114300</xdr:colOff>
      <xdr:row>78</xdr:row>
      <xdr:rowOff>58220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29362"/>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112251</xdr:rowOff>
    </xdr:from>
    <xdr:to>
      <xdr:col>24</xdr:col>
      <xdr:colOff>114300</xdr:colOff>
      <xdr:row>78</xdr:row>
      <xdr:rowOff>42401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27178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92819</xdr:rowOff>
    </xdr:from>
    <xdr:to>
      <xdr:col>20</xdr:col>
      <xdr:colOff>38100</xdr:colOff>
      <xdr:row>78</xdr:row>
      <xdr:rowOff>22969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152908</xdr:rowOff>
    </xdr:from>
    <xdr:to>
      <xdr:col>15</xdr:col>
      <xdr:colOff>101600</xdr:colOff>
      <xdr:row>78</xdr:row>
      <xdr:rowOff>83058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74185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5462</xdr:rowOff>
    </xdr:from>
    <xdr:to>
      <xdr:col>10</xdr:col>
      <xdr:colOff>165100</xdr:colOff>
      <xdr:row>78</xdr:row>
      <xdr:rowOff>107062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7420</xdr:rowOff>
    </xdr:from>
    <xdr:to>
      <xdr:col>6</xdr:col>
      <xdr:colOff>38100</xdr:colOff>
      <xdr:row>78</xdr:row>
      <xdr:rowOff>109020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100147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64360</xdr:rowOff>
    </xdr:from>
    <xdr:to>
      <xdr:col>24</xdr:col>
      <xdr:colOff>63500</xdr:colOff>
      <xdr:row>97</xdr:row>
      <xdr:rowOff>119876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09210"/>
          <a:ext cx="838200" cy="7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119876</xdr:rowOff>
    </xdr:from>
    <xdr:to>
      <xdr:col>19</xdr:col>
      <xdr:colOff>177800</xdr:colOff>
      <xdr:row>98</xdr:row>
      <xdr:rowOff>118506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0526"/>
          <a:ext cx="889000" cy="17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118506</xdr:rowOff>
    </xdr:from>
    <xdr:to>
      <xdr:col>15</xdr:col>
      <xdr:colOff>50800</xdr:colOff>
      <xdr:row>99</xdr:row>
      <xdr:rowOff>105116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20606"/>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97278</xdr:rowOff>
    </xdr:from>
    <xdr:to>
      <xdr:col>10</xdr:col>
      <xdr:colOff>114300</xdr:colOff>
      <xdr:row>99</xdr:row>
      <xdr:rowOff>105116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7082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139557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136422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13560</xdr:rowOff>
    </xdr:from>
    <xdr:to>
      <xdr:col>24</xdr:col>
      <xdr:colOff>114300</xdr:colOff>
      <xdr:row>93</xdr:row>
      <xdr:rowOff>115160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5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36437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0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69076</xdr:rowOff>
    </xdr:from>
    <xdr:to>
      <xdr:col>20</xdr:col>
      <xdr:colOff>38100</xdr:colOff>
      <xdr:row>97</xdr:row>
      <xdr:rowOff>170676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67706</xdr:rowOff>
    </xdr:from>
    <xdr:to>
      <xdr:col>15</xdr:col>
      <xdr:colOff>101600</xdr:colOff>
      <xdr:row>98</xdr:row>
      <xdr:rowOff>169306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160433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54316</xdr:rowOff>
    </xdr:from>
    <xdr:to>
      <xdr:col>10</xdr:col>
      <xdr:colOff>165100</xdr:colOff>
      <xdr:row>99</xdr:row>
      <xdr:rowOff>155916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147043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2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46478</xdr:rowOff>
    </xdr:from>
    <xdr:to>
      <xdr:col>6</xdr:col>
      <xdr:colOff>38100</xdr:colOff>
      <xdr:row>99</xdr:row>
      <xdr:rowOff>148078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139205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25311</xdr:rowOff>
    </xdr:from>
    <xdr:to>
      <xdr:col>55</xdr:col>
      <xdr:colOff>0</xdr:colOff>
      <xdr:row>37</xdr:row>
      <xdr:rowOff>143358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168811"/>
          <a:ext cx="838200" cy="13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135145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78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25311</xdr:rowOff>
    </xdr:from>
    <xdr:to>
      <xdr:col>50</xdr:col>
      <xdr:colOff>114300</xdr:colOff>
      <xdr:row>37</xdr:row>
      <xdr:rowOff>151231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168811"/>
          <a:ext cx="889000" cy="13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5605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151231</xdr:rowOff>
    </xdr:from>
    <xdr:to>
      <xdr:col>45</xdr:col>
      <xdr:colOff>177800</xdr:colOff>
      <xdr:row>38</xdr:row>
      <xdr:rowOff>157290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94881"/>
          <a:ext cx="889000" cy="17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7752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156883</xdr:rowOff>
    </xdr:from>
    <xdr:to>
      <xdr:col>41</xdr:col>
      <xdr:colOff>50800</xdr:colOff>
      <xdr:row>38</xdr:row>
      <xdr:rowOff>157290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71983"/>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59364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92558</xdr:rowOff>
    </xdr:from>
    <xdr:to>
      <xdr:col>55</xdr:col>
      <xdr:colOff>50800</xdr:colOff>
      <xdr:row>38</xdr:row>
      <xdr:rowOff>22707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115435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145961</xdr:rowOff>
    </xdr:from>
    <xdr:to>
      <xdr:col>50</xdr:col>
      <xdr:colOff>165100</xdr:colOff>
      <xdr:row>30</xdr:row>
      <xdr:rowOff>76111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92638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489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100431</xdr:rowOff>
    </xdr:from>
    <xdr:to>
      <xdr:col>46</xdr:col>
      <xdr:colOff>38100</xdr:colOff>
      <xdr:row>38</xdr:row>
      <xdr:rowOff>30581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47108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2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106490</xdr:rowOff>
    </xdr:from>
    <xdr:to>
      <xdr:col>41</xdr:col>
      <xdr:colOff>101600</xdr:colOff>
      <xdr:row>39</xdr:row>
      <xdr:rowOff>36640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106083</xdr:rowOff>
    </xdr:from>
    <xdr:to>
      <xdr:col>36</xdr:col>
      <xdr:colOff>165100</xdr:colOff>
      <xdr:row>39</xdr:row>
      <xdr:rowOff>36233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52760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97637</xdr:rowOff>
    </xdr:from>
    <xdr:to>
      <xdr:col>55</xdr:col>
      <xdr:colOff>0</xdr:colOff>
      <xdr:row>55</xdr:row>
      <xdr:rowOff>107467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013037"/>
          <a:ext cx="838200" cy="5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6683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0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97637</xdr:rowOff>
    </xdr:from>
    <xdr:to>
      <xdr:col>50</xdr:col>
      <xdr:colOff>114300</xdr:colOff>
      <xdr:row>57</xdr:row>
      <xdr:rowOff>137137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013037"/>
          <a:ext cx="889000" cy="89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116334</xdr:rowOff>
    </xdr:from>
    <xdr:to>
      <xdr:col>45</xdr:col>
      <xdr:colOff>177800</xdr:colOff>
      <xdr:row>57</xdr:row>
      <xdr:rowOff>137137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8898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2083</xdr:rowOff>
    </xdr:from>
    <xdr:to>
      <xdr:col>41</xdr:col>
      <xdr:colOff>50800</xdr:colOff>
      <xdr:row>57</xdr:row>
      <xdr:rowOff>116334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74733"/>
          <a:ext cx="889000" cy="1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50861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160083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56667</xdr:rowOff>
    </xdr:from>
    <xdr:to>
      <xdr:col>55</xdr:col>
      <xdr:colOff>50800</xdr:colOff>
      <xdr:row>55</xdr:row>
      <xdr:rowOff>158267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79544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46837</xdr:rowOff>
    </xdr:from>
    <xdr:to>
      <xdr:col>50</xdr:col>
      <xdr:colOff>165100</xdr:colOff>
      <xdr:row>52</xdr:row>
      <xdr:rowOff>148437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9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164964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87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86337</xdr:rowOff>
    </xdr:from>
    <xdr:to>
      <xdr:col>46</xdr:col>
      <xdr:colOff>38100</xdr:colOff>
      <xdr:row>58</xdr:row>
      <xdr:rowOff>16487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5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7614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65534</xdr:rowOff>
    </xdr:from>
    <xdr:to>
      <xdr:col>41</xdr:col>
      <xdr:colOff>101600</xdr:colOff>
      <xdr:row>57</xdr:row>
      <xdr:rowOff>167134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158261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122733</xdr:rowOff>
    </xdr:from>
    <xdr:to>
      <xdr:col>36</xdr:col>
      <xdr:colOff>165100</xdr:colOff>
      <xdr:row>57</xdr:row>
      <xdr:rowOff>52883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44010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133986</xdr:rowOff>
    </xdr:from>
    <xdr:to>
      <xdr:col>55</xdr:col>
      <xdr:colOff>0</xdr:colOff>
      <xdr:row>78</xdr:row>
      <xdr:rowOff>168199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35636"/>
          <a:ext cx="838200" cy="2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151473</xdr:rowOff>
    </xdr:from>
    <xdr:to>
      <xdr:col>50</xdr:col>
      <xdr:colOff>114300</xdr:colOff>
      <xdr:row>78</xdr:row>
      <xdr:rowOff>168199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24573"/>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91294</xdr:rowOff>
    </xdr:from>
    <xdr:to>
      <xdr:col>45</xdr:col>
      <xdr:colOff>177800</xdr:colOff>
      <xdr:row>78</xdr:row>
      <xdr:rowOff>151473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292944"/>
          <a:ext cx="889000" cy="2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143952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91294</xdr:rowOff>
    </xdr:from>
    <xdr:to>
      <xdr:col>41</xdr:col>
      <xdr:colOff>50800</xdr:colOff>
      <xdr:row>77</xdr:row>
      <xdr:rowOff>168447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292944"/>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149547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83186</xdr:rowOff>
    </xdr:from>
    <xdr:to>
      <xdr:col>55</xdr:col>
      <xdr:colOff>50800</xdr:colOff>
      <xdr:row>78</xdr:row>
      <xdr:rowOff>13336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61613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117399</xdr:rowOff>
    </xdr:from>
    <xdr:to>
      <xdr:col>50</xdr:col>
      <xdr:colOff>165100</xdr:colOff>
      <xdr:row>79</xdr:row>
      <xdr:rowOff>47549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38676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100673</xdr:rowOff>
    </xdr:from>
    <xdr:to>
      <xdr:col>46</xdr:col>
      <xdr:colOff>38100</xdr:colOff>
      <xdr:row>79</xdr:row>
      <xdr:rowOff>30823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21950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40494</xdr:rowOff>
    </xdr:from>
    <xdr:to>
      <xdr:col>41</xdr:col>
      <xdr:colOff>101600</xdr:colOff>
      <xdr:row>77</xdr:row>
      <xdr:rowOff>142094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158621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117647</xdr:rowOff>
    </xdr:from>
    <xdr:to>
      <xdr:col>36</xdr:col>
      <xdr:colOff>165100</xdr:colOff>
      <xdr:row>78</xdr:row>
      <xdr:rowOff>47797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38924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44965</xdr:rowOff>
    </xdr:from>
    <xdr:to>
      <xdr:col>54</xdr:col>
      <xdr:colOff>189865</xdr:colOff>
      <xdr:row>98</xdr:row>
      <xdr:rowOff>51136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818365"/>
          <a:ext cx="1270" cy="103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54963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51136</xdr:rowOff>
    </xdr:from>
    <xdr:to>
      <xdr:col>55</xdr:col>
      <xdr:colOff>88900</xdr:colOff>
      <xdr:row>98</xdr:row>
      <xdr:rowOff>51136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5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163092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5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44965</xdr:rowOff>
    </xdr:from>
    <xdr:to>
      <xdr:col>55</xdr:col>
      <xdr:colOff>88900</xdr:colOff>
      <xdr:row>92</xdr:row>
      <xdr:rowOff>44965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81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15284</xdr:rowOff>
    </xdr:from>
    <xdr:to>
      <xdr:col>55</xdr:col>
      <xdr:colOff>0</xdr:colOff>
      <xdr:row>95</xdr:row>
      <xdr:rowOff>95086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617234"/>
          <a:ext cx="838200" cy="76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146156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3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15284</xdr:rowOff>
    </xdr:from>
    <xdr:to>
      <xdr:col>50</xdr:col>
      <xdr:colOff>114300</xdr:colOff>
      <xdr:row>96</xdr:row>
      <xdr:rowOff>86170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5617234"/>
          <a:ext cx="889000" cy="9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158614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86170</xdr:rowOff>
    </xdr:from>
    <xdr:to>
      <xdr:col>45</xdr:col>
      <xdr:colOff>177800</xdr:colOff>
      <xdr:row>97</xdr:row>
      <xdr:rowOff>53575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45370"/>
          <a:ext cx="889000" cy="1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33710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118497</xdr:rowOff>
    </xdr:from>
    <xdr:to>
      <xdr:col>41</xdr:col>
      <xdr:colOff>50800</xdr:colOff>
      <xdr:row>97</xdr:row>
      <xdr:rowOff>53575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77697"/>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160526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44286</xdr:rowOff>
    </xdr:from>
    <xdr:to>
      <xdr:col>55</xdr:col>
      <xdr:colOff>50800</xdr:colOff>
      <xdr:row>95</xdr:row>
      <xdr:rowOff>145886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67163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135934</xdr:rowOff>
    </xdr:from>
    <xdr:to>
      <xdr:col>50</xdr:col>
      <xdr:colOff>165100</xdr:colOff>
      <xdr:row>91</xdr:row>
      <xdr:rowOff>66084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5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82611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35370</xdr:rowOff>
    </xdr:from>
    <xdr:to>
      <xdr:col>46</xdr:col>
      <xdr:colOff>38100</xdr:colOff>
      <xdr:row>96</xdr:row>
      <xdr:rowOff>136970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128097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2775</xdr:rowOff>
    </xdr:from>
    <xdr:to>
      <xdr:col>41</xdr:col>
      <xdr:colOff>101600</xdr:colOff>
      <xdr:row>97</xdr:row>
      <xdr:rowOff>104375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95502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67697</xdr:rowOff>
    </xdr:from>
    <xdr:to>
      <xdr:col>36</xdr:col>
      <xdr:colOff>165100</xdr:colOff>
      <xdr:row>96</xdr:row>
      <xdr:rowOff>169297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160424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137985</xdr:rowOff>
    </xdr:from>
    <xdr:to>
      <xdr:col>85</xdr:col>
      <xdr:colOff>127000</xdr:colOff>
      <xdr:row>39</xdr:row>
      <xdr:rowOff>44412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3085"/>
          <a:ext cx="8382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137985</xdr:rowOff>
    </xdr:from>
    <xdr:to>
      <xdr:col>81</xdr:col>
      <xdr:colOff>50800</xdr:colOff>
      <xdr:row>38</xdr:row>
      <xdr:rowOff>157683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53085"/>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157683</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72783"/>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165062</xdr:rowOff>
    </xdr:from>
    <xdr:to>
      <xdr:col>85</xdr:col>
      <xdr:colOff>177800</xdr:colOff>
      <xdr:row>39</xdr:row>
      <xdr:rowOff>95212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79989</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87185</xdr:rowOff>
    </xdr:from>
    <xdr:to>
      <xdr:col>81</xdr:col>
      <xdr:colOff>101600</xdr:colOff>
      <xdr:row>39</xdr:row>
      <xdr:rowOff>17335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8462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9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106883</xdr:rowOff>
    </xdr:from>
    <xdr:to>
      <xdr:col>76</xdr:col>
      <xdr:colOff>165100</xdr:colOff>
      <xdr:row>39</xdr:row>
      <xdr:rowOff>37033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28160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1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165570</xdr:rowOff>
    </xdr:from>
    <xdr:to>
      <xdr:col>85</xdr:col>
      <xdr:colOff>127000</xdr:colOff>
      <xdr:row>76</xdr:row>
      <xdr:rowOff>40182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24320"/>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166812</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35286</xdr:rowOff>
    </xdr:from>
    <xdr:to>
      <xdr:col>81</xdr:col>
      <xdr:colOff>50800</xdr:colOff>
      <xdr:row>76</xdr:row>
      <xdr:rowOff>40182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065486"/>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35286</xdr:rowOff>
    </xdr:from>
    <xdr:to>
      <xdr:col>76</xdr:col>
      <xdr:colOff>114300</xdr:colOff>
      <xdr:row>76</xdr:row>
      <xdr:rowOff>38773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06548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28200</xdr:rowOff>
    </xdr:from>
    <xdr:to>
      <xdr:col>71</xdr:col>
      <xdr:colOff>177800</xdr:colOff>
      <xdr:row>76</xdr:row>
      <xdr:rowOff>38773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5840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114770</xdr:rowOff>
    </xdr:from>
    <xdr:to>
      <xdr:col>85</xdr:col>
      <xdr:colOff>177800</xdr:colOff>
      <xdr:row>76</xdr:row>
      <xdr:rowOff>44920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93197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160832</xdr:rowOff>
    </xdr:from>
    <xdr:to>
      <xdr:col>81</xdr:col>
      <xdr:colOff>101600</xdr:colOff>
      <xdr:row>76</xdr:row>
      <xdr:rowOff>90982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82109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155936</xdr:rowOff>
    </xdr:from>
    <xdr:to>
      <xdr:col>76</xdr:col>
      <xdr:colOff>165100</xdr:colOff>
      <xdr:row>76</xdr:row>
      <xdr:rowOff>86086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77213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159423</xdr:rowOff>
    </xdr:from>
    <xdr:to>
      <xdr:col>72</xdr:col>
      <xdr:colOff>38100</xdr:colOff>
      <xdr:row>76</xdr:row>
      <xdr:rowOff>89573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148850</xdr:rowOff>
    </xdr:from>
    <xdr:to>
      <xdr:col>67</xdr:col>
      <xdr:colOff>101600</xdr:colOff>
      <xdr:row>76</xdr:row>
      <xdr:rowOff>79000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70127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114064</xdr:rowOff>
    </xdr:from>
    <xdr:to>
      <xdr:col>85</xdr:col>
      <xdr:colOff>127000</xdr:colOff>
      <xdr:row>98</xdr:row>
      <xdr:rowOff>162821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744714"/>
          <a:ext cx="838200" cy="22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162821</xdr:rowOff>
    </xdr:from>
    <xdr:to>
      <xdr:col>81</xdr:col>
      <xdr:colOff>50800</xdr:colOff>
      <xdr:row>99</xdr:row>
      <xdr:rowOff>74157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964921"/>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69585</xdr:rowOff>
    </xdr:from>
    <xdr:to>
      <xdr:col>76</xdr:col>
      <xdr:colOff>114300</xdr:colOff>
      <xdr:row>99</xdr:row>
      <xdr:rowOff>74157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70431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69585</xdr:rowOff>
    </xdr:from>
    <xdr:to>
      <xdr:col>71</xdr:col>
      <xdr:colOff>177800</xdr:colOff>
      <xdr:row>99</xdr:row>
      <xdr:rowOff>86175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7043135"/>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137369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59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144750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63264</xdr:rowOff>
    </xdr:from>
    <xdr:to>
      <xdr:col>85</xdr:col>
      <xdr:colOff>177800</xdr:colOff>
      <xdr:row>97</xdr:row>
      <xdr:rowOff>164864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6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41691</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6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112021</xdr:rowOff>
    </xdr:from>
    <xdr:to>
      <xdr:col>81</xdr:col>
      <xdr:colOff>101600</xdr:colOff>
      <xdr:row>99</xdr:row>
      <xdr:rowOff>42171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33298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70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23357</xdr:rowOff>
    </xdr:from>
    <xdr:to>
      <xdr:col>76</xdr:col>
      <xdr:colOff>165100</xdr:colOff>
      <xdr:row>99</xdr:row>
      <xdr:rowOff>124957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116084</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3017" y="17089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18785</xdr:rowOff>
    </xdr:from>
    <xdr:to>
      <xdr:col>72</xdr:col>
      <xdr:colOff>38100</xdr:colOff>
      <xdr:row>99</xdr:row>
      <xdr:rowOff>120385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111512</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4017" y="1708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35375</xdr:rowOff>
    </xdr:from>
    <xdr:to>
      <xdr:col>67</xdr:col>
      <xdr:colOff>101600</xdr:colOff>
      <xdr:row>99</xdr:row>
      <xdr:rowOff>136975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7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128102</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625017" y="1710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34163</xdr:rowOff>
    </xdr:from>
    <xdr:to>
      <xdr:col>116</xdr:col>
      <xdr:colOff>63500</xdr:colOff>
      <xdr:row>39</xdr:row>
      <xdr:rowOff>40132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20713"/>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34163</xdr:rowOff>
    </xdr:from>
    <xdr:to>
      <xdr:col>111</xdr:col>
      <xdr:colOff>177800</xdr:colOff>
      <xdr:row>39</xdr:row>
      <xdr:rowOff>40259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7207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38608</xdr:rowOff>
    </xdr:from>
    <xdr:to>
      <xdr:col>107</xdr:col>
      <xdr:colOff>50800</xdr:colOff>
      <xdr:row>39</xdr:row>
      <xdr:rowOff>40259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2515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21717</xdr:rowOff>
    </xdr:from>
    <xdr:to>
      <xdr:col>102</xdr:col>
      <xdr:colOff>114300</xdr:colOff>
      <xdr:row>39</xdr:row>
      <xdr:rowOff>38608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0826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160782</xdr:rowOff>
    </xdr:from>
    <xdr:to>
      <xdr:col>116</xdr:col>
      <xdr:colOff>114300</xdr:colOff>
      <xdr:row>39</xdr:row>
      <xdr:rowOff>90932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75709</xdr:rowOff>
    </xdr:from>
    <xdr:ext cx="313932"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0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154813</xdr:rowOff>
    </xdr:from>
    <xdr:to>
      <xdr:col>112</xdr:col>
      <xdr:colOff>38100</xdr:colOff>
      <xdr:row>39</xdr:row>
      <xdr:rowOff>84963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76090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66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160909</xdr:rowOff>
    </xdr:from>
    <xdr:to>
      <xdr:col>107</xdr:col>
      <xdr:colOff>101600</xdr:colOff>
      <xdr:row>39</xdr:row>
      <xdr:rowOff>91059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82186</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7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159258</xdr:rowOff>
    </xdr:from>
    <xdr:to>
      <xdr:col>102</xdr:col>
      <xdr:colOff>165100</xdr:colOff>
      <xdr:row>39</xdr:row>
      <xdr:rowOff>89408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80535</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88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142367</xdr:rowOff>
    </xdr:from>
    <xdr:to>
      <xdr:col>98</xdr:col>
      <xdr:colOff>38100</xdr:colOff>
      <xdr:row>39</xdr:row>
      <xdr:rowOff>72517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63644</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17" y="67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105219</xdr:rowOff>
    </xdr:from>
    <xdr:to>
      <xdr:col>116</xdr:col>
      <xdr:colOff>63500</xdr:colOff>
      <xdr:row>55</xdr:row>
      <xdr:rowOff>55652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363519"/>
          <a:ext cx="838200" cy="1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150766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5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105219</xdr:rowOff>
    </xdr:from>
    <xdr:to>
      <xdr:col>111</xdr:col>
      <xdr:colOff>177800</xdr:colOff>
      <xdr:row>54</xdr:row>
      <xdr:rowOff>110820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36351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95331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157455</xdr:rowOff>
    </xdr:from>
    <xdr:to>
      <xdr:col>107</xdr:col>
      <xdr:colOff>50800</xdr:colOff>
      <xdr:row>54</xdr:row>
      <xdr:rowOff>110820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244305"/>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97464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68491</xdr:rowOff>
    </xdr:from>
    <xdr:to>
      <xdr:col>102</xdr:col>
      <xdr:colOff>114300</xdr:colOff>
      <xdr:row>53</xdr:row>
      <xdr:rowOff>157455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155341"/>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76433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4852</xdr:rowOff>
    </xdr:from>
    <xdr:to>
      <xdr:col>116</xdr:col>
      <xdr:colOff>114300</xdr:colOff>
      <xdr:row>55</xdr:row>
      <xdr:rowOff>106452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4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27729</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54419</xdr:rowOff>
    </xdr:from>
    <xdr:to>
      <xdr:col>112</xdr:col>
      <xdr:colOff>38100</xdr:colOff>
      <xdr:row>54</xdr:row>
      <xdr:rowOff>156019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3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1096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6111" y="90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60020</xdr:rowOff>
    </xdr:from>
    <xdr:to>
      <xdr:col>107</xdr:col>
      <xdr:colOff>101600</xdr:colOff>
      <xdr:row>54</xdr:row>
      <xdr:rowOff>161620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3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6697</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7111" y="90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106655</xdr:rowOff>
    </xdr:from>
    <xdr:to>
      <xdr:col>102</xdr:col>
      <xdr:colOff>165100</xdr:colOff>
      <xdr:row>54</xdr:row>
      <xdr:rowOff>36805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1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53332</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8111" y="89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17691</xdr:rowOff>
    </xdr:from>
    <xdr:to>
      <xdr:col>98</xdr:col>
      <xdr:colOff>38100</xdr:colOff>
      <xdr:row>53</xdr:row>
      <xdr:rowOff>119291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1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135818</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9111" y="88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131851</xdr:rowOff>
    </xdr:from>
    <xdr:to>
      <xdr:col>116</xdr:col>
      <xdr:colOff>63500</xdr:colOff>
      <xdr:row>77</xdr:row>
      <xdr:rowOff>151130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333501"/>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48226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6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151130</xdr:rowOff>
    </xdr:from>
    <xdr:to>
      <xdr:col>111</xdr:col>
      <xdr:colOff>177800</xdr:colOff>
      <xdr:row>77</xdr:row>
      <xdr:rowOff>153912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35278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157345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128194</xdr:rowOff>
    </xdr:from>
    <xdr:to>
      <xdr:col>107</xdr:col>
      <xdr:colOff>50800</xdr:colOff>
      <xdr:row>77</xdr:row>
      <xdr:rowOff>153912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986944"/>
          <a:ext cx="889000" cy="3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110786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103200</xdr:rowOff>
    </xdr:from>
    <xdr:to>
      <xdr:col>102</xdr:col>
      <xdr:colOff>114300</xdr:colOff>
      <xdr:row>75</xdr:row>
      <xdr:rowOff>128194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96195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119054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81051</xdr:rowOff>
    </xdr:from>
    <xdr:to>
      <xdr:col>116</xdr:col>
      <xdr:colOff>114300</xdr:colOff>
      <xdr:row>78</xdr:row>
      <xdr:rowOff>11201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2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59478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2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100330</xdr:rowOff>
    </xdr:from>
    <xdr:to>
      <xdr:col>112</xdr:col>
      <xdr:colOff>38100</xdr:colOff>
      <xdr:row>78</xdr:row>
      <xdr:rowOff>30480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21607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3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103112</xdr:rowOff>
    </xdr:from>
    <xdr:to>
      <xdr:col>107</xdr:col>
      <xdr:colOff>101600</xdr:colOff>
      <xdr:row>78</xdr:row>
      <xdr:rowOff>33262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3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24389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3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77394</xdr:rowOff>
    </xdr:from>
    <xdr:to>
      <xdr:col>102</xdr:col>
      <xdr:colOff>165100</xdr:colOff>
      <xdr:row>76</xdr:row>
      <xdr:rowOff>7544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170121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0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52400</xdr:rowOff>
    </xdr:from>
    <xdr:to>
      <xdr:col>98</xdr:col>
      <xdr:colOff>38100</xdr:colOff>
      <xdr:row>75</xdr:row>
      <xdr:rowOff>154000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145127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人件費は、類似団体比較において、最も下回る水準となった。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物件費は、類似団体平均を大きく下回る水準で推移していたが、新型コロナウイルスワクチン接種事業や小山評定ふるさと応援事業の増加により、類似団体平均に近い水準となった。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扶助費は、国の新型コロナウイルス感染症に対する施策として子育て世帯への臨時特別給付金給付事業などを実施したことにより、類似団体同様に増加となった。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補助費等は、国の施策であった特別定額給付金の給付が終了したことなどにより減少となり、類似団体同様に減少となった。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市役所新庁舎の整備が完了したことで大幅に減少したが、市立体育館や新設小学校の竣工などにより依然として類似団体平均をやや上回る水準となっている。今後も、大型建設事業が当面続いていく予定だが、各事業の進度調整を図りながら、できる限り平準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積立金は、財政調整基金の積立についてほぼ目標額を積立てしたことから、やや水準が上がった。今後も、積立計画に基づいた積立が可能となるよう、経費全般に渡り節減合理化に努める。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167,652
160,801
171.75
74,235,360
70,896,051
3,146,680
34,405,539
59,505,971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82550</xdr:rowOff>
    </xdr:from>
    <xdr:to>
      <xdr:col>24</xdr:col>
      <xdr:colOff>63500</xdr:colOff>
      <xdr:row>31</xdr:row>
      <xdr:rowOff>114935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975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80645</xdr:rowOff>
    </xdr:from>
    <xdr:to>
      <xdr:col>19</xdr:col>
      <xdr:colOff>177800</xdr:colOff>
      <xdr:row>31</xdr:row>
      <xdr:rowOff>114935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22414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34942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25400</xdr:rowOff>
    </xdr:from>
    <xdr:to>
      <xdr:col>15</xdr:col>
      <xdr:colOff>50800</xdr:colOff>
      <xdr:row>30</xdr:row>
      <xdr:rowOff>80645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689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635</xdr:rowOff>
    </xdr:from>
    <xdr:to>
      <xdr:col>10</xdr:col>
      <xdr:colOff>114300</xdr:colOff>
      <xdr:row>30</xdr:row>
      <xdr:rowOff>25400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1441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31750</xdr:rowOff>
    </xdr:from>
    <xdr:to>
      <xdr:col>24</xdr:col>
      <xdr:colOff>114300</xdr:colOff>
      <xdr:row>31</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54627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64135</xdr:rowOff>
    </xdr:from>
    <xdr:to>
      <xdr:col>20</xdr:col>
      <xdr:colOff>38100</xdr:colOff>
      <xdr:row>31</xdr:row>
      <xdr:rowOff>165735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10812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29845</xdr:rowOff>
    </xdr:from>
    <xdr:to>
      <xdr:col>15</xdr:col>
      <xdr:colOff>101600</xdr:colOff>
      <xdr:row>30</xdr:row>
      <xdr:rowOff>131445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1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147972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49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146050</xdr:rowOff>
    </xdr:from>
    <xdr:to>
      <xdr:col>10</xdr:col>
      <xdr:colOff>165100</xdr:colOff>
      <xdr:row>30</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8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121285</xdr:rowOff>
    </xdr:from>
    <xdr:to>
      <xdr:col>6</xdr:col>
      <xdr:colOff>38100</xdr:colOff>
      <xdr:row>30</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0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67962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86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146466</xdr:rowOff>
    </xdr:from>
    <xdr:to>
      <xdr:col>24</xdr:col>
      <xdr:colOff>62865</xdr:colOff>
      <xdr:row>57</xdr:row>
      <xdr:rowOff>153835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576216"/>
          <a:ext cx="1270" cy="35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157662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153835</xdr:rowOff>
    </xdr:from>
    <xdr:to>
      <xdr:col>24</xdr:col>
      <xdr:colOff>152400</xdr:colOff>
      <xdr:row>57</xdr:row>
      <xdr:rowOff>153835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93143</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3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146466</xdr:rowOff>
    </xdr:from>
    <xdr:to>
      <xdr:col>24</xdr:col>
      <xdr:colOff>152400</xdr:colOff>
      <xdr:row>55</xdr:row>
      <xdr:rowOff>146466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57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107208</xdr:rowOff>
    </xdr:from>
    <xdr:to>
      <xdr:col>24</xdr:col>
      <xdr:colOff>63500</xdr:colOff>
      <xdr:row>56</xdr:row>
      <xdr:rowOff>152798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679708"/>
          <a:ext cx="838200" cy="107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86499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108072</xdr:rowOff>
    </xdr:from>
    <xdr:to>
      <xdr:col>24</xdr:col>
      <xdr:colOff>114300</xdr:colOff>
      <xdr:row>57</xdr:row>
      <xdr:rowOff>38222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107208</xdr:rowOff>
    </xdr:from>
    <xdr:to>
      <xdr:col>19</xdr:col>
      <xdr:colOff>177800</xdr:colOff>
      <xdr:row>57</xdr:row>
      <xdr:rowOff>62426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679708"/>
          <a:ext cx="889000" cy="11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37793</xdr:rowOff>
    </xdr:from>
    <xdr:to>
      <xdr:col>20</xdr:col>
      <xdr:colOff>38100</xdr:colOff>
      <xdr:row>52</xdr:row>
      <xdr:rowOff>139393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130520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62426</xdr:rowOff>
    </xdr:from>
    <xdr:to>
      <xdr:col>15</xdr:col>
      <xdr:colOff>50800</xdr:colOff>
      <xdr:row>57</xdr:row>
      <xdr:rowOff>136797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5076"/>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8365</xdr:rowOff>
    </xdr:from>
    <xdr:to>
      <xdr:col>15</xdr:col>
      <xdr:colOff>101600</xdr:colOff>
      <xdr:row>57</xdr:row>
      <xdr:rowOff>109965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126492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136797</xdr:rowOff>
    </xdr:from>
    <xdr:to>
      <xdr:col>10</xdr:col>
      <xdr:colOff>114300</xdr:colOff>
      <xdr:row>57</xdr:row>
      <xdr:rowOff>137536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944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31636</xdr:rowOff>
    </xdr:from>
    <xdr:to>
      <xdr:col>10</xdr:col>
      <xdr:colOff>165100</xdr:colOff>
      <xdr:row>57</xdr:row>
      <xdr:rowOff>133236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149763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27795</xdr:rowOff>
    </xdr:from>
    <xdr:to>
      <xdr:col>6</xdr:col>
      <xdr:colOff>38100</xdr:colOff>
      <xdr:row>57</xdr:row>
      <xdr:rowOff>129395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145922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101998</xdr:rowOff>
    </xdr:from>
    <xdr:to>
      <xdr:col>24</xdr:col>
      <xdr:colOff>114300</xdr:colOff>
      <xdr:row>57</xdr:row>
      <xdr:rowOff>32148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124875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56408</xdr:rowOff>
    </xdr:from>
    <xdr:to>
      <xdr:col>20</xdr:col>
      <xdr:colOff>38100</xdr:colOff>
      <xdr:row>50</xdr:row>
      <xdr:rowOff>158008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6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3085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40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11626</xdr:rowOff>
    </xdr:from>
    <xdr:to>
      <xdr:col>15</xdr:col>
      <xdr:colOff>101600</xdr:colOff>
      <xdr:row>57</xdr:row>
      <xdr:rowOff>113226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104353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85997</xdr:rowOff>
    </xdr:from>
    <xdr:to>
      <xdr:col>10</xdr:col>
      <xdr:colOff>165100</xdr:colOff>
      <xdr:row>58</xdr:row>
      <xdr:rowOff>16147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86736</xdr:rowOff>
    </xdr:from>
    <xdr:to>
      <xdr:col>6</xdr:col>
      <xdr:colOff>38100</xdr:colOff>
      <xdr:row>58</xdr:row>
      <xdr:rowOff>16886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139453</xdr:rowOff>
    </xdr:from>
    <xdr:to>
      <xdr:col>24</xdr:col>
      <xdr:colOff>63500</xdr:colOff>
      <xdr:row>78</xdr:row>
      <xdr:rowOff>6769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8203"/>
          <a:ext cx="838200" cy="38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116197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6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6769</xdr:rowOff>
    </xdr:from>
    <xdr:to>
      <xdr:col>19</xdr:col>
      <xdr:colOff>177800</xdr:colOff>
      <xdr:row>79</xdr:row>
      <xdr:rowOff>8102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79869"/>
          <a:ext cx="889000" cy="17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8102</xdr:rowOff>
    </xdr:from>
    <xdr:to>
      <xdr:col>15</xdr:col>
      <xdr:colOff>50800</xdr:colOff>
      <xdr:row>79</xdr:row>
      <xdr:rowOff>128308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52652"/>
          <a:ext cx="889000" cy="1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107834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109353</xdr:rowOff>
    </xdr:from>
    <xdr:to>
      <xdr:col>10</xdr:col>
      <xdr:colOff>114300</xdr:colOff>
      <xdr:row>79</xdr:row>
      <xdr:rowOff>128308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653903"/>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31196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88653</xdr:rowOff>
    </xdr:from>
    <xdr:to>
      <xdr:col>24</xdr:col>
      <xdr:colOff>114300</xdr:colOff>
      <xdr:row>76</xdr:row>
      <xdr:rowOff>18802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7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127419</xdr:rowOff>
    </xdr:from>
    <xdr:to>
      <xdr:col>20</xdr:col>
      <xdr:colOff>38100</xdr:colOff>
      <xdr:row>78</xdr:row>
      <xdr:rowOff>57569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48696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128752</xdr:rowOff>
    </xdr:from>
    <xdr:to>
      <xdr:col>15</xdr:col>
      <xdr:colOff>101600</xdr:colOff>
      <xdr:row>79</xdr:row>
      <xdr:rowOff>58902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50029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9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77508</xdr:rowOff>
    </xdr:from>
    <xdr:to>
      <xdr:col>10</xdr:col>
      <xdr:colOff>165100</xdr:colOff>
      <xdr:row>80</xdr:row>
      <xdr:rowOff>7658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6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170235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7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58553</xdr:rowOff>
    </xdr:from>
    <xdr:to>
      <xdr:col>6</xdr:col>
      <xdr:colOff>38100</xdr:colOff>
      <xdr:row>79</xdr:row>
      <xdr:rowOff>160153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151280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9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112905</xdr:rowOff>
    </xdr:from>
    <xdr:to>
      <xdr:col>24</xdr:col>
      <xdr:colOff>63500</xdr:colOff>
      <xdr:row>98</xdr:row>
      <xdr:rowOff>48161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43555"/>
          <a:ext cx="838200" cy="10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48161</xdr:rowOff>
    </xdr:from>
    <xdr:to>
      <xdr:col>19</xdr:col>
      <xdr:colOff>177800</xdr:colOff>
      <xdr:row>98</xdr:row>
      <xdr:rowOff>64393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0261"/>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64393</xdr:rowOff>
    </xdr:from>
    <xdr:to>
      <xdr:col>15</xdr:col>
      <xdr:colOff>50800</xdr:colOff>
      <xdr:row>98</xdr:row>
      <xdr:rowOff>83530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66493"/>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38545</xdr:rowOff>
    </xdr:from>
    <xdr:to>
      <xdr:col>10</xdr:col>
      <xdr:colOff>114300</xdr:colOff>
      <xdr:row>98</xdr:row>
      <xdr:rowOff>83530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40645"/>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62105</xdr:rowOff>
    </xdr:from>
    <xdr:to>
      <xdr:col>24</xdr:col>
      <xdr:colOff>114300</xdr:colOff>
      <xdr:row>97</xdr:row>
      <xdr:rowOff>163705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148482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168811</xdr:rowOff>
    </xdr:from>
    <xdr:to>
      <xdr:col>20</xdr:col>
      <xdr:colOff>38100</xdr:colOff>
      <xdr:row>98</xdr:row>
      <xdr:rowOff>98961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90088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13593</xdr:rowOff>
    </xdr:from>
    <xdr:to>
      <xdr:col>15</xdr:col>
      <xdr:colOff>101600</xdr:colOff>
      <xdr:row>98</xdr:row>
      <xdr:rowOff>115193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131720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32730</xdr:rowOff>
    </xdr:from>
    <xdr:to>
      <xdr:col>10</xdr:col>
      <xdr:colOff>165100</xdr:colOff>
      <xdr:row>98</xdr:row>
      <xdr:rowOff>134330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150857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159195</xdr:rowOff>
    </xdr:from>
    <xdr:to>
      <xdr:col>6</xdr:col>
      <xdr:colOff>38100</xdr:colOff>
      <xdr:row>98</xdr:row>
      <xdr:rowOff>89345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105872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6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64643</xdr:rowOff>
    </xdr:from>
    <xdr:to>
      <xdr:col>55</xdr:col>
      <xdr:colOff>0</xdr:colOff>
      <xdr:row>38</xdr:row>
      <xdr:rowOff>34163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08293"/>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64643</xdr:rowOff>
    </xdr:from>
    <xdr:to>
      <xdr:col>50</xdr:col>
      <xdr:colOff>114300</xdr:colOff>
      <xdr:row>37</xdr:row>
      <xdr:rowOff>117602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08293"/>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147718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146748</xdr:rowOff>
    </xdr:from>
    <xdr:to>
      <xdr:col>45</xdr:col>
      <xdr:colOff>177800</xdr:colOff>
      <xdr:row>37</xdr:row>
      <xdr:rowOff>117602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318948"/>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129984</xdr:rowOff>
    </xdr:from>
    <xdr:to>
      <xdr:col>41</xdr:col>
      <xdr:colOff>50800</xdr:colOff>
      <xdr:row>36</xdr:row>
      <xdr:rowOff>146748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30218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137621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120857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154813</xdr:rowOff>
    </xdr:from>
    <xdr:to>
      <xdr:col>55</xdr:col>
      <xdr:colOff>50800</xdr:colOff>
      <xdr:row>38</xdr:row>
      <xdr:rowOff>84963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69740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13843</xdr:rowOff>
    </xdr:from>
    <xdr:to>
      <xdr:col>50</xdr:col>
      <xdr:colOff>165100</xdr:colOff>
      <xdr:row>37</xdr:row>
      <xdr:rowOff>115443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131970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66802</xdr:rowOff>
    </xdr:from>
    <xdr:to>
      <xdr:col>46</xdr:col>
      <xdr:colOff>38100</xdr:colOff>
      <xdr:row>37</xdr:row>
      <xdr:rowOff>168402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159529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95948</xdr:rowOff>
    </xdr:from>
    <xdr:to>
      <xdr:col>41</xdr:col>
      <xdr:colOff>101600</xdr:colOff>
      <xdr:row>37</xdr:row>
      <xdr:rowOff>26098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2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42625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04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79184</xdr:rowOff>
    </xdr:from>
    <xdr:to>
      <xdr:col>36</xdr:col>
      <xdr:colOff>165100</xdr:colOff>
      <xdr:row>37</xdr:row>
      <xdr:rowOff>9334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25861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0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125801</xdr:rowOff>
    </xdr:from>
    <xdr:to>
      <xdr:col>55</xdr:col>
      <xdr:colOff>0</xdr:colOff>
      <xdr:row>55</xdr:row>
      <xdr:rowOff>148844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555551"/>
          <a:ext cx="8382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86802</xdr:rowOff>
    </xdr:from>
    <xdr:to>
      <xdr:col>50</xdr:col>
      <xdr:colOff>114300</xdr:colOff>
      <xdr:row>55</xdr:row>
      <xdr:rowOff>148844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516552"/>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86802</xdr:rowOff>
    </xdr:from>
    <xdr:to>
      <xdr:col>45</xdr:col>
      <xdr:colOff>177800</xdr:colOff>
      <xdr:row>55</xdr:row>
      <xdr:rowOff>97180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16552"/>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12827</xdr:rowOff>
    </xdr:from>
    <xdr:to>
      <xdr:col>41</xdr:col>
      <xdr:colOff>50800</xdr:colOff>
      <xdr:row>55</xdr:row>
      <xdr:rowOff>97180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42577"/>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75001</xdr:rowOff>
    </xdr:from>
    <xdr:to>
      <xdr:col>55</xdr:col>
      <xdr:colOff>50800</xdr:colOff>
      <xdr:row>56</xdr:row>
      <xdr:rowOff>5151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97878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3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98044</xdr:rowOff>
    </xdr:from>
    <xdr:to>
      <xdr:col>50</xdr:col>
      <xdr:colOff>165100</xdr:colOff>
      <xdr:row>56</xdr:row>
      <xdr:rowOff>28194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44721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3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36002</xdr:rowOff>
    </xdr:from>
    <xdr:to>
      <xdr:col>46</xdr:col>
      <xdr:colOff>38100</xdr:colOff>
      <xdr:row>55</xdr:row>
      <xdr:rowOff>137602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154129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46380</xdr:rowOff>
    </xdr:from>
    <xdr:to>
      <xdr:col>41</xdr:col>
      <xdr:colOff>101600</xdr:colOff>
      <xdr:row>55</xdr:row>
      <xdr:rowOff>147980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164507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133477</xdr:rowOff>
    </xdr:from>
    <xdr:to>
      <xdr:col>36</xdr:col>
      <xdr:colOff>165100</xdr:colOff>
      <xdr:row>55</xdr:row>
      <xdr:rowOff>63627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80154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114859</xdr:rowOff>
    </xdr:from>
    <xdr:to>
      <xdr:col>55</xdr:col>
      <xdr:colOff>0</xdr:colOff>
      <xdr:row>74</xdr:row>
      <xdr:rowOff>41326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630709"/>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114859</xdr:rowOff>
    </xdr:from>
    <xdr:to>
      <xdr:col>50</xdr:col>
      <xdr:colOff>114300</xdr:colOff>
      <xdr:row>73</xdr:row>
      <xdr:rowOff>161684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630709"/>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18352</xdr:rowOff>
    </xdr:from>
    <xdr:to>
      <xdr:col>45</xdr:col>
      <xdr:colOff>177800</xdr:colOff>
      <xdr:row>73</xdr:row>
      <xdr:rowOff>161684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534202"/>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171323</xdr:rowOff>
    </xdr:from>
    <xdr:to>
      <xdr:col>41</xdr:col>
      <xdr:colOff>50800</xdr:colOff>
      <xdr:row>73</xdr:row>
      <xdr:rowOff>18352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51572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161976</xdr:rowOff>
    </xdr:from>
    <xdr:to>
      <xdr:col>55</xdr:col>
      <xdr:colOff>50800</xdr:colOff>
      <xdr:row>74</xdr:row>
      <xdr:rowOff>92126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13403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64059</xdr:rowOff>
    </xdr:from>
    <xdr:to>
      <xdr:col>50</xdr:col>
      <xdr:colOff>165100</xdr:colOff>
      <xdr:row>73</xdr:row>
      <xdr:rowOff>165659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10736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3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110884</xdr:rowOff>
    </xdr:from>
    <xdr:to>
      <xdr:col>46</xdr:col>
      <xdr:colOff>38100</xdr:colOff>
      <xdr:row>74</xdr:row>
      <xdr:rowOff>41034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6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57561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4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139002</xdr:rowOff>
    </xdr:from>
    <xdr:to>
      <xdr:col>41</xdr:col>
      <xdr:colOff>101600</xdr:colOff>
      <xdr:row>73</xdr:row>
      <xdr:rowOff>69152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4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85679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2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120523</xdr:rowOff>
    </xdr:from>
    <xdr:to>
      <xdr:col>36</xdr:col>
      <xdr:colOff>165100</xdr:colOff>
      <xdr:row>73</xdr:row>
      <xdr:rowOff>50673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46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67200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2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33401</xdr:rowOff>
    </xdr:from>
    <xdr:to>
      <xdr:col>55</xdr:col>
      <xdr:colOff>0</xdr:colOff>
      <xdr:row>96</xdr:row>
      <xdr:rowOff>45036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92601"/>
          <a:ext cx="8382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45036</xdr:rowOff>
    </xdr:from>
    <xdr:to>
      <xdr:col>50</xdr:col>
      <xdr:colOff>114300</xdr:colOff>
      <xdr:row>96</xdr:row>
      <xdr:rowOff>123379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04236"/>
          <a:ext cx="889000" cy="7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123379</xdr:rowOff>
    </xdr:from>
    <xdr:to>
      <xdr:col>45</xdr:col>
      <xdr:colOff>177800</xdr:colOff>
      <xdr:row>97</xdr:row>
      <xdr:rowOff>5558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82579"/>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152323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0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11959</xdr:rowOff>
    </xdr:from>
    <xdr:to>
      <xdr:col>41</xdr:col>
      <xdr:colOff>50800</xdr:colOff>
      <xdr:row>97</xdr:row>
      <xdr:rowOff>5558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71159"/>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154051</xdr:rowOff>
    </xdr:from>
    <xdr:to>
      <xdr:col>55</xdr:col>
      <xdr:colOff>50800</xdr:colOff>
      <xdr:row>96</xdr:row>
      <xdr:rowOff>84201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132478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165686</xdr:rowOff>
    </xdr:from>
    <xdr:to>
      <xdr:col>50</xdr:col>
      <xdr:colOff>165100</xdr:colOff>
      <xdr:row>96</xdr:row>
      <xdr:rowOff>95836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86963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72579</xdr:rowOff>
    </xdr:from>
    <xdr:to>
      <xdr:col>46</xdr:col>
      <xdr:colOff>38100</xdr:colOff>
      <xdr:row>97</xdr:row>
      <xdr:rowOff>2729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165306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126208</xdr:rowOff>
    </xdr:from>
    <xdr:to>
      <xdr:col>41</xdr:col>
      <xdr:colOff>101600</xdr:colOff>
      <xdr:row>97</xdr:row>
      <xdr:rowOff>56358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47485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132609</xdr:rowOff>
    </xdr:from>
    <xdr:to>
      <xdr:col>36</xdr:col>
      <xdr:colOff>165100</xdr:colOff>
      <xdr:row>96</xdr:row>
      <xdr:rowOff>62759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53886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115743</xdr:rowOff>
    </xdr:from>
    <xdr:to>
      <xdr:col>85</xdr:col>
      <xdr:colOff>127000</xdr:colOff>
      <xdr:row>37</xdr:row>
      <xdr:rowOff>120681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59393"/>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100838</xdr:rowOff>
    </xdr:from>
    <xdr:to>
      <xdr:col>81</xdr:col>
      <xdr:colOff>50800</xdr:colOff>
      <xdr:row>37</xdr:row>
      <xdr:rowOff>115743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44488"/>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85019</xdr:rowOff>
    </xdr:from>
    <xdr:to>
      <xdr:col>76</xdr:col>
      <xdr:colOff>114300</xdr:colOff>
      <xdr:row>37</xdr:row>
      <xdr:rowOff>100838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28669"/>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85019</xdr:rowOff>
    </xdr:from>
    <xdr:to>
      <xdr:col>71</xdr:col>
      <xdr:colOff>177800</xdr:colOff>
      <xdr:row>37</xdr:row>
      <xdr:rowOff>152410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28669"/>
          <a:ext cx="889000" cy="6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69881</xdr:rowOff>
    </xdr:from>
    <xdr:to>
      <xdr:col>85</xdr:col>
      <xdr:colOff>177800</xdr:colOff>
      <xdr:row>38</xdr:row>
      <xdr:rowOff>31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48308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64943</xdr:rowOff>
    </xdr:from>
    <xdr:to>
      <xdr:col>81</xdr:col>
      <xdr:colOff>101600</xdr:colOff>
      <xdr:row>37</xdr:row>
      <xdr:rowOff>166543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157670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0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50038</xdr:rowOff>
    </xdr:from>
    <xdr:to>
      <xdr:col>76</xdr:col>
      <xdr:colOff>165100</xdr:colOff>
      <xdr:row>37</xdr:row>
      <xdr:rowOff>151638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142765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34219</xdr:rowOff>
    </xdr:from>
    <xdr:to>
      <xdr:col>72</xdr:col>
      <xdr:colOff>38100</xdr:colOff>
      <xdr:row>37</xdr:row>
      <xdr:rowOff>135819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126946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101610</xdr:rowOff>
    </xdr:from>
    <xdr:to>
      <xdr:col>67</xdr:col>
      <xdr:colOff>101600</xdr:colOff>
      <xdr:row>38</xdr:row>
      <xdr:rowOff>31760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22887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164161</xdr:rowOff>
    </xdr:from>
    <xdr:to>
      <xdr:col>85</xdr:col>
      <xdr:colOff>126364</xdr:colOff>
      <xdr:row>57</xdr:row>
      <xdr:rowOff>30978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36661"/>
          <a:ext cx="1269" cy="106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34805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30978</xdr:rowOff>
    </xdr:from>
    <xdr:to>
      <xdr:col>86</xdr:col>
      <xdr:colOff>25400</xdr:colOff>
      <xdr:row>57</xdr:row>
      <xdr:rowOff>30978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0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110838</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164161</xdr:rowOff>
    </xdr:from>
    <xdr:to>
      <xdr:col>86</xdr:col>
      <xdr:colOff>25400</xdr:colOff>
      <xdr:row>50</xdr:row>
      <xdr:rowOff>164161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3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164161</xdr:rowOff>
    </xdr:from>
    <xdr:to>
      <xdr:col>85</xdr:col>
      <xdr:colOff>127000</xdr:colOff>
      <xdr:row>56</xdr:row>
      <xdr:rowOff>142901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8736661"/>
          <a:ext cx="838200" cy="100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122831</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20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144404</xdr:rowOff>
    </xdr:from>
    <xdr:to>
      <xdr:col>85</xdr:col>
      <xdr:colOff>177800</xdr:colOff>
      <xdr:row>54</xdr:row>
      <xdr:rowOff>74554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2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142901</xdr:rowOff>
    </xdr:from>
    <xdr:to>
      <xdr:col>81</xdr:col>
      <xdr:colOff>50800</xdr:colOff>
      <xdr:row>58</xdr:row>
      <xdr:rowOff>46157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44101"/>
          <a:ext cx="889000" cy="2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3495</xdr:rowOff>
    </xdr:from>
    <xdr:to>
      <xdr:col>81</xdr:col>
      <xdr:colOff>101600</xdr:colOff>
      <xdr:row>52</xdr:row>
      <xdr:rowOff>105095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89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121622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8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146924</xdr:rowOff>
    </xdr:from>
    <xdr:to>
      <xdr:col>76</xdr:col>
      <xdr:colOff>114300</xdr:colOff>
      <xdr:row>58</xdr:row>
      <xdr:rowOff>46157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76674"/>
          <a:ext cx="889000" cy="4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83139</xdr:rowOff>
    </xdr:from>
    <xdr:to>
      <xdr:col>76</xdr:col>
      <xdr:colOff>165100</xdr:colOff>
      <xdr:row>54</xdr:row>
      <xdr:rowOff>13289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16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29816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89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146924</xdr:rowOff>
    </xdr:from>
    <xdr:to>
      <xdr:col>71</xdr:col>
      <xdr:colOff>177800</xdr:colOff>
      <xdr:row>57</xdr:row>
      <xdr:rowOff>15982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76674"/>
          <a:ext cx="889000" cy="21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32802</xdr:rowOff>
    </xdr:from>
    <xdr:to>
      <xdr:col>72</xdr:col>
      <xdr:colOff>38100</xdr:colOff>
      <xdr:row>55</xdr:row>
      <xdr:rowOff>134402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4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150929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2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44872</xdr:rowOff>
    </xdr:from>
    <xdr:to>
      <xdr:col>67</xdr:col>
      <xdr:colOff>101600</xdr:colOff>
      <xdr:row>55</xdr:row>
      <xdr:rowOff>146472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7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162999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113361</xdr:rowOff>
    </xdr:from>
    <xdr:to>
      <xdr:col>85</xdr:col>
      <xdr:colOff>177800</xdr:colOff>
      <xdr:row>51</xdr:row>
      <xdr:rowOff>43511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68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66388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63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92101</xdr:rowOff>
    </xdr:from>
    <xdr:to>
      <xdr:col>81</xdr:col>
      <xdr:colOff>101600</xdr:colOff>
      <xdr:row>57</xdr:row>
      <xdr:rowOff>22251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166807</xdr:rowOff>
    </xdr:from>
    <xdr:to>
      <xdr:col>76</xdr:col>
      <xdr:colOff>165100</xdr:colOff>
      <xdr:row>58</xdr:row>
      <xdr:rowOff>96957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88084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0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96124</xdr:rowOff>
    </xdr:from>
    <xdr:to>
      <xdr:col>72</xdr:col>
      <xdr:colOff>38100</xdr:colOff>
      <xdr:row>56</xdr:row>
      <xdr:rowOff>26274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17401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136632</xdr:rowOff>
    </xdr:from>
    <xdr:to>
      <xdr:col>67</xdr:col>
      <xdr:colOff>101600</xdr:colOff>
      <xdr:row>57</xdr:row>
      <xdr:rowOff>66782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57909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137985</xdr:rowOff>
    </xdr:from>
    <xdr:to>
      <xdr:col>85</xdr:col>
      <xdr:colOff>127000</xdr:colOff>
      <xdr:row>79</xdr:row>
      <xdr:rowOff>44411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1085"/>
          <a:ext cx="8382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137985</xdr:rowOff>
    </xdr:from>
    <xdr:to>
      <xdr:col>81</xdr:col>
      <xdr:colOff>50800</xdr:colOff>
      <xdr:row>78</xdr:row>
      <xdr:rowOff>157683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11085"/>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157683</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30783"/>
          <a:ext cx="889000" cy="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165061</xdr:rowOff>
    </xdr:from>
    <xdr:to>
      <xdr:col>85</xdr:col>
      <xdr:colOff>177800</xdr:colOff>
      <xdr:row>79</xdr:row>
      <xdr:rowOff>95211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79988</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0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87185</xdr:rowOff>
    </xdr:from>
    <xdr:to>
      <xdr:col>81</xdr:col>
      <xdr:colOff>101600</xdr:colOff>
      <xdr:row>79</xdr:row>
      <xdr:rowOff>17335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8462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106883</xdr:rowOff>
    </xdr:from>
    <xdr:to>
      <xdr:col>76</xdr:col>
      <xdr:colOff>165100</xdr:colOff>
      <xdr:row>79</xdr:row>
      <xdr:rowOff>37033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28160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165570</xdr:rowOff>
    </xdr:from>
    <xdr:to>
      <xdr:col>85</xdr:col>
      <xdr:colOff>127000</xdr:colOff>
      <xdr:row>96</xdr:row>
      <xdr:rowOff>40182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53320"/>
          <a:ext cx="8382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166812</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35286</xdr:rowOff>
    </xdr:from>
    <xdr:to>
      <xdr:col>81</xdr:col>
      <xdr:colOff>50800</xdr:colOff>
      <xdr:row>96</xdr:row>
      <xdr:rowOff>40182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94486"/>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35286</xdr:rowOff>
    </xdr:from>
    <xdr:to>
      <xdr:col>76</xdr:col>
      <xdr:colOff>114300</xdr:colOff>
      <xdr:row>96</xdr:row>
      <xdr:rowOff>38773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9448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28200</xdr:rowOff>
    </xdr:from>
    <xdr:to>
      <xdr:col>71</xdr:col>
      <xdr:colOff>177800</xdr:colOff>
      <xdr:row>96</xdr:row>
      <xdr:rowOff>38773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8740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114770</xdr:rowOff>
    </xdr:from>
    <xdr:to>
      <xdr:col>85</xdr:col>
      <xdr:colOff>177800</xdr:colOff>
      <xdr:row>96</xdr:row>
      <xdr:rowOff>44920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93197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160832</xdr:rowOff>
    </xdr:from>
    <xdr:to>
      <xdr:col>81</xdr:col>
      <xdr:colOff>101600</xdr:colOff>
      <xdr:row>96</xdr:row>
      <xdr:rowOff>90982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82109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155936</xdr:rowOff>
    </xdr:from>
    <xdr:to>
      <xdr:col>76</xdr:col>
      <xdr:colOff>165100</xdr:colOff>
      <xdr:row>96</xdr:row>
      <xdr:rowOff>86086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77213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159423</xdr:rowOff>
    </xdr:from>
    <xdr:to>
      <xdr:col>72</xdr:col>
      <xdr:colOff>38100</xdr:colOff>
      <xdr:row>96</xdr:row>
      <xdr:rowOff>89573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80700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148850</xdr:rowOff>
    </xdr:from>
    <xdr:to>
      <xdr:col>67</xdr:col>
      <xdr:colOff>101600</xdr:colOff>
      <xdr:row>96</xdr:row>
      <xdr:rowOff>79000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70127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112268</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1323300" y="6627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147845</xdr:rowOff>
    </xdr:from>
    <xdr:ext cx="313932"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491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総務費は、特別定額給付金の給付事業終了などにより、減少となった。</a:t>
          </a:r>
        </a:p>
        <a:p>
          <a:r>
            <a:rPr kumimoji="1" lang="ja-JP" altLang="en-US" sz="1100">
              <a:latin typeface="ＭＳ Ｐゴシック" panose="020B0600070205080204" pitchFamily="50" charset="-128"/>
              <a:ea typeface="ＭＳ Ｐゴシック" panose="020B0600070205080204" pitchFamily="50" charset="-128"/>
            </a:rPr>
            <a:t>民生費は、子育て世帯への臨時特別給付金及び住民税非課税世帯への給付金の給付などにより、増加となった。</a:t>
          </a:r>
        </a:p>
        <a:p>
          <a:r>
            <a:rPr kumimoji="1" lang="ja-JP" altLang="en-US" sz="1100">
              <a:latin typeface="ＭＳ Ｐゴシック" panose="020B0600070205080204" pitchFamily="50" charset="-128"/>
              <a:ea typeface="ＭＳ Ｐゴシック" panose="020B0600070205080204" pitchFamily="50" charset="-128"/>
            </a:rPr>
            <a:t>衛生費は、新型コロナウイルスワクチン接種費の増や、こども医療費扶助費の増などにより、増加となった。</a:t>
          </a:r>
        </a:p>
        <a:p>
          <a:r>
            <a:rPr kumimoji="1" lang="ja-JP" altLang="en-US" sz="1100">
              <a:latin typeface="ＭＳ Ｐゴシック" panose="020B0600070205080204" pitchFamily="50" charset="-128"/>
              <a:ea typeface="ＭＳ Ｐゴシック" panose="020B0600070205080204" pitchFamily="50" charset="-128"/>
            </a:rPr>
            <a:t>商工費は、中小企業事業資金融資預託金の減などにより、減少となった。</a:t>
          </a:r>
        </a:p>
        <a:p>
          <a:r>
            <a:rPr kumimoji="1" lang="ja-JP" altLang="en-US" sz="1100">
              <a:latin typeface="ＭＳ Ｐゴシック" panose="020B0600070205080204" pitchFamily="50" charset="-128"/>
              <a:ea typeface="ＭＳ Ｐゴシック" panose="020B0600070205080204" pitchFamily="50" charset="-128"/>
            </a:rPr>
            <a:t>教育費は、タブレット端末の配置や、豊田中学区新設小学校整備の事業費増などにより、増加となった。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財政調整基金については、中期的な見通しのもと、決算剰余金を中心に積み立てるとともに、最低水準の取り崩しに努めている。令和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年度は、市税の増収等により積立額が増加し、標準財政規模比は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年度までほぼ横ばいを推移していたが、令和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年度は地方交付税等の歳入の増加等により標準財政規模比は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全会計黒字が続いており、特に一般会計においては、実質収支額の増加により昨年度と比較し標準財政規模に対する黒字の割合が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引き続き、一般会計から各会計への繰出金の抑制に努めるとともに、地方公営企業における受益者負担の適正化等による経営改善をはかり、収益の増加に努める。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07&#23567;&#23665;&#24066;&#12305;&#12304;&#36001;&#25919;&#29366;&#27841;&#36039;&#26009;&#38598;&#12305;_092088_&#23567;&#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67.099999999999994</v>
          </cell>
          <cell r="BX51">
            <v>68.099999999999994</v>
          </cell>
          <cell r="CF51">
            <v>60.2</v>
          </cell>
          <cell r="CN51">
            <v>81.2</v>
          </cell>
          <cell r="CV51">
            <v>85.3</v>
          </cell>
        </row>
        <row r="53">
          <cell r="BP53">
            <v>61.6</v>
          </cell>
          <cell r="BX53">
            <v>60.9</v>
          </cell>
          <cell r="CF53">
            <v>62.6</v>
          </cell>
          <cell r="CN53">
            <v>60.9</v>
          </cell>
          <cell r="CV53">
            <v>60.9</v>
          </cell>
        </row>
        <row r="55">
          <cell r="AN55" t="str">
            <v>類似団体内平均値</v>
          </cell>
          <cell r="BP55">
            <v>20.100000000000001</v>
          </cell>
          <cell r="BX55">
            <v>16</v>
          </cell>
          <cell r="CF55">
            <v>18.399999999999999</v>
          </cell>
          <cell r="CN55">
            <v>13.5</v>
          </cell>
          <cell r="CV55">
            <v>1.5</v>
          </cell>
        </row>
        <row r="57">
          <cell r="BP57">
            <v>57.7</v>
          </cell>
          <cell r="BX57">
            <v>58.8</v>
          </cell>
          <cell r="CF57">
            <v>59.8</v>
          </cell>
          <cell r="CN57">
            <v>60.2</v>
          </cell>
          <cell r="CV57">
            <v>58.6</v>
          </cell>
        </row>
        <row r="72">
          <cell r="BP72" t="str">
            <v>H29</v>
          </cell>
          <cell r="BX72" t="str">
            <v>H30</v>
          </cell>
          <cell r="CF72" t="str">
            <v>R01</v>
          </cell>
          <cell r="CN72" t="str">
            <v>R02</v>
          </cell>
          <cell r="CV72" t="str">
            <v>R03</v>
          </cell>
        </row>
        <row r="73">
          <cell r="AN73" t="str">
            <v>当該団体値</v>
          </cell>
          <cell r="BP73">
            <v>67.099999999999994</v>
          </cell>
          <cell r="BX73">
            <v>68.099999999999994</v>
          </cell>
          <cell r="CF73">
            <v>60.2</v>
          </cell>
          <cell r="CN73">
            <v>81.2</v>
          </cell>
          <cell r="CV73">
            <v>85.3</v>
          </cell>
        </row>
        <row r="75">
          <cell r="BP75">
            <v>5.5</v>
          </cell>
          <cell r="BX75">
            <v>5.8</v>
          </cell>
          <cell r="CF75">
            <v>5.7</v>
          </cell>
          <cell r="CN75">
            <v>5.7</v>
          </cell>
          <cell r="CV75">
            <v>6</v>
          </cell>
        </row>
        <row r="77">
          <cell r="AN77" t="str">
            <v>類似団体内平均値</v>
          </cell>
          <cell r="BP77">
            <v>20.100000000000001</v>
          </cell>
          <cell r="BX77">
            <v>16</v>
          </cell>
          <cell r="CF77">
            <v>18.399999999999999</v>
          </cell>
          <cell r="CN77">
            <v>13.5</v>
          </cell>
          <cell r="CV77">
            <v>1.5</v>
          </cell>
        </row>
        <row r="79">
          <cell r="BP79">
            <v>5.8</v>
          </cell>
          <cell r="BX79">
            <v>5.3</v>
          </cell>
          <cell r="CF79">
            <v>5</v>
          </cell>
          <cell r="CN79">
            <v>4.3</v>
          </cell>
          <cell r="CV79">
            <v>3.9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74235360</v>
      </c>
      <c r="BO4" s="447"/>
      <c r="BP4" s="447"/>
      <c r="BQ4" s="447"/>
      <c r="BR4" s="447"/>
      <c r="BS4" s="447"/>
      <c r="BT4" s="447"/>
      <c r="BU4" s="448"/>
      <c r="BV4" s="446">
        <v>89088290</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9.1</v>
      </c>
      <c r="CU4" s="587"/>
      <c r="CV4" s="587"/>
      <c r="CW4" s="587"/>
      <c r="CX4" s="587"/>
      <c r="CY4" s="587"/>
      <c r="CZ4" s="587"/>
      <c r="DA4" s="588"/>
      <c r="DB4" s="586">
        <v>6.2</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70896051</v>
      </c>
      <c r="BO5" s="418"/>
      <c r="BP5" s="418"/>
      <c r="BQ5" s="418"/>
      <c r="BR5" s="418"/>
      <c r="BS5" s="418"/>
      <c r="BT5" s="418"/>
      <c r="BU5" s="419"/>
      <c r="BV5" s="417">
        <v>86832142</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84.7</v>
      </c>
      <c r="CU5" s="415"/>
      <c r="CV5" s="415"/>
      <c r="CW5" s="415"/>
      <c r="CX5" s="415"/>
      <c r="CY5" s="415"/>
      <c r="CZ5" s="415"/>
      <c r="DA5" s="416"/>
      <c r="DB5" s="414">
        <v>90.4</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94</v>
      </c>
      <c r="AV6" s="476"/>
      <c r="AW6" s="476"/>
      <c r="AX6" s="476"/>
      <c r="AY6" s="431" t="s">
        <v>102</v>
      </c>
      <c r="AZ6" s="432"/>
      <c r="BA6" s="432"/>
      <c r="BB6" s="432"/>
      <c r="BC6" s="432"/>
      <c r="BD6" s="432"/>
      <c r="BE6" s="432"/>
      <c r="BF6" s="432"/>
      <c r="BG6" s="432"/>
      <c r="BH6" s="432"/>
      <c r="BI6" s="432"/>
      <c r="BJ6" s="432"/>
      <c r="BK6" s="432"/>
      <c r="BL6" s="432"/>
      <c r="BM6" s="433"/>
      <c r="BN6" s="417">
        <v>3339309</v>
      </c>
      <c r="BO6" s="418"/>
      <c r="BP6" s="418"/>
      <c r="BQ6" s="418"/>
      <c r="BR6" s="418"/>
      <c r="BS6" s="418"/>
      <c r="BT6" s="418"/>
      <c r="BU6" s="419"/>
      <c r="BV6" s="417">
        <v>2256148</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89.1</v>
      </c>
      <c r="CU6" s="561"/>
      <c r="CV6" s="561"/>
      <c r="CW6" s="561"/>
      <c r="CX6" s="561"/>
      <c r="CY6" s="561"/>
      <c r="CZ6" s="561"/>
      <c r="DA6" s="562"/>
      <c r="DB6" s="560">
        <v>94.1</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105</v>
      </c>
      <c r="AV7" s="476"/>
      <c r="AW7" s="476"/>
      <c r="AX7" s="476"/>
      <c r="AY7" s="431" t="s">
        <v>106</v>
      </c>
      <c r="AZ7" s="432"/>
      <c r="BA7" s="432"/>
      <c r="BB7" s="432"/>
      <c r="BC7" s="432"/>
      <c r="BD7" s="432"/>
      <c r="BE7" s="432"/>
      <c r="BF7" s="432"/>
      <c r="BG7" s="432"/>
      <c r="BH7" s="432"/>
      <c r="BI7" s="432"/>
      <c r="BJ7" s="432"/>
      <c r="BK7" s="432"/>
      <c r="BL7" s="432"/>
      <c r="BM7" s="433"/>
      <c r="BN7" s="417">
        <v>192629</v>
      </c>
      <c r="BO7" s="418"/>
      <c r="BP7" s="418"/>
      <c r="BQ7" s="418"/>
      <c r="BR7" s="418"/>
      <c r="BS7" s="418"/>
      <c r="BT7" s="418"/>
      <c r="BU7" s="419"/>
      <c r="BV7" s="417">
        <v>238612</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34405539</v>
      </c>
      <c r="CU7" s="418"/>
      <c r="CV7" s="418"/>
      <c r="CW7" s="418"/>
      <c r="CX7" s="418"/>
      <c r="CY7" s="418"/>
      <c r="CZ7" s="418"/>
      <c r="DA7" s="419"/>
      <c r="DB7" s="417">
        <v>32695426</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3146680</v>
      </c>
      <c r="BO8" s="418"/>
      <c r="BP8" s="418"/>
      <c r="BQ8" s="418"/>
      <c r="BR8" s="418"/>
      <c r="BS8" s="418"/>
      <c r="BT8" s="418"/>
      <c r="BU8" s="419"/>
      <c r="BV8" s="417">
        <v>2017536</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0.97</v>
      </c>
      <c r="CU8" s="521"/>
      <c r="CV8" s="521"/>
      <c r="CW8" s="521"/>
      <c r="CX8" s="521"/>
      <c r="CY8" s="521"/>
      <c r="CZ8" s="521"/>
      <c r="DA8" s="522"/>
      <c r="DB8" s="520">
        <v>0.98</v>
      </c>
      <c r="DC8" s="521"/>
      <c r="DD8" s="521"/>
      <c r="DE8" s="521"/>
      <c r="DF8" s="521"/>
      <c r="DG8" s="521"/>
      <c r="DH8" s="521"/>
      <c r="DI8" s="522"/>
    </row>
    <row r="9" spans="1:119" ht="18.75" customHeight="1" thickBot="1" x14ac:dyDescent="0.2">
      <c r="A9" s="178"/>
      <c r="B9" s="549" t="s">
        <v>112</v>
      </c>
      <c r="C9" s="550"/>
      <c r="D9" s="550"/>
      <c r="E9" s="550"/>
      <c r="F9" s="550"/>
      <c r="G9" s="550"/>
      <c r="H9" s="550"/>
      <c r="I9" s="550"/>
      <c r="J9" s="550"/>
      <c r="K9" s="468"/>
      <c r="L9" s="551" t="s">
        <v>113</v>
      </c>
      <c r="M9" s="552"/>
      <c r="N9" s="552"/>
      <c r="O9" s="552"/>
      <c r="P9" s="552"/>
      <c r="Q9" s="553"/>
      <c r="R9" s="554">
        <v>166666</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116</v>
      </c>
      <c r="AV9" s="476"/>
      <c r="AW9" s="476"/>
      <c r="AX9" s="476"/>
      <c r="AY9" s="431" t="s">
        <v>117</v>
      </c>
      <c r="AZ9" s="432"/>
      <c r="BA9" s="432"/>
      <c r="BB9" s="432"/>
      <c r="BC9" s="432"/>
      <c r="BD9" s="432"/>
      <c r="BE9" s="432"/>
      <c r="BF9" s="432"/>
      <c r="BG9" s="432"/>
      <c r="BH9" s="432"/>
      <c r="BI9" s="432"/>
      <c r="BJ9" s="432"/>
      <c r="BK9" s="432"/>
      <c r="BL9" s="432"/>
      <c r="BM9" s="433"/>
      <c r="BN9" s="417">
        <v>1129144</v>
      </c>
      <c r="BO9" s="418"/>
      <c r="BP9" s="418"/>
      <c r="BQ9" s="418"/>
      <c r="BR9" s="418"/>
      <c r="BS9" s="418"/>
      <c r="BT9" s="418"/>
      <c r="BU9" s="419"/>
      <c r="BV9" s="417">
        <v>1213781</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11.6</v>
      </c>
      <c r="CU9" s="415"/>
      <c r="CV9" s="415"/>
      <c r="CW9" s="415"/>
      <c r="CX9" s="415"/>
      <c r="CY9" s="415"/>
      <c r="CZ9" s="415"/>
      <c r="DA9" s="416"/>
      <c r="DB9" s="414">
        <v>11.9</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119</v>
      </c>
      <c r="M10" s="374"/>
      <c r="N10" s="374"/>
      <c r="O10" s="374"/>
      <c r="P10" s="374"/>
      <c r="Q10" s="375"/>
      <c r="R10" s="370">
        <v>166760</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121</v>
      </c>
      <c r="AV10" s="476"/>
      <c r="AW10" s="476"/>
      <c r="AX10" s="476"/>
      <c r="AY10" s="431" t="s">
        <v>122</v>
      </c>
      <c r="AZ10" s="432"/>
      <c r="BA10" s="432"/>
      <c r="BB10" s="432"/>
      <c r="BC10" s="432"/>
      <c r="BD10" s="432"/>
      <c r="BE10" s="432"/>
      <c r="BF10" s="432"/>
      <c r="BG10" s="432"/>
      <c r="BH10" s="432"/>
      <c r="BI10" s="432"/>
      <c r="BJ10" s="432"/>
      <c r="BK10" s="432"/>
      <c r="BL10" s="432"/>
      <c r="BM10" s="433"/>
      <c r="BN10" s="417">
        <v>1289419</v>
      </c>
      <c r="BO10" s="418"/>
      <c r="BP10" s="418"/>
      <c r="BQ10" s="418"/>
      <c r="BR10" s="418"/>
      <c r="BS10" s="418"/>
      <c r="BT10" s="418"/>
      <c r="BU10" s="419"/>
      <c r="BV10" s="417">
        <v>137048</v>
      </c>
      <c r="BW10" s="418"/>
      <c r="BX10" s="418"/>
      <c r="BY10" s="418"/>
      <c r="BZ10" s="418"/>
      <c r="CA10" s="418"/>
      <c r="CB10" s="418"/>
      <c r="CC10" s="41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124</v>
      </c>
      <c r="M11" s="379"/>
      <c r="N11" s="379"/>
      <c r="O11" s="379"/>
      <c r="P11" s="379"/>
      <c r="Q11" s="380"/>
      <c r="R11" s="546" t="s">
        <v>125</v>
      </c>
      <c r="S11" s="547"/>
      <c r="T11" s="547"/>
      <c r="U11" s="547"/>
      <c r="V11" s="548"/>
      <c r="W11" s="558"/>
      <c r="X11" s="368"/>
      <c r="Y11" s="368"/>
      <c r="Z11" s="368"/>
      <c r="AA11" s="368"/>
      <c r="AB11" s="368"/>
      <c r="AC11" s="368"/>
      <c r="AD11" s="368"/>
      <c r="AE11" s="368"/>
      <c r="AF11" s="368"/>
      <c r="AG11" s="368"/>
      <c r="AH11" s="368"/>
      <c r="AI11" s="368"/>
      <c r="AJ11" s="368"/>
      <c r="AK11" s="368"/>
      <c r="AL11" s="559"/>
      <c r="AM11" s="474" t="s">
        <v>126</v>
      </c>
      <c r="AN11" s="374"/>
      <c r="AO11" s="374"/>
      <c r="AP11" s="374"/>
      <c r="AQ11" s="374"/>
      <c r="AR11" s="374"/>
      <c r="AS11" s="374"/>
      <c r="AT11" s="375"/>
      <c r="AU11" s="475" t="s">
        <v>109</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130</v>
      </c>
      <c r="DC11" s="521"/>
      <c r="DD11" s="521"/>
      <c r="DE11" s="521"/>
      <c r="DF11" s="521"/>
      <c r="DG11" s="521"/>
      <c r="DH11" s="521"/>
      <c r="DI11" s="522"/>
    </row>
    <row r="12" spans="1:119" ht="18.75" customHeight="1" x14ac:dyDescent="0.15">
      <c r="A12" s="178"/>
      <c r="B12" s="523" t="s">
        <v>131</v>
      </c>
      <c r="C12" s="524"/>
      <c r="D12" s="524"/>
      <c r="E12" s="524"/>
      <c r="F12" s="524"/>
      <c r="G12" s="524"/>
      <c r="H12" s="524"/>
      <c r="I12" s="524"/>
      <c r="J12" s="524"/>
      <c r="K12" s="525"/>
      <c r="L12" s="532" t="s">
        <v>132</v>
      </c>
      <c r="M12" s="533"/>
      <c r="N12" s="533"/>
      <c r="O12" s="533"/>
      <c r="P12" s="533"/>
      <c r="Q12" s="534"/>
      <c r="R12" s="535">
        <v>167652</v>
      </c>
      <c r="S12" s="536"/>
      <c r="T12" s="536"/>
      <c r="U12" s="536"/>
      <c r="V12" s="537"/>
      <c r="W12" s="538" t="s">
        <v>1</v>
      </c>
      <c r="X12" s="476"/>
      <c r="Y12" s="476"/>
      <c r="Z12" s="476"/>
      <c r="AA12" s="476"/>
      <c r="AB12" s="539"/>
      <c r="AC12" s="540" t="s">
        <v>133</v>
      </c>
      <c r="AD12" s="541"/>
      <c r="AE12" s="541"/>
      <c r="AF12" s="541"/>
      <c r="AG12" s="542"/>
      <c r="AH12" s="540" t="s">
        <v>134</v>
      </c>
      <c r="AI12" s="541"/>
      <c r="AJ12" s="541"/>
      <c r="AK12" s="541"/>
      <c r="AL12" s="543"/>
      <c r="AM12" s="474" t="s">
        <v>135</v>
      </c>
      <c r="AN12" s="374"/>
      <c r="AO12" s="374"/>
      <c r="AP12" s="374"/>
      <c r="AQ12" s="374"/>
      <c r="AR12" s="374"/>
      <c r="AS12" s="374"/>
      <c r="AT12" s="375"/>
      <c r="AU12" s="475" t="s">
        <v>109</v>
      </c>
      <c r="AV12" s="476"/>
      <c r="AW12" s="476"/>
      <c r="AX12" s="476"/>
      <c r="AY12" s="431" t="s">
        <v>136</v>
      </c>
      <c r="AZ12" s="432"/>
      <c r="BA12" s="432"/>
      <c r="BB12" s="432"/>
      <c r="BC12" s="432"/>
      <c r="BD12" s="432"/>
      <c r="BE12" s="432"/>
      <c r="BF12" s="432"/>
      <c r="BG12" s="432"/>
      <c r="BH12" s="432"/>
      <c r="BI12" s="432"/>
      <c r="BJ12" s="432"/>
      <c r="BK12" s="432"/>
      <c r="BL12" s="432"/>
      <c r="BM12" s="433"/>
      <c r="BN12" s="417">
        <v>240</v>
      </c>
      <c r="BO12" s="418"/>
      <c r="BP12" s="418"/>
      <c r="BQ12" s="418"/>
      <c r="BR12" s="418"/>
      <c r="BS12" s="418"/>
      <c r="BT12" s="418"/>
      <c r="BU12" s="419"/>
      <c r="BV12" s="417">
        <v>160588</v>
      </c>
      <c r="BW12" s="418"/>
      <c r="BX12" s="418"/>
      <c r="BY12" s="418"/>
      <c r="BZ12" s="418"/>
      <c r="CA12" s="418"/>
      <c r="CB12" s="418"/>
      <c r="CC12" s="419"/>
      <c r="CD12" s="457" t="s">
        <v>137</v>
      </c>
      <c r="CE12" s="377"/>
      <c r="CF12" s="377"/>
      <c r="CG12" s="377"/>
      <c r="CH12" s="377"/>
      <c r="CI12" s="377"/>
      <c r="CJ12" s="377"/>
      <c r="CK12" s="377"/>
      <c r="CL12" s="377"/>
      <c r="CM12" s="377"/>
      <c r="CN12" s="377"/>
      <c r="CO12" s="377"/>
      <c r="CP12" s="377"/>
      <c r="CQ12" s="377"/>
      <c r="CR12" s="377"/>
      <c r="CS12" s="458"/>
      <c r="CT12" s="520" t="s">
        <v>138</v>
      </c>
      <c r="CU12" s="521"/>
      <c r="CV12" s="521"/>
      <c r="CW12" s="521"/>
      <c r="CX12" s="521"/>
      <c r="CY12" s="521"/>
      <c r="CZ12" s="521"/>
      <c r="DA12" s="522"/>
      <c r="DB12" s="520" t="s">
        <v>130</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139</v>
      </c>
      <c r="N13" s="502"/>
      <c r="O13" s="502"/>
      <c r="P13" s="502"/>
      <c r="Q13" s="503"/>
      <c r="R13" s="504">
        <v>160801</v>
      </c>
      <c r="S13" s="505"/>
      <c r="T13" s="505"/>
      <c r="U13" s="505"/>
      <c r="V13" s="506"/>
      <c r="W13" s="507" t="s">
        <v>140</v>
      </c>
      <c r="X13" s="403"/>
      <c r="Y13" s="403"/>
      <c r="Z13" s="403"/>
      <c r="AA13" s="403"/>
      <c r="AB13" s="404"/>
      <c r="AC13" s="370">
        <v>2684</v>
      </c>
      <c r="AD13" s="371"/>
      <c r="AE13" s="371"/>
      <c r="AF13" s="371"/>
      <c r="AG13" s="372"/>
      <c r="AH13" s="370">
        <v>3142</v>
      </c>
      <c r="AI13" s="371"/>
      <c r="AJ13" s="371"/>
      <c r="AK13" s="371"/>
      <c r="AL13" s="430"/>
      <c r="AM13" s="474" t="s">
        <v>141</v>
      </c>
      <c r="AN13" s="374"/>
      <c r="AO13" s="374"/>
      <c r="AP13" s="374"/>
      <c r="AQ13" s="374"/>
      <c r="AR13" s="374"/>
      <c r="AS13" s="374"/>
      <c r="AT13" s="375"/>
      <c r="AU13" s="475" t="s">
        <v>142</v>
      </c>
      <c r="AV13" s="476"/>
      <c r="AW13" s="476"/>
      <c r="AX13" s="476"/>
      <c r="AY13" s="431" t="s">
        <v>143</v>
      </c>
      <c r="AZ13" s="432"/>
      <c r="BA13" s="432"/>
      <c r="BB13" s="432"/>
      <c r="BC13" s="432"/>
      <c r="BD13" s="432"/>
      <c r="BE13" s="432"/>
      <c r="BF13" s="432"/>
      <c r="BG13" s="432"/>
      <c r="BH13" s="432"/>
      <c r="BI13" s="432"/>
      <c r="BJ13" s="432"/>
      <c r="BK13" s="432"/>
      <c r="BL13" s="432"/>
      <c r="BM13" s="433"/>
      <c r="BN13" s="417">
        <v>2418323</v>
      </c>
      <c r="BO13" s="418"/>
      <c r="BP13" s="418"/>
      <c r="BQ13" s="418"/>
      <c r="BR13" s="418"/>
      <c r="BS13" s="418"/>
      <c r="BT13" s="418"/>
      <c r="BU13" s="419"/>
      <c r="BV13" s="417">
        <v>1190241</v>
      </c>
      <c r="BW13" s="418"/>
      <c r="BX13" s="418"/>
      <c r="BY13" s="418"/>
      <c r="BZ13" s="418"/>
      <c r="CA13" s="418"/>
      <c r="CB13" s="418"/>
      <c r="CC13" s="419"/>
      <c r="CD13" s="457" t="s">
        <v>144</v>
      </c>
      <c r="CE13" s="377"/>
      <c r="CF13" s="377"/>
      <c r="CG13" s="377"/>
      <c r="CH13" s="377"/>
      <c r="CI13" s="377"/>
      <c r="CJ13" s="377"/>
      <c r="CK13" s="377"/>
      <c r="CL13" s="377"/>
      <c r="CM13" s="377"/>
      <c r="CN13" s="377"/>
      <c r="CO13" s="377"/>
      <c r="CP13" s="377"/>
      <c r="CQ13" s="377"/>
      <c r="CR13" s="377"/>
      <c r="CS13" s="458"/>
      <c r="CT13" s="414">
        <v>6</v>
      </c>
      <c r="CU13" s="415"/>
      <c r="CV13" s="415"/>
      <c r="CW13" s="415"/>
      <c r="CX13" s="415"/>
      <c r="CY13" s="415"/>
      <c r="CZ13" s="415"/>
      <c r="DA13" s="416"/>
      <c r="DB13" s="414">
        <v>5.7</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145</v>
      </c>
      <c r="M14" s="544"/>
      <c r="N14" s="544"/>
      <c r="O14" s="544"/>
      <c r="P14" s="544"/>
      <c r="Q14" s="545"/>
      <c r="R14" s="504">
        <v>167888</v>
      </c>
      <c r="S14" s="505"/>
      <c r="T14" s="505"/>
      <c r="U14" s="505"/>
      <c r="V14" s="506"/>
      <c r="W14" s="508"/>
      <c r="X14" s="406"/>
      <c r="Y14" s="406"/>
      <c r="Z14" s="406"/>
      <c r="AA14" s="406"/>
      <c r="AB14" s="407"/>
      <c r="AC14" s="497">
        <v>3.5</v>
      </c>
      <c r="AD14" s="498"/>
      <c r="AE14" s="498"/>
      <c r="AF14" s="498"/>
      <c r="AG14" s="499"/>
      <c r="AH14" s="497">
        <v>4.0999999999999996</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146</v>
      </c>
      <c r="CE14" s="455"/>
      <c r="CF14" s="455"/>
      <c r="CG14" s="455"/>
      <c r="CH14" s="455"/>
      <c r="CI14" s="455"/>
      <c r="CJ14" s="455"/>
      <c r="CK14" s="455"/>
      <c r="CL14" s="455"/>
      <c r="CM14" s="455"/>
      <c r="CN14" s="455"/>
      <c r="CO14" s="455"/>
      <c r="CP14" s="455"/>
      <c r="CQ14" s="455"/>
      <c r="CR14" s="455"/>
      <c r="CS14" s="456"/>
      <c r="CT14" s="514">
        <v>85.3</v>
      </c>
      <c r="CU14" s="515"/>
      <c r="CV14" s="515"/>
      <c r="CW14" s="515"/>
      <c r="CX14" s="515"/>
      <c r="CY14" s="515"/>
      <c r="CZ14" s="515"/>
      <c r="DA14" s="516"/>
      <c r="DB14" s="514">
        <v>81.2</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139</v>
      </c>
      <c r="N15" s="502"/>
      <c r="O15" s="502"/>
      <c r="P15" s="502"/>
      <c r="Q15" s="503"/>
      <c r="R15" s="504">
        <v>160754</v>
      </c>
      <c r="S15" s="505"/>
      <c r="T15" s="505"/>
      <c r="U15" s="505"/>
      <c r="V15" s="506"/>
      <c r="W15" s="507" t="s">
        <v>147</v>
      </c>
      <c r="X15" s="403"/>
      <c r="Y15" s="403"/>
      <c r="Z15" s="403"/>
      <c r="AA15" s="403"/>
      <c r="AB15" s="404"/>
      <c r="AC15" s="370">
        <v>25167</v>
      </c>
      <c r="AD15" s="371"/>
      <c r="AE15" s="371"/>
      <c r="AF15" s="371"/>
      <c r="AG15" s="372"/>
      <c r="AH15" s="370">
        <v>25951</v>
      </c>
      <c r="AI15" s="371"/>
      <c r="AJ15" s="371"/>
      <c r="AK15" s="371"/>
      <c r="AL15" s="430"/>
      <c r="AM15" s="474"/>
      <c r="AN15" s="374"/>
      <c r="AO15" s="374"/>
      <c r="AP15" s="374"/>
      <c r="AQ15" s="374"/>
      <c r="AR15" s="374"/>
      <c r="AS15" s="374"/>
      <c r="AT15" s="375"/>
      <c r="AU15" s="475"/>
      <c r="AV15" s="476"/>
      <c r="AW15" s="476"/>
      <c r="AX15" s="476"/>
      <c r="AY15" s="443" t="s">
        <v>148</v>
      </c>
      <c r="AZ15" s="444"/>
      <c r="BA15" s="444"/>
      <c r="BB15" s="444"/>
      <c r="BC15" s="444"/>
      <c r="BD15" s="444"/>
      <c r="BE15" s="444"/>
      <c r="BF15" s="444"/>
      <c r="BG15" s="444"/>
      <c r="BH15" s="444"/>
      <c r="BI15" s="444"/>
      <c r="BJ15" s="444"/>
      <c r="BK15" s="444"/>
      <c r="BL15" s="444"/>
      <c r="BM15" s="445"/>
      <c r="BN15" s="446">
        <v>23764690</v>
      </c>
      <c r="BO15" s="447"/>
      <c r="BP15" s="447"/>
      <c r="BQ15" s="447"/>
      <c r="BR15" s="447"/>
      <c r="BS15" s="447"/>
      <c r="BT15" s="447"/>
      <c r="BU15" s="448"/>
      <c r="BV15" s="446">
        <v>25028887</v>
      </c>
      <c r="BW15" s="447"/>
      <c r="BX15" s="447"/>
      <c r="BY15" s="447"/>
      <c r="BZ15" s="447"/>
      <c r="CA15" s="447"/>
      <c r="CB15" s="447"/>
      <c r="CC15" s="448"/>
      <c r="CD15" s="517" t="s">
        <v>149</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150</v>
      </c>
      <c r="M16" s="492"/>
      <c r="N16" s="492"/>
      <c r="O16" s="492"/>
      <c r="P16" s="492"/>
      <c r="Q16" s="493"/>
      <c r="R16" s="494" t="s">
        <v>151</v>
      </c>
      <c r="S16" s="495"/>
      <c r="T16" s="495"/>
      <c r="U16" s="495"/>
      <c r="V16" s="496"/>
      <c r="W16" s="508"/>
      <c r="X16" s="406"/>
      <c r="Y16" s="406"/>
      <c r="Z16" s="406"/>
      <c r="AA16" s="406"/>
      <c r="AB16" s="407"/>
      <c r="AC16" s="497">
        <v>32.6</v>
      </c>
      <c r="AD16" s="498"/>
      <c r="AE16" s="498"/>
      <c r="AF16" s="498"/>
      <c r="AG16" s="499"/>
      <c r="AH16" s="497">
        <v>33.9</v>
      </c>
      <c r="AI16" s="498"/>
      <c r="AJ16" s="498"/>
      <c r="AK16" s="498"/>
      <c r="AL16" s="500"/>
      <c r="AM16" s="474"/>
      <c r="AN16" s="374"/>
      <c r="AO16" s="374"/>
      <c r="AP16" s="374"/>
      <c r="AQ16" s="374"/>
      <c r="AR16" s="374"/>
      <c r="AS16" s="374"/>
      <c r="AT16" s="375"/>
      <c r="AU16" s="475"/>
      <c r="AV16" s="476"/>
      <c r="AW16" s="476"/>
      <c r="AX16" s="476"/>
      <c r="AY16" s="431" t="s">
        <v>152</v>
      </c>
      <c r="AZ16" s="432"/>
      <c r="BA16" s="432"/>
      <c r="BB16" s="432"/>
      <c r="BC16" s="432"/>
      <c r="BD16" s="432"/>
      <c r="BE16" s="432"/>
      <c r="BF16" s="432"/>
      <c r="BG16" s="432"/>
      <c r="BH16" s="432"/>
      <c r="BI16" s="432"/>
      <c r="BJ16" s="432"/>
      <c r="BK16" s="432"/>
      <c r="BL16" s="432"/>
      <c r="BM16" s="433"/>
      <c r="BN16" s="417">
        <v>25462203</v>
      </c>
      <c r="BO16" s="418"/>
      <c r="BP16" s="418"/>
      <c r="BQ16" s="418"/>
      <c r="BR16" s="418"/>
      <c r="BS16" s="418"/>
      <c r="BT16" s="418"/>
      <c r="BU16" s="419"/>
      <c r="BV16" s="417">
        <v>25332016</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153</v>
      </c>
      <c r="N17" s="511"/>
      <c r="O17" s="511"/>
      <c r="P17" s="511"/>
      <c r="Q17" s="512"/>
      <c r="R17" s="494" t="s">
        <v>154</v>
      </c>
      <c r="S17" s="495"/>
      <c r="T17" s="495"/>
      <c r="U17" s="495"/>
      <c r="V17" s="496"/>
      <c r="W17" s="507" t="s">
        <v>155</v>
      </c>
      <c r="X17" s="403"/>
      <c r="Y17" s="403"/>
      <c r="Z17" s="403"/>
      <c r="AA17" s="403"/>
      <c r="AB17" s="404"/>
      <c r="AC17" s="370">
        <v>49357</v>
      </c>
      <c r="AD17" s="371"/>
      <c r="AE17" s="371"/>
      <c r="AF17" s="371"/>
      <c r="AG17" s="372"/>
      <c r="AH17" s="370">
        <v>47496</v>
      </c>
      <c r="AI17" s="371"/>
      <c r="AJ17" s="371"/>
      <c r="AK17" s="371"/>
      <c r="AL17" s="430"/>
      <c r="AM17" s="474"/>
      <c r="AN17" s="374"/>
      <c r="AO17" s="374"/>
      <c r="AP17" s="374"/>
      <c r="AQ17" s="374"/>
      <c r="AR17" s="374"/>
      <c r="AS17" s="374"/>
      <c r="AT17" s="375"/>
      <c r="AU17" s="475"/>
      <c r="AV17" s="476"/>
      <c r="AW17" s="476"/>
      <c r="AX17" s="476"/>
      <c r="AY17" s="431" t="s">
        <v>156</v>
      </c>
      <c r="AZ17" s="432"/>
      <c r="BA17" s="432"/>
      <c r="BB17" s="432"/>
      <c r="BC17" s="432"/>
      <c r="BD17" s="432"/>
      <c r="BE17" s="432"/>
      <c r="BF17" s="432"/>
      <c r="BG17" s="432"/>
      <c r="BH17" s="432"/>
      <c r="BI17" s="432"/>
      <c r="BJ17" s="432"/>
      <c r="BK17" s="432"/>
      <c r="BL17" s="432"/>
      <c r="BM17" s="433"/>
      <c r="BN17" s="417">
        <v>30270509</v>
      </c>
      <c r="BO17" s="418"/>
      <c r="BP17" s="418"/>
      <c r="BQ17" s="418"/>
      <c r="BR17" s="418"/>
      <c r="BS17" s="418"/>
      <c r="BT17" s="418"/>
      <c r="BU17" s="419"/>
      <c r="BV17" s="417">
        <v>31977422</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157</v>
      </c>
      <c r="C18" s="468"/>
      <c r="D18" s="468"/>
      <c r="E18" s="469"/>
      <c r="F18" s="469"/>
      <c r="G18" s="469"/>
      <c r="H18" s="469"/>
      <c r="I18" s="469"/>
      <c r="J18" s="469"/>
      <c r="K18" s="469"/>
      <c r="L18" s="470">
        <v>171.75</v>
      </c>
      <c r="M18" s="470"/>
      <c r="N18" s="470"/>
      <c r="O18" s="470"/>
      <c r="P18" s="470"/>
      <c r="Q18" s="470"/>
      <c r="R18" s="471"/>
      <c r="S18" s="471"/>
      <c r="T18" s="471"/>
      <c r="U18" s="471"/>
      <c r="V18" s="472"/>
      <c r="W18" s="488"/>
      <c r="X18" s="489"/>
      <c r="Y18" s="489"/>
      <c r="Z18" s="489"/>
      <c r="AA18" s="489"/>
      <c r="AB18" s="513"/>
      <c r="AC18" s="387">
        <v>63.9</v>
      </c>
      <c r="AD18" s="388"/>
      <c r="AE18" s="388"/>
      <c r="AF18" s="388"/>
      <c r="AG18" s="473"/>
      <c r="AH18" s="387">
        <v>62</v>
      </c>
      <c r="AI18" s="388"/>
      <c r="AJ18" s="388"/>
      <c r="AK18" s="388"/>
      <c r="AL18" s="389"/>
      <c r="AM18" s="474"/>
      <c r="AN18" s="374"/>
      <c r="AO18" s="374"/>
      <c r="AP18" s="374"/>
      <c r="AQ18" s="374"/>
      <c r="AR18" s="374"/>
      <c r="AS18" s="374"/>
      <c r="AT18" s="375"/>
      <c r="AU18" s="475"/>
      <c r="AV18" s="476"/>
      <c r="AW18" s="476"/>
      <c r="AX18" s="476"/>
      <c r="AY18" s="431" t="s">
        <v>158</v>
      </c>
      <c r="AZ18" s="432"/>
      <c r="BA18" s="432"/>
      <c r="BB18" s="432"/>
      <c r="BC18" s="432"/>
      <c r="BD18" s="432"/>
      <c r="BE18" s="432"/>
      <c r="BF18" s="432"/>
      <c r="BG18" s="432"/>
      <c r="BH18" s="432"/>
      <c r="BI18" s="432"/>
      <c r="BJ18" s="432"/>
      <c r="BK18" s="432"/>
      <c r="BL18" s="432"/>
      <c r="BM18" s="433"/>
      <c r="BN18" s="417">
        <v>30680990</v>
      </c>
      <c r="BO18" s="418"/>
      <c r="BP18" s="418"/>
      <c r="BQ18" s="418"/>
      <c r="BR18" s="418"/>
      <c r="BS18" s="418"/>
      <c r="BT18" s="418"/>
      <c r="BU18" s="419"/>
      <c r="BV18" s="417">
        <v>30122203</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159</v>
      </c>
      <c r="C19" s="468"/>
      <c r="D19" s="468"/>
      <c r="E19" s="469"/>
      <c r="F19" s="469"/>
      <c r="G19" s="469"/>
      <c r="H19" s="469"/>
      <c r="I19" s="469"/>
      <c r="J19" s="469"/>
      <c r="K19" s="469"/>
      <c r="L19" s="477">
        <v>970</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160</v>
      </c>
      <c r="AZ19" s="432"/>
      <c r="BA19" s="432"/>
      <c r="BB19" s="432"/>
      <c r="BC19" s="432"/>
      <c r="BD19" s="432"/>
      <c r="BE19" s="432"/>
      <c r="BF19" s="432"/>
      <c r="BG19" s="432"/>
      <c r="BH19" s="432"/>
      <c r="BI19" s="432"/>
      <c r="BJ19" s="432"/>
      <c r="BK19" s="432"/>
      <c r="BL19" s="432"/>
      <c r="BM19" s="433"/>
      <c r="BN19" s="417">
        <v>42952316</v>
      </c>
      <c r="BO19" s="418"/>
      <c r="BP19" s="418"/>
      <c r="BQ19" s="418"/>
      <c r="BR19" s="418"/>
      <c r="BS19" s="418"/>
      <c r="BT19" s="418"/>
      <c r="BU19" s="419"/>
      <c r="BV19" s="417">
        <v>38519414</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161</v>
      </c>
      <c r="C20" s="468"/>
      <c r="D20" s="468"/>
      <c r="E20" s="469"/>
      <c r="F20" s="469"/>
      <c r="G20" s="469"/>
      <c r="H20" s="469"/>
      <c r="I20" s="469"/>
      <c r="J20" s="469"/>
      <c r="K20" s="469"/>
      <c r="L20" s="477">
        <v>69624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162</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163</v>
      </c>
      <c r="C22" s="394"/>
      <c r="D22" s="395"/>
      <c r="E22" s="402" t="s">
        <v>1</v>
      </c>
      <c r="F22" s="403"/>
      <c r="G22" s="403"/>
      <c r="H22" s="403"/>
      <c r="I22" s="403"/>
      <c r="J22" s="403"/>
      <c r="K22" s="404"/>
      <c r="L22" s="402" t="s">
        <v>164</v>
      </c>
      <c r="M22" s="403"/>
      <c r="N22" s="403"/>
      <c r="O22" s="403"/>
      <c r="P22" s="404"/>
      <c r="Q22" s="408" t="s">
        <v>165</v>
      </c>
      <c r="R22" s="409"/>
      <c r="S22" s="409"/>
      <c r="T22" s="409"/>
      <c r="U22" s="409"/>
      <c r="V22" s="410"/>
      <c r="W22" s="459" t="s">
        <v>166</v>
      </c>
      <c r="X22" s="394"/>
      <c r="Y22" s="395"/>
      <c r="Z22" s="402" t="s">
        <v>1</v>
      </c>
      <c r="AA22" s="403"/>
      <c r="AB22" s="403"/>
      <c r="AC22" s="403"/>
      <c r="AD22" s="403"/>
      <c r="AE22" s="403"/>
      <c r="AF22" s="403"/>
      <c r="AG22" s="404"/>
      <c r="AH22" s="420" t="s">
        <v>167</v>
      </c>
      <c r="AI22" s="403"/>
      <c r="AJ22" s="403"/>
      <c r="AK22" s="403"/>
      <c r="AL22" s="404"/>
      <c r="AM22" s="420" t="s">
        <v>168</v>
      </c>
      <c r="AN22" s="421"/>
      <c r="AO22" s="421"/>
      <c r="AP22" s="421"/>
      <c r="AQ22" s="421"/>
      <c r="AR22" s="422"/>
      <c r="AS22" s="408" t="s">
        <v>165</v>
      </c>
      <c r="AT22" s="409"/>
      <c r="AU22" s="409"/>
      <c r="AV22" s="409"/>
      <c r="AW22" s="409"/>
      <c r="AX22" s="426"/>
      <c r="AY22" s="443" t="s">
        <v>169</v>
      </c>
      <c r="AZ22" s="444"/>
      <c r="BA22" s="444"/>
      <c r="BB22" s="444"/>
      <c r="BC22" s="444"/>
      <c r="BD22" s="444"/>
      <c r="BE22" s="444"/>
      <c r="BF22" s="444"/>
      <c r="BG22" s="444"/>
      <c r="BH22" s="444"/>
      <c r="BI22" s="444"/>
      <c r="BJ22" s="444"/>
      <c r="BK22" s="444"/>
      <c r="BL22" s="444"/>
      <c r="BM22" s="445"/>
      <c r="BN22" s="446">
        <v>59505971</v>
      </c>
      <c r="BO22" s="447"/>
      <c r="BP22" s="447"/>
      <c r="BQ22" s="447"/>
      <c r="BR22" s="447"/>
      <c r="BS22" s="447"/>
      <c r="BT22" s="447"/>
      <c r="BU22" s="448"/>
      <c r="BV22" s="446">
        <v>57783843</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170</v>
      </c>
      <c r="AZ23" s="432"/>
      <c r="BA23" s="432"/>
      <c r="BB23" s="432"/>
      <c r="BC23" s="432"/>
      <c r="BD23" s="432"/>
      <c r="BE23" s="432"/>
      <c r="BF23" s="432"/>
      <c r="BG23" s="432"/>
      <c r="BH23" s="432"/>
      <c r="BI23" s="432"/>
      <c r="BJ23" s="432"/>
      <c r="BK23" s="432"/>
      <c r="BL23" s="432"/>
      <c r="BM23" s="433"/>
      <c r="BN23" s="417">
        <v>24758800</v>
      </c>
      <c r="BO23" s="418"/>
      <c r="BP23" s="418"/>
      <c r="BQ23" s="418"/>
      <c r="BR23" s="418"/>
      <c r="BS23" s="418"/>
      <c r="BT23" s="418"/>
      <c r="BU23" s="419"/>
      <c r="BV23" s="417">
        <v>21805971</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171</v>
      </c>
      <c r="F24" s="374"/>
      <c r="G24" s="374"/>
      <c r="H24" s="374"/>
      <c r="I24" s="374"/>
      <c r="J24" s="374"/>
      <c r="K24" s="375"/>
      <c r="L24" s="370">
        <v>1</v>
      </c>
      <c r="M24" s="371"/>
      <c r="N24" s="371"/>
      <c r="O24" s="371"/>
      <c r="P24" s="372"/>
      <c r="Q24" s="370">
        <v>9700</v>
      </c>
      <c r="R24" s="371"/>
      <c r="S24" s="371"/>
      <c r="T24" s="371"/>
      <c r="U24" s="371"/>
      <c r="V24" s="372"/>
      <c r="W24" s="460"/>
      <c r="X24" s="397"/>
      <c r="Y24" s="398"/>
      <c r="Z24" s="373" t="s">
        <v>172</v>
      </c>
      <c r="AA24" s="374"/>
      <c r="AB24" s="374"/>
      <c r="AC24" s="374"/>
      <c r="AD24" s="374"/>
      <c r="AE24" s="374"/>
      <c r="AF24" s="374"/>
      <c r="AG24" s="375"/>
      <c r="AH24" s="370">
        <v>1019</v>
      </c>
      <c r="AI24" s="371"/>
      <c r="AJ24" s="371"/>
      <c r="AK24" s="371"/>
      <c r="AL24" s="372"/>
      <c r="AM24" s="370">
        <v>3062095</v>
      </c>
      <c r="AN24" s="371"/>
      <c r="AO24" s="371"/>
      <c r="AP24" s="371"/>
      <c r="AQ24" s="371"/>
      <c r="AR24" s="372"/>
      <c r="AS24" s="370">
        <v>3005</v>
      </c>
      <c r="AT24" s="371"/>
      <c r="AU24" s="371"/>
      <c r="AV24" s="371"/>
      <c r="AW24" s="371"/>
      <c r="AX24" s="430"/>
      <c r="AY24" s="390" t="s">
        <v>173</v>
      </c>
      <c r="AZ24" s="391"/>
      <c r="BA24" s="391"/>
      <c r="BB24" s="391"/>
      <c r="BC24" s="391"/>
      <c r="BD24" s="391"/>
      <c r="BE24" s="391"/>
      <c r="BF24" s="391"/>
      <c r="BG24" s="391"/>
      <c r="BH24" s="391"/>
      <c r="BI24" s="391"/>
      <c r="BJ24" s="391"/>
      <c r="BK24" s="391"/>
      <c r="BL24" s="391"/>
      <c r="BM24" s="392"/>
      <c r="BN24" s="417">
        <v>44086898</v>
      </c>
      <c r="BO24" s="418"/>
      <c r="BP24" s="418"/>
      <c r="BQ24" s="418"/>
      <c r="BR24" s="418"/>
      <c r="BS24" s="418"/>
      <c r="BT24" s="418"/>
      <c r="BU24" s="419"/>
      <c r="BV24" s="417">
        <v>42722053</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174</v>
      </c>
      <c r="F25" s="374"/>
      <c r="G25" s="374"/>
      <c r="H25" s="374"/>
      <c r="I25" s="374"/>
      <c r="J25" s="374"/>
      <c r="K25" s="375"/>
      <c r="L25" s="370">
        <v>1</v>
      </c>
      <c r="M25" s="371"/>
      <c r="N25" s="371"/>
      <c r="O25" s="371"/>
      <c r="P25" s="372"/>
      <c r="Q25" s="370">
        <v>8260</v>
      </c>
      <c r="R25" s="371"/>
      <c r="S25" s="371"/>
      <c r="T25" s="371"/>
      <c r="U25" s="371"/>
      <c r="V25" s="372"/>
      <c r="W25" s="460"/>
      <c r="X25" s="397"/>
      <c r="Y25" s="398"/>
      <c r="Z25" s="373" t="s">
        <v>175</v>
      </c>
      <c r="AA25" s="374"/>
      <c r="AB25" s="374"/>
      <c r="AC25" s="374"/>
      <c r="AD25" s="374"/>
      <c r="AE25" s="374"/>
      <c r="AF25" s="374"/>
      <c r="AG25" s="375"/>
      <c r="AH25" s="370">
        <v>208</v>
      </c>
      <c r="AI25" s="371"/>
      <c r="AJ25" s="371"/>
      <c r="AK25" s="371"/>
      <c r="AL25" s="372"/>
      <c r="AM25" s="370">
        <v>613600</v>
      </c>
      <c r="AN25" s="371"/>
      <c r="AO25" s="371"/>
      <c r="AP25" s="371"/>
      <c r="AQ25" s="371"/>
      <c r="AR25" s="372"/>
      <c r="AS25" s="370">
        <v>2950</v>
      </c>
      <c r="AT25" s="371"/>
      <c r="AU25" s="371"/>
      <c r="AV25" s="371"/>
      <c r="AW25" s="371"/>
      <c r="AX25" s="430"/>
      <c r="AY25" s="443" t="s">
        <v>176</v>
      </c>
      <c r="AZ25" s="444"/>
      <c r="BA25" s="444"/>
      <c r="BB25" s="444"/>
      <c r="BC25" s="444"/>
      <c r="BD25" s="444"/>
      <c r="BE25" s="444"/>
      <c r="BF25" s="444"/>
      <c r="BG25" s="444"/>
      <c r="BH25" s="444"/>
      <c r="BI25" s="444"/>
      <c r="BJ25" s="444"/>
      <c r="BK25" s="444"/>
      <c r="BL25" s="444"/>
      <c r="BM25" s="445"/>
      <c r="BN25" s="446">
        <v>16210820</v>
      </c>
      <c r="BO25" s="447"/>
      <c r="BP25" s="447"/>
      <c r="BQ25" s="447"/>
      <c r="BR25" s="447"/>
      <c r="BS25" s="447"/>
      <c r="BT25" s="447"/>
      <c r="BU25" s="448"/>
      <c r="BV25" s="446">
        <v>17390524</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177</v>
      </c>
      <c r="F26" s="374"/>
      <c r="G26" s="374"/>
      <c r="H26" s="374"/>
      <c r="I26" s="374"/>
      <c r="J26" s="374"/>
      <c r="K26" s="375"/>
      <c r="L26" s="370">
        <v>1</v>
      </c>
      <c r="M26" s="371"/>
      <c r="N26" s="371"/>
      <c r="O26" s="371"/>
      <c r="P26" s="372"/>
      <c r="Q26" s="370">
        <v>6930</v>
      </c>
      <c r="R26" s="371"/>
      <c r="S26" s="371"/>
      <c r="T26" s="371"/>
      <c r="U26" s="371"/>
      <c r="V26" s="372"/>
      <c r="W26" s="460"/>
      <c r="X26" s="397"/>
      <c r="Y26" s="398"/>
      <c r="Z26" s="373" t="s">
        <v>178</v>
      </c>
      <c r="AA26" s="428"/>
      <c r="AB26" s="428"/>
      <c r="AC26" s="428"/>
      <c r="AD26" s="428"/>
      <c r="AE26" s="428"/>
      <c r="AF26" s="428"/>
      <c r="AG26" s="429"/>
      <c r="AH26" s="370">
        <v>38</v>
      </c>
      <c r="AI26" s="371"/>
      <c r="AJ26" s="371"/>
      <c r="AK26" s="371"/>
      <c r="AL26" s="372"/>
      <c r="AM26" s="370">
        <v>129884</v>
      </c>
      <c r="AN26" s="371"/>
      <c r="AO26" s="371"/>
      <c r="AP26" s="371"/>
      <c r="AQ26" s="371"/>
      <c r="AR26" s="372"/>
      <c r="AS26" s="370">
        <v>3418</v>
      </c>
      <c r="AT26" s="371"/>
      <c r="AU26" s="371"/>
      <c r="AV26" s="371"/>
      <c r="AW26" s="371"/>
      <c r="AX26" s="430"/>
      <c r="AY26" s="457" t="s">
        <v>179</v>
      </c>
      <c r="AZ26" s="377"/>
      <c r="BA26" s="377"/>
      <c r="BB26" s="377"/>
      <c r="BC26" s="377"/>
      <c r="BD26" s="377"/>
      <c r="BE26" s="377"/>
      <c r="BF26" s="377"/>
      <c r="BG26" s="377"/>
      <c r="BH26" s="377"/>
      <c r="BI26" s="377"/>
      <c r="BJ26" s="377"/>
      <c r="BK26" s="377"/>
      <c r="BL26" s="377"/>
      <c r="BM26" s="458"/>
      <c r="BN26" s="417" t="s">
        <v>138</v>
      </c>
      <c r="BO26" s="418"/>
      <c r="BP26" s="418"/>
      <c r="BQ26" s="418"/>
      <c r="BR26" s="418"/>
      <c r="BS26" s="418"/>
      <c r="BT26" s="418"/>
      <c r="BU26" s="419"/>
      <c r="BV26" s="417" t="s">
        <v>130</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180</v>
      </c>
      <c r="F27" s="374"/>
      <c r="G27" s="374"/>
      <c r="H27" s="374"/>
      <c r="I27" s="374"/>
      <c r="J27" s="374"/>
      <c r="K27" s="375"/>
      <c r="L27" s="370">
        <v>1</v>
      </c>
      <c r="M27" s="371"/>
      <c r="N27" s="371"/>
      <c r="O27" s="371"/>
      <c r="P27" s="372"/>
      <c r="Q27" s="370">
        <v>6000</v>
      </c>
      <c r="R27" s="371"/>
      <c r="S27" s="371"/>
      <c r="T27" s="371"/>
      <c r="U27" s="371"/>
      <c r="V27" s="372"/>
      <c r="W27" s="460"/>
      <c r="X27" s="397"/>
      <c r="Y27" s="398"/>
      <c r="Z27" s="373" t="s">
        <v>181</v>
      </c>
      <c r="AA27" s="374"/>
      <c r="AB27" s="374"/>
      <c r="AC27" s="374"/>
      <c r="AD27" s="374"/>
      <c r="AE27" s="374"/>
      <c r="AF27" s="374"/>
      <c r="AG27" s="375"/>
      <c r="AH27" s="370">
        <v>31</v>
      </c>
      <c r="AI27" s="371"/>
      <c r="AJ27" s="371"/>
      <c r="AK27" s="371"/>
      <c r="AL27" s="372"/>
      <c r="AM27" s="370">
        <v>113860</v>
      </c>
      <c r="AN27" s="371"/>
      <c r="AO27" s="371"/>
      <c r="AP27" s="371"/>
      <c r="AQ27" s="371"/>
      <c r="AR27" s="372"/>
      <c r="AS27" s="370">
        <v>3673</v>
      </c>
      <c r="AT27" s="371"/>
      <c r="AU27" s="371"/>
      <c r="AV27" s="371"/>
      <c r="AW27" s="371"/>
      <c r="AX27" s="430"/>
      <c r="AY27" s="454" t="s">
        <v>182</v>
      </c>
      <c r="AZ27" s="455"/>
      <c r="BA27" s="455"/>
      <c r="BB27" s="455"/>
      <c r="BC27" s="455"/>
      <c r="BD27" s="455"/>
      <c r="BE27" s="455"/>
      <c r="BF27" s="455"/>
      <c r="BG27" s="455"/>
      <c r="BH27" s="455"/>
      <c r="BI27" s="455"/>
      <c r="BJ27" s="455"/>
      <c r="BK27" s="455"/>
      <c r="BL27" s="455"/>
      <c r="BM27" s="456"/>
      <c r="BN27" s="451" t="s">
        <v>183</v>
      </c>
      <c r="BO27" s="452"/>
      <c r="BP27" s="452"/>
      <c r="BQ27" s="452"/>
      <c r="BR27" s="452"/>
      <c r="BS27" s="452"/>
      <c r="BT27" s="452"/>
      <c r="BU27" s="453"/>
      <c r="BV27" s="451">
        <v>8044</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184</v>
      </c>
      <c r="F28" s="374"/>
      <c r="G28" s="374"/>
      <c r="H28" s="374"/>
      <c r="I28" s="374"/>
      <c r="J28" s="374"/>
      <c r="K28" s="375"/>
      <c r="L28" s="370">
        <v>1</v>
      </c>
      <c r="M28" s="371"/>
      <c r="N28" s="371"/>
      <c r="O28" s="371"/>
      <c r="P28" s="372"/>
      <c r="Q28" s="370">
        <v>5400</v>
      </c>
      <c r="R28" s="371"/>
      <c r="S28" s="371"/>
      <c r="T28" s="371"/>
      <c r="U28" s="371"/>
      <c r="V28" s="372"/>
      <c r="W28" s="460"/>
      <c r="X28" s="397"/>
      <c r="Y28" s="398"/>
      <c r="Z28" s="373" t="s">
        <v>185</v>
      </c>
      <c r="AA28" s="374"/>
      <c r="AB28" s="374"/>
      <c r="AC28" s="374"/>
      <c r="AD28" s="374"/>
      <c r="AE28" s="374"/>
      <c r="AF28" s="374"/>
      <c r="AG28" s="375"/>
      <c r="AH28" s="370" t="s">
        <v>130</v>
      </c>
      <c r="AI28" s="371"/>
      <c r="AJ28" s="371"/>
      <c r="AK28" s="371"/>
      <c r="AL28" s="372"/>
      <c r="AM28" s="370" t="s">
        <v>129</v>
      </c>
      <c r="AN28" s="371"/>
      <c r="AO28" s="371"/>
      <c r="AP28" s="371"/>
      <c r="AQ28" s="371"/>
      <c r="AR28" s="372"/>
      <c r="AS28" s="370" t="s">
        <v>130</v>
      </c>
      <c r="AT28" s="371"/>
      <c r="AU28" s="371"/>
      <c r="AV28" s="371"/>
      <c r="AW28" s="371"/>
      <c r="AX28" s="430"/>
      <c r="AY28" s="434" t="s">
        <v>186</v>
      </c>
      <c r="AZ28" s="435"/>
      <c r="BA28" s="435"/>
      <c r="BB28" s="436"/>
      <c r="BC28" s="443" t="s">
        <v>48</v>
      </c>
      <c r="BD28" s="444"/>
      <c r="BE28" s="444"/>
      <c r="BF28" s="444"/>
      <c r="BG28" s="444"/>
      <c r="BH28" s="444"/>
      <c r="BI28" s="444"/>
      <c r="BJ28" s="444"/>
      <c r="BK28" s="444"/>
      <c r="BL28" s="444"/>
      <c r="BM28" s="445"/>
      <c r="BN28" s="446">
        <v>2491860</v>
      </c>
      <c r="BO28" s="447"/>
      <c r="BP28" s="447"/>
      <c r="BQ28" s="447"/>
      <c r="BR28" s="447"/>
      <c r="BS28" s="447"/>
      <c r="BT28" s="447"/>
      <c r="BU28" s="448"/>
      <c r="BV28" s="446">
        <v>1202681</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187</v>
      </c>
      <c r="F29" s="374"/>
      <c r="G29" s="374"/>
      <c r="H29" s="374"/>
      <c r="I29" s="374"/>
      <c r="J29" s="374"/>
      <c r="K29" s="375"/>
      <c r="L29" s="370">
        <v>28</v>
      </c>
      <c r="M29" s="371"/>
      <c r="N29" s="371"/>
      <c r="O29" s="371"/>
      <c r="P29" s="372"/>
      <c r="Q29" s="370">
        <v>5100</v>
      </c>
      <c r="R29" s="371"/>
      <c r="S29" s="371"/>
      <c r="T29" s="371"/>
      <c r="U29" s="371"/>
      <c r="V29" s="372"/>
      <c r="W29" s="461"/>
      <c r="X29" s="462"/>
      <c r="Y29" s="463"/>
      <c r="Z29" s="373" t="s">
        <v>188</v>
      </c>
      <c r="AA29" s="374"/>
      <c r="AB29" s="374"/>
      <c r="AC29" s="374"/>
      <c r="AD29" s="374"/>
      <c r="AE29" s="374"/>
      <c r="AF29" s="374"/>
      <c r="AG29" s="375"/>
      <c r="AH29" s="370">
        <v>1050</v>
      </c>
      <c r="AI29" s="371"/>
      <c r="AJ29" s="371"/>
      <c r="AK29" s="371"/>
      <c r="AL29" s="372"/>
      <c r="AM29" s="370">
        <v>3175955</v>
      </c>
      <c r="AN29" s="371"/>
      <c r="AO29" s="371"/>
      <c r="AP29" s="371"/>
      <c r="AQ29" s="371"/>
      <c r="AR29" s="372"/>
      <c r="AS29" s="370">
        <v>3025</v>
      </c>
      <c r="AT29" s="371"/>
      <c r="AU29" s="371"/>
      <c r="AV29" s="371"/>
      <c r="AW29" s="371"/>
      <c r="AX29" s="430"/>
      <c r="AY29" s="437"/>
      <c r="AZ29" s="438"/>
      <c r="BA29" s="438"/>
      <c r="BB29" s="439"/>
      <c r="BC29" s="431" t="s">
        <v>189</v>
      </c>
      <c r="BD29" s="432"/>
      <c r="BE29" s="432"/>
      <c r="BF29" s="432"/>
      <c r="BG29" s="432"/>
      <c r="BH29" s="432"/>
      <c r="BI29" s="432"/>
      <c r="BJ29" s="432"/>
      <c r="BK29" s="432"/>
      <c r="BL29" s="432"/>
      <c r="BM29" s="433"/>
      <c r="BN29" s="417">
        <v>364168</v>
      </c>
      <c r="BO29" s="418"/>
      <c r="BP29" s="418"/>
      <c r="BQ29" s="418"/>
      <c r="BR29" s="418"/>
      <c r="BS29" s="418"/>
      <c r="BT29" s="418"/>
      <c r="BU29" s="419"/>
      <c r="BV29" s="417">
        <v>364161</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190</v>
      </c>
      <c r="X30" s="385"/>
      <c r="Y30" s="385"/>
      <c r="Z30" s="385"/>
      <c r="AA30" s="385"/>
      <c r="AB30" s="385"/>
      <c r="AC30" s="385"/>
      <c r="AD30" s="385"/>
      <c r="AE30" s="385"/>
      <c r="AF30" s="385"/>
      <c r="AG30" s="386"/>
      <c r="AH30" s="387">
        <v>98.9</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1655340</v>
      </c>
      <c r="BO30" s="452"/>
      <c r="BP30" s="452"/>
      <c r="BQ30" s="452"/>
      <c r="BR30" s="452"/>
      <c r="BS30" s="452"/>
      <c r="BT30" s="452"/>
      <c r="BU30" s="453"/>
      <c r="BV30" s="451">
        <v>1803353</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191</v>
      </c>
      <c r="D32" s="376"/>
      <c r="E32" s="376"/>
      <c r="F32" s="376"/>
      <c r="G32" s="376"/>
      <c r="H32" s="376"/>
      <c r="I32" s="376"/>
      <c r="J32" s="376"/>
      <c r="K32" s="376"/>
      <c r="L32" s="376"/>
      <c r="M32" s="376"/>
      <c r="N32" s="376"/>
      <c r="O32" s="376"/>
      <c r="P32" s="376"/>
      <c r="Q32" s="376"/>
      <c r="R32" s="376"/>
      <c r="S32" s="376"/>
      <c r="U32" s="377" t="s">
        <v>192</v>
      </c>
      <c r="V32" s="377"/>
      <c r="W32" s="377"/>
      <c r="X32" s="377"/>
      <c r="Y32" s="377"/>
      <c r="Z32" s="377"/>
      <c r="AA32" s="377"/>
      <c r="AB32" s="377"/>
      <c r="AC32" s="377"/>
      <c r="AD32" s="377"/>
      <c r="AE32" s="377"/>
      <c r="AF32" s="377"/>
      <c r="AG32" s="377"/>
      <c r="AH32" s="377"/>
      <c r="AI32" s="377"/>
      <c r="AJ32" s="377"/>
      <c r="AK32" s="377"/>
      <c r="AM32" s="377" t="s">
        <v>193</v>
      </c>
      <c r="AN32" s="377"/>
      <c r="AO32" s="377"/>
      <c r="AP32" s="377"/>
      <c r="AQ32" s="377"/>
      <c r="AR32" s="377"/>
      <c r="AS32" s="377"/>
      <c r="AT32" s="377"/>
      <c r="AU32" s="377"/>
      <c r="AV32" s="377"/>
      <c r="AW32" s="377"/>
      <c r="AX32" s="377"/>
      <c r="AY32" s="377"/>
      <c r="AZ32" s="377"/>
      <c r="BA32" s="377"/>
      <c r="BB32" s="377"/>
      <c r="BC32" s="377"/>
      <c r="BE32" s="377" t="s">
        <v>194</v>
      </c>
      <c r="BF32" s="377"/>
      <c r="BG32" s="377"/>
      <c r="BH32" s="377"/>
      <c r="BI32" s="377"/>
      <c r="BJ32" s="377"/>
      <c r="BK32" s="377"/>
      <c r="BL32" s="377"/>
      <c r="BM32" s="377"/>
      <c r="BN32" s="377"/>
      <c r="BO32" s="377"/>
      <c r="BP32" s="377"/>
      <c r="BQ32" s="377"/>
      <c r="BR32" s="377"/>
      <c r="BS32" s="377"/>
      <c r="BT32" s="377"/>
      <c r="BU32" s="377"/>
      <c r="BW32" s="377" t="s">
        <v>195</v>
      </c>
      <c r="BX32" s="377"/>
      <c r="BY32" s="377"/>
      <c r="BZ32" s="377"/>
      <c r="CA32" s="377"/>
      <c r="CB32" s="377"/>
      <c r="CC32" s="377"/>
      <c r="CD32" s="377"/>
      <c r="CE32" s="377"/>
      <c r="CF32" s="377"/>
      <c r="CG32" s="377"/>
      <c r="CH32" s="377"/>
      <c r="CI32" s="377"/>
      <c r="CJ32" s="377"/>
      <c r="CK32" s="377"/>
      <c r="CL32" s="377"/>
      <c r="CM32" s="377"/>
      <c r="CO32" s="377" t="s">
        <v>196</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197</v>
      </c>
      <c r="D33" s="369"/>
      <c r="E33" s="368" t="s">
        <v>198</v>
      </c>
      <c r="F33" s="368"/>
      <c r="G33" s="368"/>
      <c r="H33" s="368"/>
      <c r="I33" s="368"/>
      <c r="J33" s="368"/>
      <c r="K33" s="368"/>
      <c r="L33" s="368"/>
      <c r="M33" s="368"/>
      <c r="N33" s="368"/>
      <c r="O33" s="368"/>
      <c r="P33" s="368"/>
      <c r="Q33" s="368"/>
      <c r="R33" s="368"/>
      <c r="S33" s="368"/>
      <c r="T33" s="203"/>
      <c r="U33" s="369" t="s">
        <v>199</v>
      </c>
      <c r="V33" s="369"/>
      <c r="W33" s="368" t="s">
        <v>200</v>
      </c>
      <c r="X33" s="368"/>
      <c r="Y33" s="368"/>
      <c r="Z33" s="368"/>
      <c r="AA33" s="368"/>
      <c r="AB33" s="368"/>
      <c r="AC33" s="368"/>
      <c r="AD33" s="368"/>
      <c r="AE33" s="368"/>
      <c r="AF33" s="368"/>
      <c r="AG33" s="368"/>
      <c r="AH33" s="368"/>
      <c r="AI33" s="368"/>
      <c r="AJ33" s="368"/>
      <c r="AK33" s="368"/>
      <c r="AL33" s="203"/>
      <c r="AM33" s="369" t="s">
        <v>197</v>
      </c>
      <c r="AN33" s="369"/>
      <c r="AO33" s="368" t="s">
        <v>200</v>
      </c>
      <c r="AP33" s="368"/>
      <c r="AQ33" s="368"/>
      <c r="AR33" s="368"/>
      <c r="AS33" s="368"/>
      <c r="AT33" s="368"/>
      <c r="AU33" s="368"/>
      <c r="AV33" s="368"/>
      <c r="AW33" s="368"/>
      <c r="AX33" s="368"/>
      <c r="AY33" s="368"/>
      <c r="AZ33" s="368"/>
      <c r="BA33" s="368"/>
      <c r="BB33" s="368"/>
      <c r="BC33" s="368"/>
      <c r="BD33" s="204"/>
      <c r="BE33" s="368" t="s">
        <v>201</v>
      </c>
      <c r="BF33" s="368"/>
      <c r="BG33" s="368" t="s">
        <v>202</v>
      </c>
      <c r="BH33" s="368"/>
      <c r="BI33" s="368"/>
      <c r="BJ33" s="368"/>
      <c r="BK33" s="368"/>
      <c r="BL33" s="368"/>
      <c r="BM33" s="368"/>
      <c r="BN33" s="368"/>
      <c r="BO33" s="368"/>
      <c r="BP33" s="368"/>
      <c r="BQ33" s="368"/>
      <c r="BR33" s="368"/>
      <c r="BS33" s="368"/>
      <c r="BT33" s="368"/>
      <c r="BU33" s="368"/>
      <c r="BV33" s="204"/>
      <c r="BW33" s="369" t="s">
        <v>201</v>
      </c>
      <c r="BX33" s="369"/>
      <c r="BY33" s="368" t="s">
        <v>203</v>
      </c>
      <c r="BZ33" s="368"/>
      <c r="CA33" s="368"/>
      <c r="CB33" s="368"/>
      <c r="CC33" s="368"/>
      <c r="CD33" s="368"/>
      <c r="CE33" s="368"/>
      <c r="CF33" s="368"/>
      <c r="CG33" s="368"/>
      <c r="CH33" s="368"/>
      <c r="CI33" s="368"/>
      <c r="CJ33" s="368"/>
      <c r="CK33" s="368"/>
      <c r="CL33" s="368"/>
      <c r="CM33" s="368"/>
      <c r="CN33" s="203"/>
      <c r="CO33" s="369" t="s">
        <v>197</v>
      </c>
      <c r="CP33" s="369"/>
      <c r="CQ33" s="368" t="s">
        <v>204</v>
      </c>
      <c r="CR33" s="368"/>
      <c r="CS33" s="368"/>
      <c r="CT33" s="368"/>
      <c r="CU33" s="368"/>
      <c r="CV33" s="368"/>
      <c r="CW33" s="368"/>
      <c r="CX33" s="368"/>
      <c r="CY33" s="368"/>
      <c r="CZ33" s="368"/>
      <c r="DA33" s="368"/>
      <c r="DB33" s="368"/>
      <c r="DC33" s="368"/>
      <c r="DD33" s="368"/>
      <c r="DE33" s="368"/>
      <c r="DF33" s="203"/>
      <c r="DG33" s="367" t="s">
        <v>205</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7</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8"/>
      <c r="AM34" s="365">
        <f>IF(AO34="","",MAX(C34:D43,U34:V43)+1)</f>
        <v>10</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f>IF(BG34="","",MAX(C34:D43,U34:V43,AM34:AN43)+1)</f>
        <v>12</v>
      </c>
      <c r="BF34" s="365"/>
      <c r="BG34" s="366" t="str">
        <f>IF('各会計、関係団体の財政状況及び健全化判断比率'!B33="","",'各会計、関係団体の財政状況及び健全化判断比率'!B33)</f>
        <v>小山東部第二工業団地造成事業特別会計</v>
      </c>
      <c r="BH34" s="366"/>
      <c r="BI34" s="366"/>
      <c r="BJ34" s="366"/>
      <c r="BK34" s="366"/>
      <c r="BL34" s="366"/>
      <c r="BM34" s="366"/>
      <c r="BN34" s="366"/>
      <c r="BO34" s="366"/>
      <c r="BP34" s="366"/>
      <c r="BQ34" s="366"/>
      <c r="BR34" s="366"/>
      <c r="BS34" s="366"/>
      <c r="BT34" s="366"/>
      <c r="BU34" s="366"/>
      <c r="BV34" s="178"/>
      <c r="BW34" s="365">
        <f>IF(BY34="","",MAX(C34:D43,U34:V43,AM34:AN43,BE34:BF43)+1)</f>
        <v>14</v>
      </c>
      <c r="BX34" s="365"/>
      <c r="BY34" s="366" t="str">
        <f>IF('各会計、関係団体の財政状況及び健全化判断比率'!B68="","",'各会計、関係団体の財政状況及び健全化判断比率'!B68)</f>
        <v>小山広域保健衛生組合</v>
      </c>
      <c r="BZ34" s="366"/>
      <c r="CA34" s="366"/>
      <c r="CB34" s="366"/>
      <c r="CC34" s="366"/>
      <c r="CD34" s="366"/>
      <c r="CE34" s="366"/>
      <c r="CF34" s="366"/>
      <c r="CG34" s="366"/>
      <c r="CH34" s="366"/>
      <c r="CI34" s="366"/>
      <c r="CJ34" s="366"/>
      <c r="CK34" s="366"/>
      <c r="CL34" s="366"/>
      <c r="CM34" s="366"/>
      <c r="CN34" s="178"/>
      <c r="CO34" s="365">
        <f>IF(CQ34="","",MAX(C34:D43,U34:V43,AM34:AN43,BE34:BF43,BW34:BX43)+1)</f>
        <v>19</v>
      </c>
      <c r="CP34" s="365"/>
      <c r="CQ34" s="366" t="str">
        <f>IF('各会計、関係団体の財政状況及び健全化判断比率'!BS7="","",'各会計、関係団体の財政状況及び健全化判断比率'!BS7)</f>
        <v>渡良瀬遊水地アクリメーション振興財団</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v>
      </c>
      <c r="DH34" s="363"/>
      <c r="DI34" s="205"/>
    </row>
    <row r="35" spans="1:113" ht="32.25" customHeight="1" x14ac:dyDescent="0.15">
      <c r="A35" s="178"/>
      <c r="B35" s="202"/>
      <c r="C35" s="365">
        <f>IF(E35="","",C34+1)</f>
        <v>2</v>
      </c>
      <c r="D35" s="365"/>
      <c r="E35" s="366" t="str">
        <f>IF('各会計、関係団体の財政状況及び健全化判断比率'!B8="","",'各会計、関係団体の財政状況及び健全化判断比率'!B8)</f>
        <v>墓園やすらぎの森事業特別会計</v>
      </c>
      <c r="F35" s="366"/>
      <c r="G35" s="366"/>
      <c r="H35" s="366"/>
      <c r="I35" s="366"/>
      <c r="J35" s="366"/>
      <c r="K35" s="366"/>
      <c r="L35" s="366"/>
      <c r="M35" s="366"/>
      <c r="N35" s="366"/>
      <c r="O35" s="366"/>
      <c r="P35" s="366"/>
      <c r="Q35" s="366"/>
      <c r="R35" s="366"/>
      <c r="S35" s="366"/>
      <c r="T35" s="178"/>
      <c r="U35" s="365">
        <f>IF(W35="","",U34+1)</f>
        <v>8</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178"/>
      <c r="AM35" s="365">
        <f t="shared" ref="AM35:AM43" si="0">IF(AO35="","",AM34+1)</f>
        <v>11</v>
      </c>
      <c r="AN35" s="365"/>
      <c r="AO35" s="366" t="str">
        <f>IF('各会計、関係団体の財政状況及び健全化判断比率'!B32="","",'各会計、関係団体の財政状況及び健全化判断比率'!B32)</f>
        <v>下水道事業会計</v>
      </c>
      <c r="AP35" s="366"/>
      <c r="AQ35" s="366"/>
      <c r="AR35" s="366"/>
      <c r="AS35" s="366"/>
      <c r="AT35" s="366"/>
      <c r="AU35" s="366"/>
      <c r="AV35" s="366"/>
      <c r="AW35" s="366"/>
      <c r="AX35" s="366"/>
      <c r="AY35" s="366"/>
      <c r="AZ35" s="366"/>
      <c r="BA35" s="366"/>
      <c r="BB35" s="366"/>
      <c r="BC35" s="366"/>
      <c r="BD35" s="178"/>
      <c r="BE35" s="365">
        <f t="shared" ref="BE35:BE43" si="1">IF(BG35="","",BE34+1)</f>
        <v>13</v>
      </c>
      <c r="BF35" s="365"/>
      <c r="BG35" s="366" t="str">
        <f>IF('各会計、関係団体の財政状況及び健全化判断比率'!B34="","",'各会計、関係団体の財政状況及び健全化判断比率'!B34)</f>
        <v>テクノパーク小山南部造成事業特別会計</v>
      </c>
      <c r="BH35" s="366"/>
      <c r="BI35" s="366"/>
      <c r="BJ35" s="366"/>
      <c r="BK35" s="366"/>
      <c r="BL35" s="366"/>
      <c r="BM35" s="366"/>
      <c r="BN35" s="366"/>
      <c r="BO35" s="366"/>
      <c r="BP35" s="366"/>
      <c r="BQ35" s="366"/>
      <c r="BR35" s="366"/>
      <c r="BS35" s="366"/>
      <c r="BT35" s="366"/>
      <c r="BU35" s="366"/>
      <c r="BV35" s="178"/>
      <c r="BW35" s="365">
        <f t="shared" ref="BW35:BW43" si="2">IF(BY35="","",BW34+1)</f>
        <v>15</v>
      </c>
      <c r="BX35" s="365"/>
      <c r="BY35" s="366" t="str">
        <f>IF('各会計、関係団体の財政状況及び健全化判断比率'!B69="","",'各会計、関係団体の財政状況及び健全化判断比率'!B69)</f>
        <v>栃木県市町村総合事務組合(一般会計)</v>
      </c>
      <c r="BZ35" s="366"/>
      <c r="CA35" s="366"/>
      <c r="CB35" s="366"/>
      <c r="CC35" s="366"/>
      <c r="CD35" s="366"/>
      <c r="CE35" s="366"/>
      <c r="CF35" s="366"/>
      <c r="CG35" s="366"/>
      <c r="CH35" s="366"/>
      <c r="CI35" s="366"/>
      <c r="CJ35" s="366"/>
      <c r="CK35" s="366"/>
      <c r="CL35" s="366"/>
      <c r="CM35" s="366"/>
      <c r="CN35" s="178"/>
      <c r="CO35" s="365">
        <f t="shared" ref="CO35:CO43" si="3">IF(CQ35="","",CO34+1)</f>
        <v>20</v>
      </c>
      <c r="CP35" s="365"/>
      <c r="CQ35" s="366" t="str">
        <f>IF('各会計、関係団体の財政状況及び健全化判断比率'!BS8="","",'各会計、関係団体の財政状況及び健全化判断比率'!BS8)</f>
        <v>小山都市開発</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v>
      </c>
      <c r="DH35" s="363"/>
      <c r="DI35" s="205"/>
    </row>
    <row r="36" spans="1:113" ht="32.25" customHeight="1" x14ac:dyDescent="0.15">
      <c r="A36" s="178"/>
      <c r="B36" s="202"/>
      <c r="C36" s="365">
        <f>IF(E36="","",C35+1)</f>
        <v>3</v>
      </c>
      <c r="D36" s="365"/>
      <c r="E36" s="366" t="str">
        <f>IF('各会計、関係団体の財政状況及び健全化判断比率'!B9="","",'各会計、関係団体の財政状況及び健全化判断比率'!B9)</f>
        <v>与良川水系湛水防除事業特別会計</v>
      </c>
      <c r="F36" s="366"/>
      <c r="G36" s="366"/>
      <c r="H36" s="366"/>
      <c r="I36" s="366"/>
      <c r="J36" s="366"/>
      <c r="K36" s="366"/>
      <c r="L36" s="366"/>
      <c r="M36" s="366"/>
      <c r="N36" s="366"/>
      <c r="O36" s="366"/>
      <c r="P36" s="366"/>
      <c r="Q36" s="366"/>
      <c r="R36" s="366"/>
      <c r="S36" s="366"/>
      <c r="T36" s="178"/>
      <c r="U36" s="365">
        <f t="shared" ref="U36:U43" si="4">IF(W36="","",U35+1)</f>
        <v>9</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16</v>
      </c>
      <c r="BX36" s="365"/>
      <c r="BY36" s="366" t="str">
        <f>IF('各会計、関係団体の財政状況及び健全化判断比率'!B70="","",'各会計、関係団体の財政状況及び健全化判断比率'!B70)</f>
        <v>栃木県市町村総合事務組合(特別会計)</v>
      </c>
      <c r="BZ36" s="366"/>
      <c r="CA36" s="366"/>
      <c r="CB36" s="366"/>
      <c r="CC36" s="366"/>
      <c r="CD36" s="366"/>
      <c r="CE36" s="366"/>
      <c r="CF36" s="366"/>
      <c r="CG36" s="366"/>
      <c r="CH36" s="366"/>
      <c r="CI36" s="366"/>
      <c r="CJ36" s="366"/>
      <c r="CK36" s="366"/>
      <c r="CL36" s="366"/>
      <c r="CM36" s="366"/>
      <c r="CN36" s="178"/>
      <c r="CO36" s="365">
        <f t="shared" si="3"/>
        <v>21</v>
      </c>
      <c r="CP36" s="365"/>
      <c r="CQ36" s="366" t="str">
        <f>IF('各会計、関係団体の財政状況及び健全化判断比率'!BS9="","",'各会計、関係団体の財政状況及び健全化判断比率'!BS9)</f>
        <v>小山市体育協会</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f>IF(E37="","",C36+1)</f>
        <v>4</v>
      </c>
      <c r="D37" s="365"/>
      <c r="E37" s="366" t="str">
        <f>IF('各会計、関係団体の財政状況及び健全化判断比率'!B10="","",'各会計、関係団体の財政状況及び健全化判断比率'!B10)</f>
        <v>公共用地先行取得事業特別会計</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17</v>
      </c>
      <c r="BX37" s="365"/>
      <c r="BY37" s="366" t="str">
        <f>IF('各会計、関係団体の財政状況及び健全化判断比率'!B71="","",'各会計、関係団体の財政状況及び健全化判断比率'!B71)</f>
        <v>栃木県後期高齢者医療広域連合(一般会計)</v>
      </c>
      <c r="BZ37" s="366"/>
      <c r="CA37" s="366"/>
      <c r="CB37" s="366"/>
      <c r="CC37" s="366"/>
      <c r="CD37" s="366"/>
      <c r="CE37" s="366"/>
      <c r="CF37" s="366"/>
      <c r="CG37" s="366"/>
      <c r="CH37" s="366"/>
      <c r="CI37" s="366"/>
      <c r="CJ37" s="366"/>
      <c r="CK37" s="366"/>
      <c r="CL37" s="366"/>
      <c r="CM37" s="366"/>
      <c r="CN37" s="178"/>
      <c r="CO37" s="365">
        <f t="shared" si="3"/>
        <v>22</v>
      </c>
      <c r="CP37" s="365"/>
      <c r="CQ37" s="366" t="str">
        <f>IF('各会計、関係団体の財政状況及び健全化判断比率'!BS10="","",'各会計、関係団体の財政状況及び健全化判断比率'!BS10)</f>
        <v>小山市勤労者共済サービスセンター</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f t="shared" ref="C38:C43" si="5">IF(E38="","",C37+1)</f>
        <v>5</v>
      </c>
      <c r="D38" s="365"/>
      <c r="E38" s="366" t="str">
        <f>IF('各会計、関係団体の財政状況及び健全化判断比率'!B11="","",'各会計、関係団体の財政状況及び健全化判断比率'!B11)</f>
        <v>病院事業債管理事業特別会計</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f t="shared" si="2"/>
        <v>18</v>
      </c>
      <c r="BX38" s="365"/>
      <c r="BY38" s="366" t="str">
        <f>IF('各会計、関係団体の財政状況及び健全化判断比率'!B72="","",'各会計、関係団体の財政状況及び健全化判断比率'!B72)</f>
        <v>栃木県後期高齢者医療広域連合(後期高齢者医療特別会計)</v>
      </c>
      <c r="BZ38" s="366"/>
      <c r="CA38" s="366"/>
      <c r="CB38" s="366"/>
      <c r="CC38" s="366"/>
      <c r="CD38" s="366"/>
      <c r="CE38" s="366"/>
      <c r="CF38" s="366"/>
      <c r="CG38" s="366"/>
      <c r="CH38" s="366"/>
      <c r="CI38" s="366"/>
      <c r="CJ38" s="366"/>
      <c r="CK38" s="366"/>
      <c r="CL38" s="366"/>
      <c r="CM38" s="366"/>
      <c r="CN38" s="178"/>
      <c r="CO38" s="365">
        <f t="shared" si="3"/>
        <v>23</v>
      </c>
      <c r="CP38" s="365"/>
      <c r="CQ38" s="366" t="str">
        <f>IF('各会計、関係団体の財政状況及び健全化判断比率'!BS11="","",'各会計、関係団体の財政状況及び健全化判断比率'!BS11)</f>
        <v>テレビ小山放送</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v>
      </c>
      <c r="DH38" s="363"/>
      <c r="DI38" s="205"/>
    </row>
    <row r="39" spans="1:113" ht="32.25" customHeight="1" x14ac:dyDescent="0.15">
      <c r="A39" s="178"/>
      <c r="B39" s="202"/>
      <c r="C39" s="365">
        <f t="shared" si="5"/>
        <v>6</v>
      </c>
      <c r="D39" s="365"/>
      <c r="E39" s="366" t="str">
        <f>IF('各会計、関係団体の財政状況及び健全化判断比率'!B12="","",'各会計、関係団体の財政状況及び健全化判断比率'!B12)</f>
        <v>栃木県南地方卸売市場特別会計</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8"/>
      <c r="CO39" s="365">
        <f t="shared" si="3"/>
        <v>24</v>
      </c>
      <c r="CP39" s="365"/>
      <c r="CQ39" s="366" t="str">
        <f>IF('各会計、関係団体の財政状況及び健全化判断比率'!BS12="","",'各会計、関係団体の財政状況及び健全化判断比率'!BS12)</f>
        <v>小山市土地開発公社</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f t="shared" si="3"/>
        <v>25</v>
      </c>
      <c r="CP40" s="365"/>
      <c r="CQ40" s="366" t="str">
        <f>IF('各会計、関係団体の財政状況及び健全化判断比率'!BS13="","",'各会計、関係団体の財政状況及び健全化判断比率'!BS13)</f>
        <v>小山ブランド思川</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f t="shared" si="3"/>
        <v>26</v>
      </c>
      <c r="CP41" s="365"/>
      <c r="CQ41" s="366" t="str">
        <f>IF('各会計、関係団体の財政状況及び健全化判断比率'!BS14="","",'各会計、関係団体の財政状況及び健全化判断比率'!BS14)</f>
        <v>小山市観光協会</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f t="shared" si="3"/>
        <v>27</v>
      </c>
      <c r="CP42" s="365"/>
      <c r="CQ42" s="366" t="str">
        <f>IF('各会計、関係団体の財政状況及び健全化判断比率'!BS15="","",'各会計、関係団体の財政状況及び健全化判断比率'!BS15)</f>
        <v>新小山市民病院</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2" t="s">
        <v>207</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208</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209</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210</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211</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212</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213</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8" t="s">
        <v>623</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36" sqref="B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48" t="s">
        <v>586</v>
      </c>
      <c r="D34" s="1148"/>
      <c r="E34" s="1149"/>
      <c r="F34" s="32">
        <v>18.39</v>
      </c>
      <c r="G34" s="33">
        <v>20.58</v>
      </c>
      <c r="H34" s="33">
        <v>21.97</v>
      </c>
      <c r="I34" s="33">
        <v>22.27</v>
      </c>
      <c r="J34" s="34">
        <v>22.29</v>
      </c>
      <c r="K34" s="22"/>
      <c r="L34" s="22"/>
      <c r="M34" s="22"/>
      <c r="N34" s="22"/>
      <c r="O34" s="22"/>
      <c r="P34" s="22"/>
    </row>
    <row r="35" spans="1:16" ht="39" customHeight="1" x14ac:dyDescent="0.15">
      <c r="A35" s="22"/>
      <c r="B35" s="35"/>
      <c r="C35" s="1142" t="s">
        <v>587</v>
      </c>
      <c r="D35" s="1143"/>
      <c r="E35" s="1144"/>
      <c r="F35" s="36">
        <v>2.87</v>
      </c>
      <c r="G35" s="37">
        <v>4.37</v>
      </c>
      <c r="H35" s="37">
        <v>2.2599999999999998</v>
      </c>
      <c r="I35" s="37">
        <v>5.95</v>
      </c>
      <c r="J35" s="38">
        <v>8.99</v>
      </c>
      <c r="K35" s="22"/>
      <c r="L35" s="22"/>
      <c r="M35" s="22"/>
      <c r="N35" s="22"/>
      <c r="O35" s="22"/>
      <c r="P35" s="22"/>
    </row>
    <row r="36" spans="1:16" ht="39" customHeight="1" x14ac:dyDescent="0.15">
      <c r="A36" s="22"/>
      <c r="B36" s="35"/>
      <c r="C36" s="1142" t="s">
        <v>588</v>
      </c>
      <c r="D36" s="1143"/>
      <c r="E36" s="1144"/>
      <c r="F36" s="36">
        <v>1.1499999999999999</v>
      </c>
      <c r="G36" s="37">
        <v>1.74</v>
      </c>
      <c r="H36" s="37">
        <v>1.87</v>
      </c>
      <c r="I36" s="37">
        <v>1.83</v>
      </c>
      <c r="J36" s="38">
        <v>1.64</v>
      </c>
      <c r="K36" s="22"/>
      <c r="L36" s="22"/>
      <c r="M36" s="22"/>
      <c r="N36" s="22"/>
      <c r="O36" s="22"/>
      <c r="P36" s="22"/>
    </row>
    <row r="37" spans="1:16" ht="39" customHeight="1" x14ac:dyDescent="0.15">
      <c r="A37" s="22"/>
      <c r="B37" s="35"/>
      <c r="C37" s="1142" t="s">
        <v>589</v>
      </c>
      <c r="D37" s="1143"/>
      <c r="E37" s="1144"/>
      <c r="F37" s="36" t="s">
        <v>538</v>
      </c>
      <c r="G37" s="37" t="s">
        <v>538</v>
      </c>
      <c r="H37" s="37">
        <v>0.5</v>
      </c>
      <c r="I37" s="37">
        <v>0.96</v>
      </c>
      <c r="J37" s="38">
        <v>0.87</v>
      </c>
      <c r="K37" s="22"/>
      <c r="L37" s="22"/>
      <c r="M37" s="22"/>
      <c r="N37" s="22"/>
      <c r="O37" s="22"/>
      <c r="P37" s="22"/>
    </row>
    <row r="38" spans="1:16" ht="39" customHeight="1" x14ac:dyDescent="0.15">
      <c r="A38" s="22"/>
      <c r="B38" s="35"/>
      <c r="C38" s="1142" t="s">
        <v>590</v>
      </c>
      <c r="D38" s="1143"/>
      <c r="E38" s="1144"/>
      <c r="F38" s="36">
        <v>0</v>
      </c>
      <c r="G38" s="37">
        <v>0</v>
      </c>
      <c r="H38" s="37">
        <v>0</v>
      </c>
      <c r="I38" s="37">
        <v>0.15</v>
      </c>
      <c r="J38" s="38">
        <v>0.71</v>
      </c>
      <c r="K38" s="22"/>
      <c r="L38" s="22"/>
      <c r="M38" s="22"/>
      <c r="N38" s="22"/>
      <c r="O38" s="22"/>
      <c r="P38" s="22"/>
    </row>
    <row r="39" spans="1:16" ht="39" customHeight="1" x14ac:dyDescent="0.15">
      <c r="A39" s="22"/>
      <c r="B39" s="35"/>
      <c r="C39" s="1142" t="s">
        <v>591</v>
      </c>
      <c r="D39" s="1143"/>
      <c r="E39" s="1144"/>
      <c r="F39" s="36">
        <v>2.66</v>
      </c>
      <c r="G39" s="37">
        <v>1.27</v>
      </c>
      <c r="H39" s="37">
        <v>0.26</v>
      </c>
      <c r="I39" s="37">
        <v>0.31</v>
      </c>
      <c r="J39" s="38">
        <v>0.59</v>
      </c>
      <c r="K39" s="22"/>
      <c r="L39" s="22"/>
      <c r="M39" s="22"/>
      <c r="N39" s="22"/>
      <c r="O39" s="22"/>
      <c r="P39" s="22"/>
    </row>
    <row r="40" spans="1:16" ht="39" customHeight="1" x14ac:dyDescent="0.15">
      <c r="A40" s="22"/>
      <c r="B40" s="35"/>
      <c r="C40" s="1142" t="s">
        <v>592</v>
      </c>
      <c r="D40" s="1143"/>
      <c r="E40" s="1144"/>
      <c r="F40" s="36">
        <v>0.12</v>
      </c>
      <c r="G40" s="37">
        <v>0.18</v>
      </c>
      <c r="H40" s="37">
        <v>0.2</v>
      </c>
      <c r="I40" s="37">
        <v>0.19</v>
      </c>
      <c r="J40" s="38">
        <v>0.12</v>
      </c>
      <c r="K40" s="22"/>
      <c r="L40" s="22"/>
      <c r="M40" s="22"/>
      <c r="N40" s="22"/>
      <c r="O40" s="22"/>
      <c r="P40" s="22"/>
    </row>
    <row r="41" spans="1:16" ht="39" customHeight="1" x14ac:dyDescent="0.15">
      <c r="A41" s="22"/>
      <c r="B41" s="35"/>
      <c r="C41" s="1142" t="s">
        <v>593</v>
      </c>
      <c r="D41" s="1143"/>
      <c r="E41" s="1144"/>
      <c r="F41" s="36">
        <v>0.01</v>
      </c>
      <c r="G41" s="37">
        <v>0.01</v>
      </c>
      <c r="H41" s="37">
        <v>0.01</v>
      </c>
      <c r="I41" s="37">
        <v>0.01</v>
      </c>
      <c r="J41" s="38">
        <v>0.01</v>
      </c>
      <c r="K41" s="22"/>
      <c r="L41" s="22"/>
      <c r="M41" s="22"/>
      <c r="N41" s="22"/>
      <c r="O41" s="22"/>
      <c r="P41" s="22"/>
    </row>
    <row r="42" spans="1:16" ht="39" customHeight="1" x14ac:dyDescent="0.15">
      <c r="A42" s="22"/>
      <c r="B42" s="39"/>
      <c r="C42" s="1142" t="s">
        <v>594</v>
      </c>
      <c r="D42" s="1143"/>
      <c r="E42" s="1144"/>
      <c r="F42" s="36" t="s">
        <v>538</v>
      </c>
      <c r="G42" s="37" t="s">
        <v>538</v>
      </c>
      <c r="H42" s="37" t="s">
        <v>538</v>
      </c>
      <c r="I42" s="37" t="s">
        <v>538</v>
      </c>
      <c r="J42" s="38" t="s">
        <v>538</v>
      </c>
      <c r="K42" s="22"/>
      <c r="L42" s="22"/>
      <c r="M42" s="22"/>
      <c r="N42" s="22"/>
      <c r="O42" s="22"/>
      <c r="P42" s="22"/>
    </row>
    <row r="43" spans="1:16" ht="39" customHeight="1" thickBot="1" x14ac:dyDescent="0.2">
      <c r="A43" s="22"/>
      <c r="B43" s="40"/>
      <c r="C43" s="1145" t="s">
        <v>595</v>
      </c>
      <c r="D43" s="1146"/>
      <c r="E43" s="1147"/>
      <c r="F43" s="41">
        <v>0.37</v>
      </c>
      <c r="G43" s="42">
        <v>1.17</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vtmkLOzBXbkKoFIe33vYbK2PYLQ+Cc4D+q39iBqZL8EwzhO1f9YJC5WpsDm8fayWwwOa133eLrlem40GKvksQ==" saltValue="FeIWOcVHvFRkcxLEfX0O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5583</v>
      </c>
      <c r="L45" s="60">
        <v>5282</v>
      </c>
      <c r="M45" s="60">
        <v>5295</v>
      </c>
      <c r="N45" s="60">
        <v>5137</v>
      </c>
      <c r="O45" s="61">
        <v>5187</v>
      </c>
      <c r="P45" s="48"/>
      <c r="Q45" s="48"/>
      <c r="R45" s="48"/>
      <c r="S45" s="48"/>
      <c r="T45" s="48"/>
      <c r="U45" s="48"/>
    </row>
    <row r="46" spans="1:21" ht="30.75" customHeight="1" x14ac:dyDescent="0.15">
      <c r="A46" s="48"/>
      <c r="B46" s="1170"/>
      <c r="C46" s="1171"/>
      <c r="D46" s="62"/>
      <c r="E46" s="1152" t="s">
        <v>13</v>
      </c>
      <c r="F46" s="1152"/>
      <c r="G46" s="1152"/>
      <c r="H46" s="1152"/>
      <c r="I46" s="1152"/>
      <c r="J46" s="1153"/>
      <c r="K46" s="63" t="s">
        <v>538</v>
      </c>
      <c r="L46" s="64" t="s">
        <v>538</v>
      </c>
      <c r="M46" s="64" t="s">
        <v>538</v>
      </c>
      <c r="N46" s="64" t="s">
        <v>538</v>
      </c>
      <c r="O46" s="65" t="s">
        <v>538</v>
      </c>
      <c r="P46" s="48"/>
      <c r="Q46" s="48"/>
      <c r="R46" s="48"/>
      <c r="S46" s="48"/>
      <c r="T46" s="48"/>
      <c r="U46" s="48"/>
    </row>
    <row r="47" spans="1:21" ht="30.75" customHeight="1" x14ac:dyDescent="0.15">
      <c r="A47" s="48"/>
      <c r="B47" s="1170"/>
      <c r="C47" s="1171"/>
      <c r="D47" s="62"/>
      <c r="E47" s="1152" t="s">
        <v>14</v>
      </c>
      <c r="F47" s="1152"/>
      <c r="G47" s="1152"/>
      <c r="H47" s="1152"/>
      <c r="I47" s="1152"/>
      <c r="J47" s="1153"/>
      <c r="K47" s="63" t="s">
        <v>538</v>
      </c>
      <c r="L47" s="64" t="s">
        <v>538</v>
      </c>
      <c r="M47" s="64" t="s">
        <v>538</v>
      </c>
      <c r="N47" s="64" t="s">
        <v>538</v>
      </c>
      <c r="O47" s="65" t="s">
        <v>538</v>
      </c>
      <c r="P47" s="48"/>
      <c r="Q47" s="48"/>
      <c r="R47" s="48"/>
      <c r="S47" s="48"/>
      <c r="T47" s="48"/>
      <c r="U47" s="48"/>
    </row>
    <row r="48" spans="1:21" ht="30.75" customHeight="1" x14ac:dyDescent="0.15">
      <c r="A48" s="48"/>
      <c r="B48" s="1170"/>
      <c r="C48" s="1171"/>
      <c r="D48" s="62"/>
      <c r="E48" s="1152" t="s">
        <v>15</v>
      </c>
      <c r="F48" s="1152"/>
      <c r="G48" s="1152"/>
      <c r="H48" s="1152"/>
      <c r="I48" s="1152"/>
      <c r="J48" s="1153"/>
      <c r="K48" s="63">
        <v>1648</v>
      </c>
      <c r="L48" s="64">
        <v>1555</v>
      </c>
      <c r="M48" s="64">
        <v>1502</v>
      </c>
      <c r="N48" s="64">
        <v>1461</v>
      </c>
      <c r="O48" s="65">
        <v>1511</v>
      </c>
      <c r="P48" s="48"/>
      <c r="Q48" s="48"/>
      <c r="R48" s="48"/>
      <c r="S48" s="48"/>
      <c r="T48" s="48"/>
      <c r="U48" s="48"/>
    </row>
    <row r="49" spans="1:21" ht="30.75" customHeight="1" x14ac:dyDescent="0.15">
      <c r="A49" s="48"/>
      <c r="B49" s="1170"/>
      <c r="C49" s="1171"/>
      <c r="D49" s="62"/>
      <c r="E49" s="1152" t="s">
        <v>16</v>
      </c>
      <c r="F49" s="1152"/>
      <c r="G49" s="1152"/>
      <c r="H49" s="1152"/>
      <c r="I49" s="1152"/>
      <c r="J49" s="1153"/>
      <c r="K49" s="63">
        <v>166</v>
      </c>
      <c r="L49" s="64">
        <v>42</v>
      </c>
      <c r="M49" s="64">
        <v>177</v>
      </c>
      <c r="N49" s="64">
        <v>215</v>
      </c>
      <c r="O49" s="65">
        <v>197</v>
      </c>
      <c r="P49" s="48"/>
      <c r="Q49" s="48"/>
      <c r="R49" s="48"/>
      <c r="S49" s="48"/>
      <c r="T49" s="48"/>
      <c r="U49" s="48"/>
    </row>
    <row r="50" spans="1:21" ht="30.75" customHeight="1" x14ac:dyDescent="0.15">
      <c r="A50" s="48"/>
      <c r="B50" s="1170"/>
      <c r="C50" s="1171"/>
      <c r="D50" s="62"/>
      <c r="E50" s="1152" t="s">
        <v>17</v>
      </c>
      <c r="F50" s="1152"/>
      <c r="G50" s="1152"/>
      <c r="H50" s="1152"/>
      <c r="I50" s="1152"/>
      <c r="J50" s="1153"/>
      <c r="K50" s="63" t="s">
        <v>538</v>
      </c>
      <c r="L50" s="64" t="s">
        <v>538</v>
      </c>
      <c r="M50" s="64" t="s">
        <v>538</v>
      </c>
      <c r="N50" s="64" t="s">
        <v>538</v>
      </c>
      <c r="O50" s="65" t="s">
        <v>538</v>
      </c>
      <c r="P50" s="48"/>
      <c r="Q50" s="48"/>
      <c r="R50" s="48"/>
      <c r="S50" s="48"/>
      <c r="T50" s="48"/>
      <c r="U50" s="48"/>
    </row>
    <row r="51" spans="1:21" ht="30.75" customHeight="1" x14ac:dyDescent="0.15">
      <c r="A51" s="48"/>
      <c r="B51" s="1172"/>
      <c r="C51" s="1173"/>
      <c r="D51" s="66"/>
      <c r="E51" s="1152" t="s">
        <v>18</v>
      </c>
      <c r="F51" s="1152"/>
      <c r="G51" s="1152"/>
      <c r="H51" s="1152"/>
      <c r="I51" s="1152"/>
      <c r="J51" s="1153"/>
      <c r="K51" s="63">
        <v>1</v>
      </c>
      <c r="L51" s="64">
        <v>1</v>
      </c>
      <c r="M51" s="64">
        <v>1</v>
      </c>
      <c r="N51" s="64">
        <v>2</v>
      </c>
      <c r="O51" s="65">
        <v>0</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5582</v>
      </c>
      <c r="L52" s="64">
        <v>5494</v>
      </c>
      <c r="M52" s="64">
        <v>5313</v>
      </c>
      <c r="N52" s="64">
        <v>4894</v>
      </c>
      <c r="O52" s="65">
        <v>5129</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1816</v>
      </c>
      <c r="L53" s="69">
        <v>1386</v>
      </c>
      <c r="M53" s="69">
        <v>1662</v>
      </c>
      <c r="N53" s="69">
        <v>1921</v>
      </c>
      <c r="O53" s="70">
        <v>1766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158" t="s">
        <v>25</v>
      </c>
      <c r="C57" s="1159"/>
      <c r="D57" s="1162" t="s">
        <v>26</v>
      </c>
      <c r="E57" s="1163"/>
      <c r="F57" s="1163"/>
      <c r="G57" s="1163"/>
      <c r="H57" s="1163"/>
      <c r="I57" s="1163"/>
      <c r="J57" s="1164"/>
      <c r="K57" s="83" t="s">
        <v>622</v>
      </c>
      <c r="L57" s="84" t="s">
        <v>622</v>
      </c>
      <c r="M57" s="84" t="s">
        <v>622</v>
      </c>
      <c r="N57" s="84" t="s">
        <v>622</v>
      </c>
      <c r="O57" s="85" t="s">
        <v>622</v>
      </c>
    </row>
    <row r="58" spans="1:21" ht="31.5" customHeight="1" thickBot="1" x14ac:dyDescent="0.2">
      <c r="B58" s="1160"/>
      <c r="C58" s="1161"/>
      <c r="D58" s="1165" t="s">
        <v>27</v>
      </c>
      <c r="E58" s="1166"/>
      <c r="F58" s="1166"/>
      <c r="G58" s="1166"/>
      <c r="H58" s="1166"/>
      <c r="I58" s="1166"/>
      <c r="J58" s="1167"/>
      <c r="K58" s="86" t="s">
        <v>622</v>
      </c>
      <c r="L58" s="87" t="s">
        <v>622</v>
      </c>
      <c r="M58" s="87" t="s">
        <v>622</v>
      </c>
      <c r="N58" s="87" t="s">
        <v>622</v>
      </c>
      <c r="O58" s="88" t="s">
        <v>622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javKirSL31GxbFme9uCr9sq2AwgUnlHj9nBbAV3Trk/y1uuTDo4ZYCWJ9sPpQ1AHgjIxHKyP7IXFGlfF1ipfg==" saltValue="QqpIPud4PzsUa0Ri5Uut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188" t="s">
        <v>30</v>
      </c>
      <c r="C41" s="1189"/>
      <c r="D41" s="102"/>
      <c r="E41" s="1190" t="s">
        <v>31</v>
      </c>
      <c r="F41" s="1190"/>
      <c r="G41" s="1190"/>
      <c r="H41" s="1191"/>
      <c r="I41" s="346">
        <v>54874</v>
      </c>
      <c r="J41" s="347">
        <v>53582</v>
      </c>
      <c r="K41" s="347">
        <v>52555</v>
      </c>
      <c r="L41" s="347">
        <v>60595</v>
      </c>
      <c r="M41" s="348">
        <v>62372</v>
      </c>
    </row>
    <row r="42" spans="2:13" ht="27.75" customHeight="1" x14ac:dyDescent="0.15">
      <c r="B42" s="1178"/>
      <c r="C42" s="1179"/>
      <c r="D42" s="103"/>
      <c r="E42" s="1182" t="s">
        <v>32</v>
      </c>
      <c r="F42" s="1182"/>
      <c r="G42" s="1182"/>
      <c r="H42" s="1183"/>
      <c r="I42" s="349">
        <v>697</v>
      </c>
      <c r="J42" s="350">
        <v>699</v>
      </c>
      <c r="K42" s="350">
        <v>701</v>
      </c>
      <c r="L42" s="350">
        <v>703</v>
      </c>
      <c r="M42" s="351">
        <v>2465</v>
      </c>
    </row>
    <row r="43" spans="2:13" ht="27.75" customHeight="1" x14ac:dyDescent="0.15">
      <c r="B43" s="1178"/>
      <c r="C43" s="1179"/>
      <c r="D43" s="103"/>
      <c r="E43" s="1182" t="s">
        <v>33</v>
      </c>
      <c r="F43" s="1182"/>
      <c r="G43" s="1182"/>
      <c r="H43" s="1183"/>
      <c r="I43" s="349">
        <v>25071</v>
      </c>
      <c r="J43" s="350">
        <v>23612</v>
      </c>
      <c r="K43" s="350">
        <v>22342</v>
      </c>
      <c r="L43" s="350">
        <v>20910</v>
      </c>
      <c r="M43" s="351">
        <v>20383</v>
      </c>
    </row>
    <row r="44" spans="2:13" ht="27.75" customHeight="1" x14ac:dyDescent="0.15">
      <c r="B44" s="1178"/>
      <c r="C44" s="1179"/>
      <c r="D44" s="103"/>
      <c r="E44" s="1182" t="s">
        <v>34</v>
      </c>
      <c r="F44" s="1182"/>
      <c r="G44" s="1182"/>
      <c r="H44" s="1183"/>
      <c r="I44" s="349">
        <v>1627</v>
      </c>
      <c r="J44" s="350">
        <v>2499</v>
      </c>
      <c r="K44" s="350">
        <v>2790</v>
      </c>
      <c r="L44" s="350">
        <v>2831</v>
      </c>
      <c r="M44" s="351">
        <v>3292</v>
      </c>
    </row>
    <row r="45" spans="2:13" ht="27.75" customHeight="1" x14ac:dyDescent="0.15">
      <c r="B45" s="1178"/>
      <c r="C45" s="1179"/>
      <c r="D45" s="103"/>
      <c r="E45" s="1182" t="s">
        <v>35</v>
      </c>
      <c r="F45" s="1182"/>
      <c r="G45" s="1182"/>
      <c r="H45" s="1183"/>
      <c r="I45" s="349">
        <v>5641</v>
      </c>
      <c r="J45" s="350">
        <v>5460</v>
      </c>
      <c r="K45" s="350">
        <v>5082</v>
      </c>
      <c r="L45" s="350">
        <v>5039</v>
      </c>
      <c r="M45" s="351">
        <v>4813</v>
      </c>
    </row>
    <row r="46" spans="2:13" ht="27.75" customHeight="1" x14ac:dyDescent="0.15">
      <c r="B46" s="1178"/>
      <c r="C46" s="1179"/>
      <c r="D46" s="104"/>
      <c r="E46" s="1182" t="s">
        <v>36</v>
      </c>
      <c r="F46" s="1182"/>
      <c r="G46" s="1182"/>
      <c r="H46" s="1183"/>
      <c r="I46" s="349">
        <v>1078</v>
      </c>
      <c r="J46" s="350">
        <v>1063</v>
      </c>
      <c r="K46" s="350">
        <v>1056</v>
      </c>
      <c r="L46" s="350">
        <v>1039</v>
      </c>
      <c r="M46" s="351">
        <v>1023</v>
      </c>
    </row>
    <row r="47" spans="2:13" ht="27.75" customHeight="1" x14ac:dyDescent="0.15">
      <c r="B47" s="1178"/>
      <c r="C47" s="1179"/>
      <c r="D47" s="105"/>
      <c r="E47" s="1192" t="s">
        <v>37</v>
      </c>
      <c r="F47" s="1193"/>
      <c r="G47" s="1193"/>
      <c r="H47" s="1194"/>
      <c r="I47" s="349" t="s">
        <v>538</v>
      </c>
      <c r="J47" s="350" t="s">
        <v>538</v>
      </c>
      <c r="K47" s="350" t="s">
        <v>538</v>
      </c>
      <c r="L47" s="350" t="s">
        <v>538</v>
      </c>
      <c r="M47" s="351" t="s">
        <v>538</v>
      </c>
    </row>
    <row r="48" spans="2:13" ht="27.75" customHeight="1" x14ac:dyDescent="0.15">
      <c r="B48" s="1178"/>
      <c r="C48" s="1179"/>
      <c r="D48" s="103"/>
      <c r="E48" s="1182" t="s">
        <v>38</v>
      </c>
      <c r="F48" s="1182"/>
      <c r="G48" s="1182"/>
      <c r="H48" s="1183"/>
      <c r="I48" s="349" t="s">
        <v>538</v>
      </c>
      <c r="J48" s="350" t="s">
        <v>538</v>
      </c>
      <c r="K48" s="350" t="s">
        <v>538</v>
      </c>
      <c r="L48" s="350" t="s">
        <v>538</v>
      </c>
      <c r="M48" s="351" t="s">
        <v>538</v>
      </c>
    </row>
    <row r="49" spans="2:13" ht="27.75" customHeight="1" x14ac:dyDescent="0.15">
      <c r="B49" s="1180"/>
      <c r="C49" s="1181"/>
      <c r="D49" s="103"/>
      <c r="E49" s="1182" t="s">
        <v>39</v>
      </c>
      <c r="F49" s="1182"/>
      <c r="G49" s="1182"/>
      <c r="H49" s="1183"/>
      <c r="I49" s="349" t="s">
        <v>538</v>
      </c>
      <c r="J49" s="350" t="s">
        <v>538</v>
      </c>
      <c r="K49" s="350" t="s">
        <v>538</v>
      </c>
      <c r="L49" s="350" t="s">
        <v>538</v>
      </c>
      <c r="M49" s="351" t="s">
        <v>538</v>
      </c>
    </row>
    <row r="50" spans="2:13" ht="27.75" customHeight="1" x14ac:dyDescent="0.15">
      <c r="B50" s="1176" t="s">
        <v>40</v>
      </c>
      <c r="C50" s="1177"/>
      <c r="D50" s="106"/>
      <c r="E50" s="1182" t="s">
        <v>41</v>
      </c>
      <c r="F50" s="1182"/>
      <c r="G50" s="1182"/>
      <c r="H50" s="1183"/>
      <c r="I50" s="349">
        <v>6831</v>
      </c>
      <c r="J50" s="350">
        <v>7364</v>
      </c>
      <c r="K50" s="350">
        <v>7472</v>
      </c>
      <c r="L50" s="350">
        <v>6844</v>
      </c>
      <c r="M50" s="351">
        <v>8292</v>
      </c>
    </row>
    <row r="51" spans="2:13" ht="27.75" customHeight="1" x14ac:dyDescent="0.15">
      <c r="B51" s="1178"/>
      <c r="C51" s="1179"/>
      <c r="D51" s="103"/>
      <c r="E51" s="1182" t="s">
        <v>42</v>
      </c>
      <c r="F51" s="1182"/>
      <c r="G51" s="1182"/>
      <c r="H51" s="1183"/>
      <c r="I51" s="349">
        <v>19339</v>
      </c>
      <c r="J51" s="350">
        <v>17976</v>
      </c>
      <c r="K51" s="350">
        <v>17630</v>
      </c>
      <c r="L51" s="350">
        <v>16984</v>
      </c>
      <c r="M51" s="351">
        <v>16469</v>
      </c>
    </row>
    <row r="52" spans="2:13" ht="27.75" customHeight="1" x14ac:dyDescent="0.15">
      <c r="B52" s="1180"/>
      <c r="C52" s="1181"/>
      <c r="D52" s="103"/>
      <c r="E52" s="1182" t="s">
        <v>43</v>
      </c>
      <c r="F52" s="1182"/>
      <c r="G52" s="1182"/>
      <c r="H52" s="1183"/>
      <c r="I52" s="349">
        <v>44073</v>
      </c>
      <c r="J52" s="350">
        <v>42495</v>
      </c>
      <c r="K52" s="350">
        <v>42133</v>
      </c>
      <c r="L52" s="350">
        <v>43380</v>
      </c>
      <c r="M52" s="351">
        <v>43176</v>
      </c>
    </row>
    <row r="53" spans="2:13" ht="27.75" customHeight="1" thickBot="1" x14ac:dyDescent="0.2">
      <c r="B53" s="1184" t="s">
        <v>44</v>
      </c>
      <c r="C53" s="1185"/>
      <c r="D53" s="107"/>
      <c r="E53" s="1186" t="s">
        <v>45</v>
      </c>
      <c r="F53" s="1186"/>
      <c r="G53" s="1186"/>
      <c r="H53" s="1187"/>
      <c r="I53" s="352">
        <v>18745</v>
      </c>
      <c r="J53" s="353">
        <v>19080</v>
      </c>
      <c r="K53" s="353">
        <v>17291</v>
      </c>
      <c r="L53" s="353">
        <v>23909</v>
      </c>
      <c r="M53" s="354">
        <v>26410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Vo5AjyZXsoOnksezNmHsOOqtLBEzpehWqgcbfXmDzmBB840SkHxftwB+LloIHqko5fOa4zTiGmbnepZ/pW3Hg==" saltValue="0hdwKFjsj3cjYp9H5ZlB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581</v>
      </c>
      <c r="G54" s="116" t="s">
        <v>582</v>
      </c>
      <c r="H54" s="117" t="s">
        <v>583</v>
      </c>
    </row>
    <row r="55" spans="2:8" ht="52.5" customHeight="1" x14ac:dyDescent="0.15">
      <c r="B55" s="118"/>
      <c r="C55" s="1203" t="s">
        <v>48</v>
      </c>
      <c r="D55" s="1203"/>
      <c r="E55" s="1204"/>
      <c r="F55" s="119">
        <v>1226</v>
      </c>
      <c r="G55" s="119">
        <v>1203</v>
      </c>
      <c r="H55" s="120">
        <v>2492</v>
      </c>
    </row>
    <row r="56" spans="2:8" ht="52.5" customHeight="1" x14ac:dyDescent="0.15">
      <c r="B56" s="121"/>
      <c r="C56" s="1205" t="s">
        <v>49</v>
      </c>
      <c r="D56" s="1205"/>
      <c r="E56" s="1206"/>
      <c r="F56" s="122">
        <v>364</v>
      </c>
      <c r="G56" s="122">
        <v>364</v>
      </c>
      <c r="H56" s="123">
        <v>364</v>
      </c>
    </row>
    <row r="57" spans="2:8" ht="53.25" customHeight="1" x14ac:dyDescent="0.15">
      <c r="B57" s="121"/>
      <c r="C57" s="1207" t="s">
        <v>50</v>
      </c>
      <c r="D57" s="1207"/>
      <c r="E57" s="1208"/>
      <c r="F57" s="124">
        <v>2613</v>
      </c>
      <c r="G57" s="124">
        <v>1803</v>
      </c>
      <c r="H57" s="125">
        <v>1655</v>
      </c>
    </row>
    <row r="58" spans="2:8" ht="45.75" customHeight="1" x14ac:dyDescent="0.15">
      <c r="B58" s="126"/>
      <c r="C58" s="1195" t="s">
        <v>602</v>
      </c>
      <c r="D58" s="1196"/>
      <c r="E58" s="1197"/>
      <c r="F58" s="127">
        <v>967</v>
      </c>
      <c r="G58" s="127">
        <v>967</v>
      </c>
      <c r="H58" s="128">
        <v>861</v>
      </c>
    </row>
    <row r="59" spans="2:8" ht="45.75" customHeight="1" x14ac:dyDescent="0.15">
      <c r="B59" s="126"/>
      <c r="C59" s="1195" t="s">
        <v>603</v>
      </c>
      <c r="D59" s="1196"/>
      <c r="E59" s="1197"/>
      <c r="F59" s="127">
        <v>103</v>
      </c>
      <c r="G59" s="127">
        <v>320</v>
      </c>
      <c r="H59" s="128">
        <v>387</v>
      </c>
    </row>
    <row r="60" spans="2:8" ht="45.75" customHeight="1" x14ac:dyDescent="0.15">
      <c r="B60" s="126"/>
      <c r="C60" s="1195" t="s">
        <v>604</v>
      </c>
      <c r="D60" s="1196"/>
      <c r="E60" s="1197"/>
      <c r="F60" s="127">
        <v>91</v>
      </c>
      <c r="G60" s="127">
        <v>91</v>
      </c>
      <c r="H60" s="128">
        <v>91</v>
      </c>
    </row>
    <row r="61" spans="2:8" ht="45.75" customHeight="1" x14ac:dyDescent="0.15">
      <c r="B61" s="126"/>
      <c r="C61" s="1195" t="s">
        <v>605</v>
      </c>
      <c r="D61" s="1196"/>
      <c r="E61" s="1197"/>
      <c r="F61" s="127">
        <v>1118</v>
      </c>
      <c r="G61" s="127">
        <v>124</v>
      </c>
      <c r="H61" s="128">
        <v>76</v>
      </c>
    </row>
    <row r="62" spans="2:8" ht="45.75" customHeight="1" thickBot="1" x14ac:dyDescent="0.2">
      <c r="B62" s="129"/>
      <c r="C62" s="1198" t="s">
        <v>606</v>
      </c>
      <c r="D62" s="1199"/>
      <c r="E62" s="1200"/>
      <c r="F62" s="130">
        <v>65</v>
      </c>
      <c r="G62" s="130">
        <v>64</v>
      </c>
      <c r="H62" s="131">
        <v>64</v>
      </c>
    </row>
    <row r="63" spans="2:8" ht="52.5" customHeight="1" thickBot="1" x14ac:dyDescent="0.2">
      <c r="B63" s="132"/>
      <c r="C63" s="1201" t="s">
        <v>51</v>
      </c>
      <c r="D63" s="1201"/>
      <c r="E63" s="1202"/>
      <c r="F63" s="133">
        <v>4203</v>
      </c>
      <c r="G63" s="133">
        <v>3370</v>
      </c>
      <c r="H63" s="134">
        <v>4511</v>
      </c>
    </row>
    <row r="64" spans="2:8" x14ac:dyDescent="0.15"/>
  </sheetData>
  <sheetProtection algorithmName="SHA-512" hashValue="1LXkSUwI13VNbvwGb8i66y7/Kue2xKzaSNwzOW142cDJsm0rk1CasPoL/liuSjmIC7V3IWD3W4nNPlfqgh6guA==" saltValue="WXLW34yN0giffYnjmMNw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CL38" sqref="CL38"/>
    </sheetView>
  </sheetViews>
  <sheetFormatPr defaultColWidth="0" defaultRowHeight="13.5" customHeight="1" zeroHeight="1" x14ac:dyDescent="0.15"/>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x14ac:dyDescent="0.15">
      <c r="A1" s="1209"/>
      <c r="B1" s="1210"/>
      <c r="DD1" s="1211"/>
      <c r="DE1" s="1211"/>
    </row>
    <row r="2" spans="1:109" ht="25.5" customHeight="1" x14ac:dyDescent="0.15">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x14ac:dyDescent="0.15">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x14ac:dyDescent="0.15">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x14ac:dyDescent="0.15">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x14ac:dyDescent="0.15">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x14ac:dyDescent="0.15">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x14ac:dyDescent="0.15">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x14ac:dyDescent="0.15">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x14ac:dyDescent="0.15">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x14ac:dyDescent="0.15">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x14ac:dyDescent="0.15">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x14ac:dyDescent="0.15">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x14ac:dyDescent="0.15">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x14ac:dyDescent="0.15">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x14ac:dyDescent="0.15">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x14ac:dyDescent="0.15">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x14ac:dyDescent="0.15">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x14ac:dyDescent="0.15">
      <c r="DD19" s="1211"/>
      <c r="DE19" s="1211"/>
    </row>
    <row r="20" spans="1:109" x14ac:dyDescent="0.15">
      <c r="DD20" s="1211"/>
      <c r="DE20" s="1211"/>
    </row>
    <row r="21" spans="1:109" ht="17.25" customHeight="1" x14ac:dyDescent="0.15">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x14ac:dyDescent="0.15">
      <c r="B22" s="1217"/>
    </row>
    <row r="23" spans="1:109" x14ac:dyDescent="0.15">
      <c r="B23" s="1217"/>
    </row>
    <row r="24" spans="1:109" x14ac:dyDescent="0.15">
      <c r="B24" s="1217"/>
    </row>
    <row r="25" spans="1:109" x14ac:dyDescent="0.15">
      <c r="B25" s="1217"/>
    </row>
    <row r="26" spans="1:109" x14ac:dyDescent="0.15">
      <c r="B26" s="1217"/>
    </row>
    <row r="27" spans="1:109" x14ac:dyDescent="0.15">
      <c r="B27" s="1217"/>
    </row>
    <row r="28" spans="1:109" x14ac:dyDescent="0.15">
      <c r="B28" s="1217"/>
    </row>
    <row r="29" spans="1:109" x14ac:dyDescent="0.15">
      <c r="B29" s="1217"/>
    </row>
    <row r="30" spans="1:109" x14ac:dyDescent="0.15">
      <c r="B30" s="1217"/>
    </row>
    <row r="31" spans="1:109" x14ac:dyDescent="0.15">
      <c r="B31" s="1217"/>
    </row>
    <row r="32" spans="1:109" x14ac:dyDescent="0.15">
      <c r="B32" s="1217"/>
    </row>
    <row r="33" spans="2:109" x14ac:dyDescent="0.15">
      <c r="B33" s="1217"/>
    </row>
    <row r="34" spans="2:109" x14ac:dyDescent="0.15">
      <c r="B34" s="1217"/>
    </row>
    <row r="35" spans="2:109" x14ac:dyDescent="0.15">
      <c r="B35" s="1217"/>
    </row>
    <row r="36" spans="2:109" x14ac:dyDescent="0.15">
      <c r="B36" s="1217"/>
    </row>
    <row r="37" spans="2:109" x14ac:dyDescent="0.15">
      <c r="B37" s="1217"/>
    </row>
    <row r="38" spans="2:109" x14ac:dyDescent="0.15">
      <c r="B38" s="1217"/>
    </row>
    <row r="39" spans="2:109" x14ac:dyDescent="0.15">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x14ac:dyDescent="0.15">
      <c r="B40" s="1222"/>
      <c r="DD40" s="1222"/>
      <c r="DE40" s="1211"/>
    </row>
    <row r="41" spans="2:109" ht="17.25" x14ac:dyDescent="0.15">
      <c r="B41" s="1223" t="s">
        <v>624</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x14ac:dyDescent="0.15">
      <c r="B42" s="1217"/>
      <c r="G42" s="1224"/>
      <c r="I42" s="1225"/>
      <c r="J42" s="1225"/>
      <c r="K42" s="1225"/>
      <c r="AM42" s="1224"/>
      <c r="AN42" s="1224" t="s">
        <v>625</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x14ac:dyDescent="0.15">
      <c r="B43" s="1217"/>
      <c r="AN43" s="1226" t="s">
        <v>626</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x14ac:dyDescent="0.15">
      <c r="B49" s="1217"/>
      <c r="AN49" s="1211" t="s">
        <v>627</v>
      </c>
    </row>
    <row r="50" spans="1:109" x14ac:dyDescent="0.15">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579</v>
      </c>
      <c r="BQ50" s="1242"/>
      <c r="BR50" s="1242"/>
      <c r="BS50" s="1242"/>
      <c r="BT50" s="1242"/>
      <c r="BU50" s="1242"/>
      <c r="BV50" s="1242"/>
      <c r="BW50" s="1242"/>
      <c r="BX50" s="1242" t="s">
        <v>580</v>
      </c>
      <c r="BY50" s="1242"/>
      <c r="BZ50" s="1242"/>
      <c r="CA50" s="1242"/>
      <c r="CB50" s="1242"/>
      <c r="CC50" s="1242"/>
      <c r="CD50" s="1242"/>
      <c r="CE50" s="1242"/>
      <c r="CF50" s="1242" t="s">
        <v>581</v>
      </c>
      <c r="CG50" s="1242"/>
      <c r="CH50" s="1242"/>
      <c r="CI50" s="1242"/>
      <c r="CJ50" s="1242"/>
      <c r="CK50" s="1242"/>
      <c r="CL50" s="1242"/>
      <c r="CM50" s="1242"/>
      <c r="CN50" s="1242" t="s">
        <v>582</v>
      </c>
      <c r="CO50" s="1242"/>
      <c r="CP50" s="1242"/>
      <c r="CQ50" s="1242"/>
      <c r="CR50" s="1242"/>
      <c r="CS50" s="1242"/>
      <c r="CT50" s="1242"/>
      <c r="CU50" s="1242"/>
      <c r="CV50" s="1242" t="s">
        <v>583</v>
      </c>
      <c r="CW50" s="1242"/>
      <c r="CX50" s="1242"/>
      <c r="CY50" s="1242"/>
      <c r="CZ50" s="1242"/>
      <c r="DA50" s="1242"/>
      <c r="DB50" s="1242"/>
      <c r="DC50" s="1242"/>
    </row>
    <row r="51" spans="1:109" ht="13.5" customHeight="1" x14ac:dyDescent="0.15">
      <c r="B51" s="1217"/>
      <c r="G51" s="1243"/>
      <c r="H51" s="1243"/>
      <c r="I51" s="1244"/>
      <c r="J51" s="1244"/>
      <c r="K51" s="1245"/>
      <c r="L51" s="1245"/>
      <c r="M51" s="1245"/>
      <c r="N51" s="1245"/>
      <c r="AM51" s="1235"/>
      <c r="AN51" s="1246" t="s">
        <v>628</v>
      </c>
      <c r="AO51" s="1246"/>
      <c r="AP51" s="1246"/>
      <c r="AQ51" s="1246"/>
      <c r="AR51" s="1246"/>
      <c r="AS51" s="1246"/>
      <c r="AT51" s="1246"/>
      <c r="AU51" s="1246"/>
      <c r="AV51" s="1246"/>
      <c r="AW51" s="1246"/>
      <c r="AX51" s="1246"/>
      <c r="AY51" s="1246"/>
      <c r="AZ51" s="1246"/>
      <c r="BA51" s="1246"/>
      <c r="BB51" s="1246" t="s">
        <v>629</v>
      </c>
      <c r="BC51" s="1246"/>
      <c r="BD51" s="1246"/>
      <c r="BE51" s="1246"/>
      <c r="BF51" s="1246"/>
      <c r="BG51" s="1246"/>
      <c r="BH51" s="1246"/>
      <c r="BI51" s="1246"/>
      <c r="BJ51" s="1246"/>
      <c r="BK51" s="1246"/>
      <c r="BL51" s="1246"/>
      <c r="BM51" s="1246"/>
      <c r="BN51" s="1246"/>
      <c r="BO51" s="1246"/>
      <c r="BP51" s="1247">
        <v>67.099999999999994</v>
      </c>
      <c r="BQ51" s="1247"/>
      <c r="BR51" s="1247"/>
      <c r="BS51" s="1247"/>
      <c r="BT51" s="1247"/>
      <c r="BU51" s="1247"/>
      <c r="BV51" s="1247"/>
      <c r="BW51" s="1247"/>
      <c r="BX51" s="1247">
        <v>68.099999999999994</v>
      </c>
      <c r="BY51" s="1247"/>
      <c r="BZ51" s="1247"/>
      <c r="CA51" s="1247"/>
      <c r="CB51" s="1247"/>
      <c r="CC51" s="1247"/>
      <c r="CD51" s="1247"/>
      <c r="CE51" s="1247"/>
      <c r="CF51" s="1247">
        <v>60.2</v>
      </c>
      <c r="CG51" s="1247"/>
      <c r="CH51" s="1247"/>
      <c r="CI51" s="1247"/>
      <c r="CJ51" s="1247"/>
      <c r="CK51" s="1247"/>
      <c r="CL51" s="1247"/>
      <c r="CM51" s="1247"/>
      <c r="CN51" s="1247">
        <v>81.2</v>
      </c>
      <c r="CO51" s="1247"/>
      <c r="CP51" s="1247"/>
      <c r="CQ51" s="1247"/>
      <c r="CR51" s="1247"/>
      <c r="CS51" s="1247"/>
      <c r="CT51" s="1247"/>
      <c r="CU51" s="1247"/>
      <c r="CV51" s="1247">
        <v>85.3</v>
      </c>
      <c r="CW51" s="1247"/>
      <c r="CX51" s="1247"/>
      <c r="CY51" s="1247"/>
      <c r="CZ51" s="1247"/>
      <c r="DA51" s="1247"/>
      <c r="DB51" s="1247"/>
      <c r="DC51" s="1247"/>
    </row>
    <row r="52" spans="1:109" x14ac:dyDescent="0.15">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630</v>
      </c>
      <c r="BC53" s="1246"/>
      <c r="BD53" s="1246"/>
      <c r="BE53" s="1246"/>
      <c r="BF53" s="1246"/>
      <c r="BG53" s="1246"/>
      <c r="BH53" s="1246"/>
      <c r="BI53" s="1246"/>
      <c r="BJ53" s="1246"/>
      <c r="BK53" s="1246"/>
      <c r="BL53" s="1246"/>
      <c r="BM53" s="1246"/>
      <c r="BN53" s="1246"/>
      <c r="BO53" s="1246"/>
      <c r="BP53" s="1247">
        <v>61.6</v>
      </c>
      <c r="BQ53" s="1247"/>
      <c r="BR53" s="1247"/>
      <c r="BS53" s="1247"/>
      <c r="BT53" s="1247"/>
      <c r="BU53" s="1247"/>
      <c r="BV53" s="1247"/>
      <c r="BW53" s="1247"/>
      <c r="BX53" s="1247">
        <v>60.9</v>
      </c>
      <c r="BY53" s="1247"/>
      <c r="BZ53" s="1247"/>
      <c r="CA53" s="1247"/>
      <c r="CB53" s="1247"/>
      <c r="CC53" s="1247"/>
      <c r="CD53" s="1247"/>
      <c r="CE53" s="1247"/>
      <c r="CF53" s="1247">
        <v>62.6</v>
      </c>
      <c r="CG53" s="1247"/>
      <c r="CH53" s="1247"/>
      <c r="CI53" s="1247"/>
      <c r="CJ53" s="1247"/>
      <c r="CK53" s="1247"/>
      <c r="CL53" s="1247"/>
      <c r="CM53" s="1247"/>
      <c r="CN53" s="1247">
        <v>60.9</v>
      </c>
      <c r="CO53" s="1247"/>
      <c r="CP53" s="1247"/>
      <c r="CQ53" s="1247"/>
      <c r="CR53" s="1247"/>
      <c r="CS53" s="1247"/>
      <c r="CT53" s="1247"/>
      <c r="CU53" s="1247"/>
      <c r="CV53" s="1247">
        <v>60.9</v>
      </c>
      <c r="CW53" s="1247"/>
      <c r="CX53" s="1247"/>
      <c r="CY53" s="1247"/>
      <c r="CZ53" s="1247"/>
      <c r="DA53" s="1247"/>
      <c r="DB53" s="1247"/>
      <c r="DC53" s="1247"/>
    </row>
    <row r="54" spans="1:109" x14ac:dyDescent="0.15">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1225"/>
      <c r="B55" s="1217"/>
      <c r="G55" s="1236"/>
      <c r="H55" s="1236"/>
      <c r="I55" s="1236"/>
      <c r="J55" s="1236"/>
      <c r="K55" s="1245"/>
      <c r="L55" s="1245"/>
      <c r="M55" s="1245"/>
      <c r="N55" s="1245"/>
      <c r="AN55" s="1242" t="s">
        <v>631</v>
      </c>
      <c r="AO55" s="1242"/>
      <c r="AP55" s="1242"/>
      <c r="AQ55" s="1242"/>
      <c r="AR55" s="1242"/>
      <c r="AS55" s="1242"/>
      <c r="AT55" s="1242"/>
      <c r="AU55" s="1242"/>
      <c r="AV55" s="1242"/>
      <c r="AW55" s="1242"/>
      <c r="AX55" s="1242"/>
      <c r="AY55" s="1242"/>
      <c r="AZ55" s="1242"/>
      <c r="BA55" s="1242"/>
      <c r="BB55" s="1246" t="s">
        <v>629</v>
      </c>
      <c r="BC55" s="1246"/>
      <c r="BD55" s="1246"/>
      <c r="BE55" s="1246"/>
      <c r="BF55" s="1246"/>
      <c r="BG55" s="1246"/>
      <c r="BH55" s="1246"/>
      <c r="BI55" s="1246"/>
      <c r="BJ55" s="1246"/>
      <c r="BK55" s="1246"/>
      <c r="BL55" s="1246"/>
      <c r="BM55" s="1246"/>
      <c r="BN55" s="1246"/>
      <c r="BO55" s="1246"/>
      <c r="BP55" s="1247">
        <v>20.100000000000001</v>
      </c>
      <c r="BQ55" s="1247"/>
      <c r="BR55" s="1247"/>
      <c r="BS55" s="1247"/>
      <c r="BT55" s="1247"/>
      <c r="BU55" s="1247"/>
      <c r="BV55" s="1247"/>
      <c r="BW55" s="1247"/>
      <c r="BX55" s="1247">
        <v>16</v>
      </c>
      <c r="BY55" s="1247"/>
      <c r="BZ55" s="1247"/>
      <c r="CA55" s="1247"/>
      <c r="CB55" s="1247"/>
      <c r="CC55" s="1247"/>
      <c r="CD55" s="1247"/>
      <c r="CE55" s="1247"/>
      <c r="CF55" s="1247">
        <v>18.399999999999999</v>
      </c>
      <c r="CG55" s="1247"/>
      <c r="CH55" s="1247"/>
      <c r="CI55" s="1247"/>
      <c r="CJ55" s="1247"/>
      <c r="CK55" s="1247"/>
      <c r="CL55" s="1247"/>
      <c r="CM55" s="1247"/>
      <c r="CN55" s="1247">
        <v>13.5</v>
      </c>
      <c r="CO55" s="1247"/>
      <c r="CP55" s="1247"/>
      <c r="CQ55" s="1247"/>
      <c r="CR55" s="1247"/>
      <c r="CS55" s="1247"/>
      <c r="CT55" s="1247"/>
      <c r="CU55" s="1247"/>
      <c r="CV55" s="1247">
        <v>1.5</v>
      </c>
      <c r="CW55" s="1247"/>
      <c r="CX55" s="1247"/>
      <c r="CY55" s="1247"/>
      <c r="CZ55" s="1247"/>
      <c r="DA55" s="1247"/>
      <c r="DB55" s="1247"/>
      <c r="DC55" s="1247"/>
    </row>
    <row r="56" spans="1:109" x14ac:dyDescent="0.15">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x14ac:dyDescent="0.15">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630</v>
      </c>
      <c r="BC57" s="1246"/>
      <c r="BD57" s="1246"/>
      <c r="BE57" s="1246"/>
      <c r="BF57" s="1246"/>
      <c r="BG57" s="1246"/>
      <c r="BH57" s="1246"/>
      <c r="BI57" s="1246"/>
      <c r="BJ57" s="1246"/>
      <c r="BK57" s="1246"/>
      <c r="BL57" s="1246"/>
      <c r="BM57" s="1246"/>
      <c r="BN57" s="1246"/>
      <c r="BO57" s="1246"/>
      <c r="BP57" s="1247">
        <v>57.7</v>
      </c>
      <c r="BQ57" s="1247"/>
      <c r="BR57" s="1247"/>
      <c r="BS57" s="1247"/>
      <c r="BT57" s="1247"/>
      <c r="BU57" s="1247"/>
      <c r="BV57" s="1247"/>
      <c r="BW57" s="1247"/>
      <c r="BX57" s="1247">
        <v>58.8</v>
      </c>
      <c r="BY57" s="1247"/>
      <c r="BZ57" s="1247"/>
      <c r="CA57" s="1247"/>
      <c r="CB57" s="1247"/>
      <c r="CC57" s="1247"/>
      <c r="CD57" s="1247"/>
      <c r="CE57" s="1247"/>
      <c r="CF57" s="1247">
        <v>59.8</v>
      </c>
      <c r="CG57" s="1247"/>
      <c r="CH57" s="1247"/>
      <c r="CI57" s="1247"/>
      <c r="CJ57" s="1247"/>
      <c r="CK57" s="1247"/>
      <c r="CL57" s="1247"/>
      <c r="CM57" s="1247"/>
      <c r="CN57" s="1247">
        <v>60.2</v>
      </c>
      <c r="CO57" s="1247"/>
      <c r="CP57" s="1247"/>
      <c r="CQ57" s="1247"/>
      <c r="CR57" s="1247"/>
      <c r="CS57" s="1247"/>
      <c r="CT57" s="1247"/>
      <c r="CU57" s="1247"/>
      <c r="CV57" s="1247">
        <v>58.6</v>
      </c>
      <c r="CW57" s="1247"/>
      <c r="CX57" s="1247"/>
      <c r="CY57" s="1247"/>
      <c r="CZ57" s="1247"/>
      <c r="DA57" s="1247"/>
      <c r="DB57" s="1247"/>
      <c r="DC57" s="1247"/>
      <c r="DD57" s="1250"/>
      <c r="DE57" s="1248"/>
    </row>
    <row r="58" spans="1:109" s="1225" customFormat="1" x14ac:dyDescent="0.15">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x14ac:dyDescent="0.15">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x14ac:dyDescent="0.15">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x14ac:dyDescent="0.15">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x14ac:dyDescent="0.15">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x14ac:dyDescent="0.15">
      <c r="B63" s="1256" t="s">
        <v>632</v>
      </c>
    </row>
    <row r="64" spans="1:109" x14ac:dyDescent="0.15">
      <c r="B64" s="1217"/>
      <c r="G64" s="1224"/>
      <c r="I64" s="1257"/>
      <c r="J64" s="1257"/>
      <c r="K64" s="1257"/>
      <c r="L64" s="1257"/>
      <c r="M64" s="1257"/>
      <c r="N64" s="1258"/>
      <c r="AM64" s="1224"/>
      <c r="AN64" s="1224" t="s">
        <v>625</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x14ac:dyDescent="0.15">
      <c r="B65" s="1217"/>
      <c r="AN65" s="1226" t="s">
        <v>633</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x14ac:dyDescent="0.15">
      <c r="B71" s="1217"/>
      <c r="G71" s="1262"/>
      <c r="I71" s="1263"/>
      <c r="J71" s="1260"/>
      <c r="K71" s="1260"/>
      <c r="L71" s="1261"/>
      <c r="M71" s="1260"/>
      <c r="N71" s="1261"/>
      <c r="AM71" s="1262"/>
      <c r="AN71" s="1211" t="s">
        <v>627</v>
      </c>
    </row>
    <row r="72" spans="2:107" x14ac:dyDescent="0.15">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579</v>
      </c>
      <c r="BQ72" s="1242"/>
      <c r="BR72" s="1242"/>
      <c r="BS72" s="1242"/>
      <c r="BT72" s="1242"/>
      <c r="BU72" s="1242"/>
      <c r="BV72" s="1242"/>
      <c r="BW72" s="1242"/>
      <c r="BX72" s="1242" t="s">
        <v>580</v>
      </c>
      <c r="BY72" s="1242"/>
      <c r="BZ72" s="1242"/>
      <c r="CA72" s="1242"/>
      <c r="CB72" s="1242"/>
      <c r="CC72" s="1242"/>
      <c r="CD72" s="1242"/>
      <c r="CE72" s="1242"/>
      <c r="CF72" s="1242" t="s">
        <v>581</v>
      </c>
      <c r="CG72" s="1242"/>
      <c r="CH72" s="1242"/>
      <c r="CI72" s="1242"/>
      <c r="CJ72" s="1242"/>
      <c r="CK72" s="1242"/>
      <c r="CL72" s="1242"/>
      <c r="CM72" s="1242"/>
      <c r="CN72" s="1242" t="s">
        <v>582</v>
      </c>
      <c r="CO72" s="1242"/>
      <c r="CP72" s="1242"/>
      <c r="CQ72" s="1242"/>
      <c r="CR72" s="1242"/>
      <c r="CS72" s="1242"/>
      <c r="CT72" s="1242"/>
      <c r="CU72" s="1242"/>
      <c r="CV72" s="1242" t="s">
        <v>583</v>
      </c>
      <c r="CW72" s="1242"/>
      <c r="CX72" s="1242"/>
      <c r="CY72" s="1242"/>
      <c r="CZ72" s="1242"/>
      <c r="DA72" s="1242"/>
      <c r="DB72" s="1242"/>
      <c r="DC72" s="1242"/>
    </row>
    <row r="73" spans="2:107" x14ac:dyDescent="0.15">
      <c r="B73" s="1217"/>
      <c r="G73" s="1243"/>
      <c r="H73" s="1243"/>
      <c r="I73" s="1243"/>
      <c r="J73" s="1243"/>
      <c r="K73" s="1264"/>
      <c r="L73" s="1264"/>
      <c r="M73" s="1264"/>
      <c r="N73" s="1264"/>
      <c r="AM73" s="1235"/>
      <c r="AN73" s="1246" t="s">
        <v>628</v>
      </c>
      <c r="AO73" s="1246"/>
      <c r="AP73" s="1246"/>
      <c r="AQ73" s="1246"/>
      <c r="AR73" s="1246"/>
      <c r="AS73" s="1246"/>
      <c r="AT73" s="1246"/>
      <c r="AU73" s="1246"/>
      <c r="AV73" s="1246"/>
      <c r="AW73" s="1246"/>
      <c r="AX73" s="1246"/>
      <c r="AY73" s="1246"/>
      <c r="AZ73" s="1246"/>
      <c r="BA73" s="1246"/>
      <c r="BB73" s="1246" t="s">
        <v>629</v>
      </c>
      <c r="BC73" s="1246"/>
      <c r="BD73" s="1246"/>
      <c r="BE73" s="1246"/>
      <c r="BF73" s="1246"/>
      <c r="BG73" s="1246"/>
      <c r="BH73" s="1246"/>
      <c r="BI73" s="1246"/>
      <c r="BJ73" s="1246"/>
      <c r="BK73" s="1246"/>
      <c r="BL73" s="1246"/>
      <c r="BM73" s="1246"/>
      <c r="BN73" s="1246"/>
      <c r="BO73" s="1246"/>
      <c r="BP73" s="1247">
        <v>67.099999999999994</v>
      </c>
      <c r="BQ73" s="1247"/>
      <c r="BR73" s="1247"/>
      <c r="BS73" s="1247"/>
      <c r="BT73" s="1247"/>
      <c r="BU73" s="1247"/>
      <c r="BV73" s="1247"/>
      <c r="BW73" s="1247"/>
      <c r="BX73" s="1247">
        <v>68.099999999999994</v>
      </c>
      <c r="BY73" s="1247"/>
      <c r="BZ73" s="1247"/>
      <c r="CA73" s="1247"/>
      <c r="CB73" s="1247"/>
      <c r="CC73" s="1247"/>
      <c r="CD73" s="1247"/>
      <c r="CE73" s="1247"/>
      <c r="CF73" s="1247">
        <v>60.2</v>
      </c>
      <c r="CG73" s="1247"/>
      <c r="CH73" s="1247"/>
      <c r="CI73" s="1247"/>
      <c r="CJ73" s="1247"/>
      <c r="CK73" s="1247"/>
      <c r="CL73" s="1247"/>
      <c r="CM73" s="1247"/>
      <c r="CN73" s="1247">
        <v>81.2</v>
      </c>
      <c r="CO73" s="1247"/>
      <c r="CP73" s="1247"/>
      <c r="CQ73" s="1247"/>
      <c r="CR73" s="1247"/>
      <c r="CS73" s="1247"/>
      <c r="CT73" s="1247"/>
      <c r="CU73" s="1247"/>
      <c r="CV73" s="1247">
        <v>85.3</v>
      </c>
      <c r="CW73" s="1247"/>
      <c r="CX73" s="1247"/>
      <c r="CY73" s="1247"/>
      <c r="CZ73" s="1247"/>
      <c r="DA73" s="1247"/>
      <c r="DB73" s="1247"/>
      <c r="DC73" s="1247"/>
    </row>
    <row r="74" spans="2:107" x14ac:dyDescent="0.15">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634</v>
      </c>
      <c r="BC75" s="1246"/>
      <c r="BD75" s="1246"/>
      <c r="BE75" s="1246"/>
      <c r="BF75" s="1246"/>
      <c r="BG75" s="1246"/>
      <c r="BH75" s="1246"/>
      <c r="BI75" s="1246"/>
      <c r="BJ75" s="1246"/>
      <c r="BK75" s="1246"/>
      <c r="BL75" s="1246"/>
      <c r="BM75" s="1246"/>
      <c r="BN75" s="1246"/>
      <c r="BO75" s="1246"/>
      <c r="BP75" s="1247">
        <v>5.5</v>
      </c>
      <c r="BQ75" s="1247"/>
      <c r="BR75" s="1247"/>
      <c r="BS75" s="1247"/>
      <c r="BT75" s="1247"/>
      <c r="BU75" s="1247"/>
      <c r="BV75" s="1247"/>
      <c r="BW75" s="1247"/>
      <c r="BX75" s="1247">
        <v>5.8</v>
      </c>
      <c r="BY75" s="1247"/>
      <c r="BZ75" s="1247"/>
      <c r="CA75" s="1247"/>
      <c r="CB75" s="1247"/>
      <c r="CC75" s="1247"/>
      <c r="CD75" s="1247"/>
      <c r="CE75" s="1247"/>
      <c r="CF75" s="1247">
        <v>5.7</v>
      </c>
      <c r="CG75" s="1247"/>
      <c r="CH75" s="1247"/>
      <c r="CI75" s="1247"/>
      <c r="CJ75" s="1247"/>
      <c r="CK75" s="1247"/>
      <c r="CL75" s="1247"/>
      <c r="CM75" s="1247"/>
      <c r="CN75" s="1247">
        <v>5.7</v>
      </c>
      <c r="CO75" s="1247"/>
      <c r="CP75" s="1247"/>
      <c r="CQ75" s="1247"/>
      <c r="CR75" s="1247"/>
      <c r="CS75" s="1247"/>
      <c r="CT75" s="1247"/>
      <c r="CU75" s="1247"/>
      <c r="CV75" s="1247">
        <v>6</v>
      </c>
      <c r="CW75" s="1247"/>
      <c r="CX75" s="1247"/>
      <c r="CY75" s="1247"/>
      <c r="CZ75" s="1247"/>
      <c r="DA75" s="1247"/>
      <c r="DB75" s="1247"/>
      <c r="DC75" s="1247"/>
    </row>
    <row r="76" spans="2:107" x14ac:dyDescent="0.15">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1217"/>
      <c r="G77" s="1236"/>
      <c r="H77" s="1236"/>
      <c r="I77" s="1236"/>
      <c r="J77" s="1236"/>
      <c r="K77" s="1264"/>
      <c r="L77" s="1264"/>
      <c r="M77" s="1264"/>
      <c r="N77" s="1264"/>
      <c r="AN77" s="1242" t="s">
        <v>631</v>
      </c>
      <c r="AO77" s="1242"/>
      <c r="AP77" s="1242"/>
      <c r="AQ77" s="1242"/>
      <c r="AR77" s="1242"/>
      <c r="AS77" s="1242"/>
      <c r="AT77" s="1242"/>
      <c r="AU77" s="1242"/>
      <c r="AV77" s="1242"/>
      <c r="AW77" s="1242"/>
      <c r="AX77" s="1242"/>
      <c r="AY77" s="1242"/>
      <c r="AZ77" s="1242"/>
      <c r="BA77" s="1242"/>
      <c r="BB77" s="1246" t="s">
        <v>635</v>
      </c>
      <c r="BC77" s="1246"/>
      <c r="BD77" s="1246"/>
      <c r="BE77" s="1246"/>
      <c r="BF77" s="1246"/>
      <c r="BG77" s="1246"/>
      <c r="BH77" s="1246"/>
      <c r="BI77" s="1246"/>
      <c r="BJ77" s="1246"/>
      <c r="BK77" s="1246"/>
      <c r="BL77" s="1246"/>
      <c r="BM77" s="1246"/>
      <c r="BN77" s="1246"/>
      <c r="BO77" s="1246"/>
      <c r="BP77" s="1247">
        <v>20.100000000000001</v>
      </c>
      <c r="BQ77" s="1247"/>
      <c r="BR77" s="1247"/>
      <c r="BS77" s="1247"/>
      <c r="BT77" s="1247"/>
      <c r="BU77" s="1247"/>
      <c r="BV77" s="1247"/>
      <c r="BW77" s="1247"/>
      <c r="BX77" s="1247">
        <v>16</v>
      </c>
      <c r="BY77" s="1247"/>
      <c r="BZ77" s="1247"/>
      <c r="CA77" s="1247"/>
      <c r="CB77" s="1247"/>
      <c r="CC77" s="1247"/>
      <c r="CD77" s="1247"/>
      <c r="CE77" s="1247"/>
      <c r="CF77" s="1247">
        <v>18.399999999999999</v>
      </c>
      <c r="CG77" s="1247"/>
      <c r="CH77" s="1247"/>
      <c r="CI77" s="1247"/>
      <c r="CJ77" s="1247"/>
      <c r="CK77" s="1247"/>
      <c r="CL77" s="1247"/>
      <c r="CM77" s="1247"/>
      <c r="CN77" s="1247">
        <v>13.5</v>
      </c>
      <c r="CO77" s="1247"/>
      <c r="CP77" s="1247"/>
      <c r="CQ77" s="1247"/>
      <c r="CR77" s="1247"/>
      <c r="CS77" s="1247"/>
      <c r="CT77" s="1247"/>
      <c r="CU77" s="1247"/>
      <c r="CV77" s="1247">
        <v>1.5</v>
      </c>
      <c r="CW77" s="1247"/>
      <c r="CX77" s="1247"/>
      <c r="CY77" s="1247"/>
      <c r="CZ77" s="1247"/>
      <c r="DA77" s="1247"/>
      <c r="DB77" s="1247"/>
      <c r="DC77" s="1247"/>
    </row>
    <row r="78" spans="2:107" x14ac:dyDescent="0.15">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634</v>
      </c>
      <c r="BC79" s="1246"/>
      <c r="BD79" s="1246"/>
      <c r="BE79" s="1246"/>
      <c r="BF79" s="1246"/>
      <c r="BG79" s="1246"/>
      <c r="BH79" s="1246"/>
      <c r="BI79" s="1246"/>
      <c r="BJ79" s="1246"/>
      <c r="BK79" s="1246"/>
      <c r="BL79" s="1246"/>
      <c r="BM79" s="1246"/>
      <c r="BN79" s="1246"/>
      <c r="BO79" s="1246"/>
      <c r="BP79" s="1247">
        <v>5.8</v>
      </c>
      <c r="BQ79" s="1247"/>
      <c r="BR79" s="1247"/>
      <c r="BS79" s="1247"/>
      <c r="BT79" s="1247"/>
      <c r="BU79" s="1247"/>
      <c r="BV79" s="1247"/>
      <c r="BW79" s="1247"/>
      <c r="BX79" s="1247">
        <v>5.3</v>
      </c>
      <c r="BY79" s="1247"/>
      <c r="BZ79" s="1247"/>
      <c r="CA79" s="1247"/>
      <c r="CB79" s="1247"/>
      <c r="CC79" s="1247"/>
      <c r="CD79" s="1247"/>
      <c r="CE79" s="1247"/>
      <c r="CF79" s="1247">
        <v>5</v>
      </c>
      <c r="CG79" s="1247"/>
      <c r="CH79" s="1247"/>
      <c r="CI79" s="1247"/>
      <c r="CJ79" s="1247"/>
      <c r="CK79" s="1247"/>
      <c r="CL79" s="1247"/>
      <c r="CM79" s="1247"/>
      <c r="CN79" s="1247">
        <v>4.3</v>
      </c>
      <c r="CO79" s="1247"/>
      <c r="CP79" s="1247"/>
      <c r="CQ79" s="1247"/>
      <c r="CR79" s="1247"/>
      <c r="CS79" s="1247"/>
      <c r="CT79" s="1247"/>
      <c r="CU79" s="1247"/>
      <c r="CV79" s="1247">
        <v>3.9</v>
      </c>
      <c r="CW79" s="1247"/>
      <c r="CX79" s="1247"/>
      <c r="CY79" s="1247"/>
      <c r="CZ79" s="1247"/>
      <c r="DA79" s="1247"/>
      <c r="DB79" s="1247"/>
      <c r="DC79" s="1247"/>
    </row>
    <row r="80" spans="2:107" x14ac:dyDescent="0.15">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1217"/>
    </row>
    <row r="82" spans="2:109" ht="17.25" x14ac:dyDescent="0.1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x14ac:dyDescent="0.15">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x14ac:dyDescent="0.15">
      <c r="DD84" s="1211"/>
      <c r="DE84" s="1211"/>
    </row>
    <row r="85" spans="2:109" x14ac:dyDescent="0.15">
      <c r="DD85" s="1211"/>
      <c r="DE85" s="1211"/>
    </row>
  </sheetData>
  <sheetProtection algorithmName="SHA-512" hashValue="inGiihPRyypewVzxfuXp3RsExPXelmjresqSP47HFC8kqkLk4hYrn3Fv6EkYRoTEhsqBbWSWzZdeb6yJaf2Rwg==" saltValue="Sfcqfz1Asrgo7PJPrZVD6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526</v>
      </c>
    </row>
  </sheetData>
  <sheetProtection algorithmName="SHA-512" hashValue="M72D+9+JknzBdAd4Tu12ZHEtgbMdKK7sDncrKZeYM/P89UBsgYPqS6sOlgIoLT1x+nlpUiDBxj1l+Ac6094TtA==" saltValue="KMk9fzV24oBP5KULKIlW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636</v>
      </c>
    </row>
  </sheetData>
  <sheetProtection algorithmName="SHA-512" hashValue="v89Gugv1u8sT6mWBHZMigOpblb4R3zsv31CKoizM9OdyjbO5It6PHp8mckm6RDrsw7nWbjt/bgaSxoTuNgDDaw==" saltValue="StB1maOGk1VwfOLZbvzb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576</v>
      </c>
      <c r="G2" s="148"/>
      <c r="H2" s="149"/>
    </row>
    <row r="3" spans="1:8" x14ac:dyDescent="0.15">
      <c r="A3" s="145" t="s">
        <v>569</v>
      </c>
      <c r="B3" s="150"/>
      <c r="C3" s="151"/>
      <c r="D3" s="152">
        <v>46928</v>
      </c>
      <c r="E3" s="153"/>
      <c r="F3" s="154">
        <v>51875</v>
      </c>
      <c r="G3" s="155"/>
      <c r="H3" s="156"/>
    </row>
    <row r="4" spans="1:8" x14ac:dyDescent="0.15">
      <c r="A4" s="157"/>
      <c r="B4" s="158"/>
      <c r="C4" s="159"/>
      <c r="D4" s="160">
        <v>24635</v>
      </c>
      <c r="E4" s="161"/>
      <c r="F4" s="162">
        <v>29372</v>
      </c>
      <c r="G4" s="163"/>
      <c r="H4" s="164"/>
    </row>
    <row r="5" spans="1:8" x14ac:dyDescent="0.15">
      <c r="A5" s="145" t="s">
        <v>571</v>
      </c>
      <c r="B5" s="150"/>
      <c r="C5" s="151"/>
      <c r="D5" s="152">
        <v>39931</v>
      </c>
      <c r="E5" s="153"/>
      <c r="F5" s="154">
        <v>48064</v>
      </c>
      <c r="G5" s="155"/>
      <c r="H5" s="156"/>
    </row>
    <row r="6" spans="1:8" x14ac:dyDescent="0.15">
      <c r="A6" s="157"/>
      <c r="B6" s="158"/>
      <c r="C6" s="159"/>
      <c r="D6" s="160">
        <v>23969</v>
      </c>
      <c r="E6" s="161"/>
      <c r="F6" s="162">
        <v>30373</v>
      </c>
      <c r="G6" s="163"/>
      <c r="H6" s="164"/>
    </row>
    <row r="7" spans="1:8" x14ac:dyDescent="0.15">
      <c r="A7" s="145" t="s">
        <v>572</v>
      </c>
      <c r="B7" s="150"/>
      <c r="C7" s="151"/>
      <c r="D7" s="152">
        <v>38657</v>
      </c>
      <c r="E7" s="153"/>
      <c r="F7" s="154">
        <v>56662</v>
      </c>
      <c r="G7" s="155"/>
      <c r="H7" s="156"/>
    </row>
    <row r="8" spans="1:8" x14ac:dyDescent="0.15">
      <c r="A8" s="157"/>
      <c r="B8" s="158"/>
      <c r="C8" s="159"/>
      <c r="D8" s="160">
        <v>24968</v>
      </c>
      <c r="E8" s="161"/>
      <c r="F8" s="162">
        <v>34709</v>
      </c>
      <c r="G8" s="163"/>
      <c r="H8" s="164"/>
    </row>
    <row r="9" spans="1:8" x14ac:dyDescent="0.15">
      <c r="A9" s="145" t="s">
        <v>573</v>
      </c>
      <c r="B9" s="150"/>
      <c r="C9" s="151"/>
      <c r="D9" s="152">
        <v>93576</v>
      </c>
      <c r="E9" s="153"/>
      <c r="F9" s="154">
        <v>60285</v>
      </c>
      <c r="G9" s="155"/>
      <c r="H9" s="156"/>
    </row>
    <row r="10" spans="1:8" x14ac:dyDescent="0.15">
      <c r="A10" s="157"/>
      <c r="B10" s="158"/>
      <c r="C10" s="159"/>
      <c r="D10" s="160">
        <v>70452</v>
      </c>
      <c r="E10" s="161"/>
      <c r="F10" s="162">
        <v>36445</v>
      </c>
      <c r="G10" s="163"/>
      <c r="H10" s="164"/>
    </row>
    <row r="11" spans="1:8" x14ac:dyDescent="0.15">
      <c r="A11" s="145" t="s">
        <v>574</v>
      </c>
      <c r="B11" s="150"/>
      <c r="C11" s="151"/>
      <c r="D11" s="152">
        <v>61474</v>
      </c>
      <c r="E11" s="153"/>
      <c r="F11" s="154">
        <v>52714</v>
      </c>
      <c r="G11" s="155"/>
      <c r="H11" s="156"/>
    </row>
    <row r="12" spans="1:8" x14ac:dyDescent="0.15">
      <c r="A12" s="157"/>
      <c r="B12" s="158"/>
      <c r="C12" s="165"/>
      <c r="D12" s="160">
        <v>23423</v>
      </c>
      <c r="E12" s="161"/>
      <c r="F12" s="162">
        <v>29032</v>
      </c>
      <c r="G12" s="163"/>
      <c r="H12" s="164"/>
    </row>
    <row r="13" spans="1:8" x14ac:dyDescent="0.15">
      <c r="A13" s="145"/>
      <c r="B13" s="150"/>
      <c r="C13" s="166"/>
      <c r="D13" s="167">
        <v>56113</v>
      </c>
      <c r="E13" s="168"/>
      <c r="F13" s="169">
        <v>53920</v>
      </c>
      <c r="G13" s="170"/>
      <c r="H13" s="156"/>
    </row>
    <row r="14" spans="1:8" x14ac:dyDescent="0.15">
      <c r="A14" s="157"/>
      <c r="B14" s="158"/>
      <c r="C14" s="159"/>
      <c r="D14" s="160">
        <v>33489</v>
      </c>
      <c r="E14" s="161"/>
      <c r="F14" s="162">
        <v>31986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3.03</v>
      </c>
      <c r="C19" s="171">
        <f>ROUND(VALUE(SUBSTITUTE(実質収支比率等に係る経年分析!G$48,"▲","-")),2)</f>
        <v>4.58</v>
      </c>
      <c r="D19" s="171">
        <f>ROUND(VALUE(SUBSTITUTE(実質収支比率等に係る経年分析!H$48,"▲","-")),2)</f>
        <v>2.4900000000000002</v>
      </c>
      <c r="E19" s="171">
        <f>ROUND(VALUE(SUBSTITUTE(実質収支比率等に係る経年分析!I$48,"▲","-")),2)</f>
        <v>6.17</v>
      </c>
      <c r="F19" s="171">
        <f>ROUND(VALUE(SUBSTITUTE(実質収支比率等に係る経年分析!J$48,"▲","-")),2)</f>
        <v>9.15</v>
      </c>
    </row>
    <row r="20" spans="1:11" x14ac:dyDescent="0.15">
      <c r="A20" s="171" t="s">
        <v>55</v>
      </c>
      <c r="B20" s="171">
        <f>ROUND(VALUE(SUBSTITUTE(実質収支比率等に係る経年分析!F$47,"▲","-")),2)</f>
        <v>3.84</v>
      </c>
      <c r="C20" s="171">
        <f>ROUND(VALUE(SUBSTITUTE(実質収支比率等に係る経年分析!G$47,"▲","-")),2)</f>
        <v>3.86</v>
      </c>
      <c r="D20" s="171">
        <f>ROUND(VALUE(SUBSTITUTE(実質収支比率等に係る経年分析!H$47,"▲","-")),2)</f>
        <v>3.8</v>
      </c>
      <c r="E20" s="171">
        <f>ROUND(VALUE(SUBSTITUTE(実質収支比率等に係る経年分析!I$47,"▲","-")),2)</f>
        <v>3.68</v>
      </c>
      <c r="F20" s="171">
        <f>ROUND(VALUE(SUBSTITUTE(実質収支比率等に係る経年分析!J$47,"▲","-")),2)</f>
        <v>7.24</v>
      </c>
    </row>
    <row r="21" spans="1:11" x14ac:dyDescent="0.15">
      <c r="A21" s="171" t="s">
        <v>56</v>
      </c>
      <c r="B21" s="171">
        <f>IF(ISNUMBER(VALUE(SUBSTITUTE(実質収支比率等に係る経年分析!F$49,"▲","-"))),ROUND(VALUE(SUBSTITUTE(実質収支比率等に係る経年分析!F$49,"▲","-")),2),NA())</f>
        <v>-1.82</v>
      </c>
      <c r="C21" s="171">
        <f>IF(ISNUMBER(VALUE(SUBSTITUTE(実質収支比率等に係る経年分析!G$49,"▲","-"))),ROUND(VALUE(SUBSTITUTE(実質収支比率等に係る経年分析!G$49,"▲","-")),2),NA())</f>
        <v>1.59</v>
      </c>
      <c r="D21" s="171">
        <f>IF(ISNUMBER(VALUE(SUBSTITUTE(実質収支比率等に係る経年分析!H$49,"▲","-"))),ROUND(VALUE(SUBSTITUTE(実質収支比率等に係る経年分析!H$49,"▲","-")),2),NA())</f>
        <v>-2</v>
      </c>
      <c r="E21" s="171">
        <f>IF(ISNUMBER(VALUE(SUBSTITUTE(実質収支比率等に係る経年分析!I$49,"▲","-"))),ROUND(VALUE(SUBSTITUTE(実質収支比率等に係る経年分析!I$49,"▲","-")),2),NA())</f>
        <v>3.64</v>
      </c>
      <c r="F21" s="171">
        <f>IF(ISNUMBER(VALUE(SUBSTITUTE(実質収支比率等に係る経年分析!J$49,"▲","-"))),ROUND(VALUE(SUBSTITUTE(実質収支比率等に係る経年分析!J$49,"▲","-")),2),NA())</f>
        <v>7.03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与良川水系湛水防除事業特別会計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墓園やすらぎの森事業特別会計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2.66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0.59</v>
      </c>
    </row>
    <row r="32" spans="1:11" x14ac:dyDescent="0.15">
      <c r="A32" s="172" t="str">
        <f>IF(連結実質赤字比率に係る赤字・黒字の構成分析!C$38="",NA(),連結実質赤字比率に係る赤字・黒字の構成分析!C$38)</f>
        <v>小山東部第二工業団地造成事業特別会計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0.87</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1.1499999999999999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2.2599999999999998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22.29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5582</v>
      </c>
      <c r="E42" s="173"/>
      <c r="F42" s="173"/>
      <c r="G42" s="173">
        <f>'実質公債費比率（分子）の構造'!L$52</f>
        <v>5494</v>
      </c>
      <c r="H42" s="173"/>
      <c r="I42" s="173"/>
      <c r="J42" s="173">
        <f>'実質公債費比率（分子）の構造'!M$52</f>
        <v>5313</v>
      </c>
      <c r="K42" s="173"/>
      <c r="L42" s="173"/>
      <c r="M42" s="173">
        <f>'実質公債費比率（分子）の構造'!N$52</f>
        <v>4894</v>
      </c>
      <c r="N42" s="173"/>
      <c r="O42" s="173"/>
      <c r="P42" s="173">
        <f>'実質公債費比率（分子）の構造'!O$52</f>
        <v>5129</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2</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166</v>
      </c>
      <c r="C45" s="173"/>
      <c r="D45" s="173"/>
      <c r="E45" s="173">
        <f>'実質公債費比率（分子）の構造'!L$49</f>
        <v>42</v>
      </c>
      <c r="F45" s="173"/>
      <c r="G45" s="173"/>
      <c r="H45" s="173">
        <f>'実質公債費比率（分子）の構造'!M$49</f>
        <v>177</v>
      </c>
      <c r="I45" s="173"/>
      <c r="J45" s="173"/>
      <c r="K45" s="173">
        <f>'実質公債費比率（分子）の構造'!N$49</f>
        <v>215</v>
      </c>
      <c r="L45" s="173"/>
      <c r="M45" s="173"/>
      <c r="N45" s="173">
        <f>'実質公債費比率（分子）の構造'!O$49</f>
        <v>197</v>
      </c>
      <c r="O45" s="173"/>
      <c r="P45" s="173"/>
    </row>
    <row r="46" spans="1:16" x14ac:dyDescent="0.15">
      <c r="A46" s="173" t="s">
        <v>67</v>
      </c>
      <c r="B46" s="173">
        <f>'実質公債費比率（分子）の構造'!K$48</f>
        <v>1648</v>
      </c>
      <c r="C46" s="173"/>
      <c r="D46" s="173"/>
      <c r="E46" s="173">
        <f>'実質公債費比率（分子）の構造'!L$48</f>
        <v>1555</v>
      </c>
      <c r="F46" s="173"/>
      <c r="G46" s="173"/>
      <c r="H46" s="173">
        <f>'実質公債費比率（分子）の構造'!M$48</f>
        <v>1502</v>
      </c>
      <c r="I46" s="173"/>
      <c r="J46" s="173"/>
      <c r="K46" s="173">
        <f>'実質公債費比率（分子）の構造'!N$48</f>
        <v>1461</v>
      </c>
      <c r="L46" s="173"/>
      <c r="M46" s="173"/>
      <c r="N46" s="173">
        <f>'実質公債費比率（分子）の構造'!O$48</f>
        <v>1511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5583</v>
      </c>
      <c r="C49" s="173"/>
      <c r="D49" s="173"/>
      <c r="E49" s="173">
        <f>'実質公債費比率（分子）の構造'!L$45</f>
        <v>5282</v>
      </c>
      <c r="F49" s="173"/>
      <c r="G49" s="173"/>
      <c r="H49" s="173">
        <f>'実質公債費比率（分子）の構造'!M$45</f>
        <v>5295</v>
      </c>
      <c r="I49" s="173"/>
      <c r="J49" s="173"/>
      <c r="K49" s="173">
        <f>'実質公債費比率（分子）の構造'!N$45</f>
        <v>5137</v>
      </c>
      <c r="L49" s="173"/>
      <c r="M49" s="173"/>
      <c r="N49" s="173">
        <f>'実質公債費比率（分子）の構造'!O$45</f>
        <v>5187</v>
      </c>
      <c r="O49" s="173"/>
      <c r="P49" s="173"/>
    </row>
    <row r="50" spans="1:16" x14ac:dyDescent="0.15">
      <c r="A50" s="173" t="s">
        <v>71</v>
      </c>
      <c r="B50" s="173" t="e">
        <f>NA()</f>
        <v>#N/A</v>
      </c>
      <c r="C50" s="173">
        <f>IF(ISNUMBER('実質公債費比率（分子）の構造'!K$53),'実質公債費比率（分子）の構造'!K$53,NA())</f>
        <v>1816</v>
      </c>
      <c r="D50" s="173" t="e">
        <f>NA()</f>
        <v>#N/A</v>
      </c>
      <c r="E50" s="173" t="e">
        <f>NA()</f>
        <v>#N/A</v>
      </c>
      <c r="F50" s="173">
        <f>IF(ISNUMBER('実質公債費比率（分子）の構造'!L$53),'実質公債費比率（分子）の構造'!L$53,NA())</f>
        <v>1386</v>
      </c>
      <c r="G50" s="173" t="e">
        <f>NA()</f>
        <v>#N/A</v>
      </c>
      <c r="H50" s="173" t="e">
        <f>NA()</f>
        <v>#N/A</v>
      </c>
      <c r="I50" s="173">
        <f>IF(ISNUMBER('実質公債費比率（分子）の構造'!M$53),'実質公債費比率（分子）の構造'!M$53,NA())</f>
        <v>1662</v>
      </c>
      <c r="J50" s="173" t="e">
        <f>NA()</f>
        <v>#N/A</v>
      </c>
      <c r="K50" s="173" t="e">
        <f>NA()</f>
        <v>#N/A</v>
      </c>
      <c r="L50" s="173">
        <f>IF(ISNUMBER('実質公債費比率（分子）の構造'!N$53),'実質公債費比率（分子）の構造'!N$53,NA())</f>
        <v>1921</v>
      </c>
      <c r="M50" s="173" t="e">
        <f>NA()</f>
        <v>#N/A</v>
      </c>
      <c r="N50" s="173" t="e">
        <f>NA()</f>
        <v>#N/A</v>
      </c>
      <c r="O50" s="173">
        <f>IF(ISNUMBER('実質公債費比率（分子）の構造'!O$53),'実質公債費比率（分子）の構造'!O$53,NA())</f>
        <v>1766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44073</v>
      </c>
      <c r="E56" s="172"/>
      <c r="F56" s="172"/>
      <c r="G56" s="172">
        <f>'将来負担比率（分子）の構造'!J$52</f>
        <v>42495</v>
      </c>
      <c r="H56" s="172"/>
      <c r="I56" s="172"/>
      <c r="J56" s="172">
        <f>'将来負担比率（分子）の構造'!K$52</f>
        <v>42133</v>
      </c>
      <c r="K56" s="172"/>
      <c r="L56" s="172"/>
      <c r="M56" s="172">
        <f>'将来負担比率（分子）の構造'!L$52</f>
        <v>43380</v>
      </c>
      <c r="N56" s="172"/>
      <c r="O56" s="172"/>
      <c r="P56" s="172">
        <f>'将来負担比率（分子）の構造'!M$52</f>
        <v>43176</v>
      </c>
    </row>
    <row r="57" spans="1:16" x14ac:dyDescent="0.15">
      <c r="A57" s="172" t="s">
        <v>42</v>
      </c>
      <c r="B57" s="172"/>
      <c r="C57" s="172"/>
      <c r="D57" s="172">
        <f>'将来負担比率（分子）の構造'!I$51</f>
        <v>19339</v>
      </c>
      <c r="E57" s="172"/>
      <c r="F57" s="172"/>
      <c r="G57" s="172">
        <f>'将来負担比率（分子）の構造'!J$51</f>
        <v>17976</v>
      </c>
      <c r="H57" s="172"/>
      <c r="I57" s="172"/>
      <c r="J57" s="172">
        <f>'将来負担比率（分子）の構造'!K$51</f>
        <v>17630</v>
      </c>
      <c r="K57" s="172"/>
      <c r="L57" s="172"/>
      <c r="M57" s="172">
        <f>'将来負担比率（分子）の構造'!L$51</f>
        <v>16984</v>
      </c>
      <c r="N57" s="172"/>
      <c r="O57" s="172"/>
      <c r="P57" s="172">
        <f>'将来負担比率（分子）の構造'!M$51</f>
        <v>16469</v>
      </c>
    </row>
    <row r="58" spans="1:16" x14ac:dyDescent="0.15">
      <c r="A58" s="172" t="s">
        <v>41</v>
      </c>
      <c r="B58" s="172"/>
      <c r="C58" s="172"/>
      <c r="D58" s="172">
        <f>'将来負担比率（分子）の構造'!I$50</f>
        <v>6831</v>
      </c>
      <c r="E58" s="172"/>
      <c r="F58" s="172"/>
      <c r="G58" s="172">
        <f>'将来負担比率（分子）の構造'!J$50</f>
        <v>7364</v>
      </c>
      <c r="H58" s="172"/>
      <c r="I58" s="172"/>
      <c r="J58" s="172">
        <f>'将来負担比率（分子）の構造'!K$50</f>
        <v>7472</v>
      </c>
      <c r="K58" s="172"/>
      <c r="L58" s="172"/>
      <c r="M58" s="172">
        <f>'将来負担比率（分子）の構造'!L$50</f>
        <v>6844</v>
      </c>
      <c r="N58" s="172"/>
      <c r="O58" s="172"/>
      <c r="P58" s="172">
        <f>'将来負担比率（分子）の構造'!M$50</f>
        <v>8292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1078</v>
      </c>
      <c r="C61" s="172"/>
      <c r="D61" s="172"/>
      <c r="E61" s="172">
        <f>'将来負担比率（分子）の構造'!J$46</f>
        <v>1063</v>
      </c>
      <c r="F61" s="172"/>
      <c r="G61" s="172"/>
      <c r="H61" s="172">
        <f>'将来負担比率（分子）の構造'!K$46</f>
        <v>1056</v>
      </c>
      <c r="I61" s="172"/>
      <c r="J61" s="172"/>
      <c r="K61" s="172">
        <f>'将来負担比率（分子）の構造'!L$46</f>
        <v>1039</v>
      </c>
      <c r="L61" s="172"/>
      <c r="M61" s="172"/>
      <c r="N61" s="172">
        <f>'将来負担比率（分子）の構造'!M$46</f>
        <v>1023</v>
      </c>
      <c r="O61" s="172"/>
      <c r="P61" s="172"/>
    </row>
    <row r="62" spans="1:16" x14ac:dyDescent="0.15">
      <c r="A62" s="172" t="s">
        <v>35</v>
      </c>
      <c r="B62" s="172">
        <f>'将来負担比率（分子）の構造'!I$45</f>
        <v>5641</v>
      </c>
      <c r="C62" s="172"/>
      <c r="D62" s="172"/>
      <c r="E62" s="172">
        <f>'将来負担比率（分子）の構造'!J$45</f>
        <v>5460</v>
      </c>
      <c r="F62" s="172"/>
      <c r="G62" s="172"/>
      <c r="H62" s="172">
        <f>'将来負担比率（分子）の構造'!K$45</f>
        <v>5082</v>
      </c>
      <c r="I62" s="172"/>
      <c r="J62" s="172"/>
      <c r="K62" s="172">
        <f>'将来負担比率（分子）の構造'!L$45</f>
        <v>5039</v>
      </c>
      <c r="L62" s="172"/>
      <c r="M62" s="172"/>
      <c r="N62" s="172">
        <f>'将来負担比率（分子）の構造'!M$45</f>
        <v>4813</v>
      </c>
      <c r="O62" s="172"/>
      <c r="P62" s="172"/>
    </row>
    <row r="63" spans="1:16" x14ac:dyDescent="0.15">
      <c r="A63" s="172" t="s">
        <v>34</v>
      </c>
      <c r="B63" s="172">
        <f>'将来負担比率（分子）の構造'!I$44</f>
        <v>1627</v>
      </c>
      <c r="C63" s="172"/>
      <c r="D63" s="172"/>
      <c r="E63" s="172">
        <f>'将来負担比率（分子）の構造'!J$44</f>
        <v>2499</v>
      </c>
      <c r="F63" s="172"/>
      <c r="G63" s="172"/>
      <c r="H63" s="172">
        <f>'将来負担比率（分子）の構造'!K$44</f>
        <v>2790</v>
      </c>
      <c r="I63" s="172"/>
      <c r="J63" s="172"/>
      <c r="K63" s="172">
        <f>'将来負担比率（分子）の構造'!L$44</f>
        <v>2831</v>
      </c>
      <c r="L63" s="172"/>
      <c r="M63" s="172"/>
      <c r="N63" s="172">
        <f>'将来負担比率（分子）の構造'!M$44</f>
        <v>3292</v>
      </c>
      <c r="O63" s="172"/>
      <c r="P63" s="172"/>
    </row>
    <row r="64" spans="1:16" x14ac:dyDescent="0.15">
      <c r="A64" s="172" t="s">
        <v>33</v>
      </c>
      <c r="B64" s="172">
        <f>'将来負担比率（分子）の構造'!I$43</f>
        <v>25071</v>
      </c>
      <c r="C64" s="172"/>
      <c r="D64" s="172"/>
      <c r="E64" s="172">
        <f>'将来負担比率（分子）の構造'!J$43</f>
        <v>23612</v>
      </c>
      <c r="F64" s="172"/>
      <c r="G64" s="172"/>
      <c r="H64" s="172">
        <f>'将来負担比率（分子）の構造'!K$43</f>
        <v>22342</v>
      </c>
      <c r="I64" s="172"/>
      <c r="J64" s="172"/>
      <c r="K64" s="172">
        <f>'将来負担比率（分子）の構造'!L$43</f>
        <v>20910</v>
      </c>
      <c r="L64" s="172"/>
      <c r="M64" s="172"/>
      <c r="N64" s="172">
        <f>'将来負担比率（分子）の構造'!M$43</f>
        <v>20383</v>
      </c>
      <c r="O64" s="172"/>
      <c r="P64" s="172"/>
    </row>
    <row r="65" spans="1:16" x14ac:dyDescent="0.15">
      <c r="A65" s="172" t="s">
        <v>32</v>
      </c>
      <c r="B65" s="172">
        <f>'将来負担比率（分子）の構造'!I$42</f>
        <v>697</v>
      </c>
      <c r="C65" s="172"/>
      <c r="D65" s="172"/>
      <c r="E65" s="172">
        <f>'将来負担比率（分子）の構造'!J$42</f>
        <v>699</v>
      </c>
      <c r="F65" s="172"/>
      <c r="G65" s="172"/>
      <c r="H65" s="172">
        <f>'将来負担比率（分子）の構造'!K$42</f>
        <v>701</v>
      </c>
      <c r="I65" s="172"/>
      <c r="J65" s="172"/>
      <c r="K65" s="172">
        <f>'将来負担比率（分子）の構造'!L$42</f>
        <v>703</v>
      </c>
      <c r="L65" s="172"/>
      <c r="M65" s="172"/>
      <c r="N65" s="172">
        <f>'将来負担比率（分子）の構造'!M$42</f>
        <v>2465</v>
      </c>
      <c r="O65" s="172"/>
      <c r="P65" s="172"/>
    </row>
    <row r="66" spans="1:16" x14ac:dyDescent="0.15">
      <c r="A66" s="172" t="s">
        <v>31</v>
      </c>
      <c r="B66" s="172">
        <f>'将来負担比率（分子）の構造'!I$41</f>
        <v>54874</v>
      </c>
      <c r="C66" s="172"/>
      <c r="D66" s="172"/>
      <c r="E66" s="172">
        <f>'将来負担比率（分子）の構造'!J$41</f>
        <v>53582</v>
      </c>
      <c r="F66" s="172"/>
      <c r="G66" s="172"/>
      <c r="H66" s="172">
        <f>'将来負担比率（分子）の構造'!K$41</f>
        <v>52555</v>
      </c>
      <c r="I66" s="172"/>
      <c r="J66" s="172"/>
      <c r="K66" s="172">
        <f>'将来負担比率（分子）の構造'!L$41</f>
        <v>60595</v>
      </c>
      <c r="L66" s="172"/>
      <c r="M66" s="172"/>
      <c r="N66" s="172">
        <f>'将来負担比率（分子）の構造'!M$41</f>
        <v>62372</v>
      </c>
      <c r="O66" s="172"/>
      <c r="P66" s="172"/>
    </row>
    <row r="67" spans="1:16" x14ac:dyDescent="0.15">
      <c r="A67" s="172" t="s">
        <v>75</v>
      </c>
      <c r="B67" s="172" t="e">
        <f>NA()</f>
        <v>#N/A</v>
      </c>
      <c r="C67" s="172">
        <f>IF(ISNUMBER('将来負担比率（分子）の構造'!I$53), IF('将来負担比率（分子）の構造'!I$53 &lt; 0, 0, '将来負担比率（分子）の構造'!I$53), NA())</f>
        <v>18745</v>
      </c>
      <c r="D67" s="172" t="e">
        <f>NA()</f>
        <v>#N/A</v>
      </c>
      <c r="E67" s="172" t="e">
        <f>NA()</f>
        <v>#N/A</v>
      </c>
      <c r="F67" s="172">
        <f>IF(ISNUMBER('将来負担比率（分子）の構造'!J$53), IF('将来負担比率（分子）の構造'!J$53 &lt; 0, 0, '将来負担比率（分子）の構造'!J$53), NA())</f>
        <v>19080</v>
      </c>
      <c r="G67" s="172" t="e">
        <f>NA()</f>
        <v>#N/A</v>
      </c>
      <c r="H67" s="172" t="e">
        <f>NA()</f>
        <v>#N/A</v>
      </c>
      <c r="I67" s="172">
        <f>IF(ISNUMBER('将来負担比率（分子）の構造'!K$53), IF('将来負担比率（分子）の構造'!K$53 &lt; 0, 0, '将来負担比率（分子）の構造'!K$53), NA())</f>
        <v>17291</v>
      </c>
      <c r="J67" s="172" t="e">
        <f>NA()</f>
        <v>#N/A</v>
      </c>
      <c r="K67" s="172" t="e">
        <f>NA()</f>
        <v>#N/A</v>
      </c>
      <c r="L67" s="172">
        <f>IF(ISNUMBER('将来負担比率（分子）の構造'!L$53), IF('将来負担比率（分子）の構造'!L$53 &lt; 0, 0, '将来負担比率（分子）の構造'!L$53), NA())</f>
        <v>23909</v>
      </c>
      <c r="M67" s="172" t="e">
        <f>NA()</f>
        <v>#N/A</v>
      </c>
      <c r="N67" s="172" t="e">
        <f>NA()</f>
        <v>#N/A</v>
      </c>
      <c r="O67" s="172">
        <f>IF(ISNUMBER('将来負担比率（分子）の構造'!M$53), IF('将来負担比率（分子）の構造'!M$53 &lt; 0, 0, '将来負担比率（分子）の構造'!M$53), NA())</f>
        <v>26410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1226</v>
      </c>
      <c r="C72" s="176">
        <f>基金残高に係る経年分析!G55</f>
        <v>1203</v>
      </c>
      <c r="D72" s="176">
        <f>基金残高に係る経年分析!H55</f>
        <v>2492</v>
      </c>
    </row>
    <row r="73" spans="1:16" x14ac:dyDescent="0.15">
      <c r="A73" s="175" t="s">
        <v>78</v>
      </c>
      <c r="B73" s="176">
        <f>基金残高に係る経年分析!F56</f>
        <v>364</v>
      </c>
      <c r="C73" s="176">
        <f>基金残高に係る経年分析!G56</f>
        <v>364</v>
      </c>
      <c r="D73" s="176">
        <f>基金残高に係る経年分析!H56</f>
        <v>364</v>
      </c>
    </row>
    <row r="74" spans="1:16" x14ac:dyDescent="0.15">
      <c r="A74" s="175" t="s">
        <v>79</v>
      </c>
      <c r="B74" s="176">
        <f>基金残高に係る経年分析!F57</f>
        <v>2613</v>
      </c>
      <c r="C74" s="176">
        <f>基金残高に係る経年分析!G57</f>
        <v>1803</v>
      </c>
      <c r="D74" s="176">
        <f>基金残高に係る経年分析!H57</f>
        <v>1655</v>
      </c>
    </row>
  </sheetData>
  <sheetProtection algorithmName="SHA-512" hashValue="lkrf8IzMvtaatE4BjRbCSLMYmyzWqDsVTGPfcLvFEt4fgR8RcrfcLSDvaBjxpWXWtDhKRA2NORVwg6MbCmcPcQ==" saltValue="xxxByf2hF+9DLK0T//2W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214</v>
      </c>
      <c r="DI1" s="601"/>
      <c r="DJ1" s="601"/>
      <c r="DK1" s="601"/>
      <c r="DL1" s="601"/>
      <c r="DM1" s="601"/>
      <c r="DN1" s="602"/>
      <c r="DO1" s="211"/>
      <c r="DP1" s="600" t="s">
        <v>215</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3" t="s">
        <v>217</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218</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220</v>
      </c>
      <c r="S4" s="604"/>
      <c r="T4" s="604"/>
      <c r="U4" s="604"/>
      <c r="V4" s="604"/>
      <c r="W4" s="604"/>
      <c r="X4" s="604"/>
      <c r="Y4" s="605"/>
      <c r="Z4" s="603" t="s">
        <v>221</v>
      </c>
      <c r="AA4" s="604"/>
      <c r="AB4" s="604"/>
      <c r="AC4" s="605"/>
      <c r="AD4" s="603" t="s">
        <v>222</v>
      </c>
      <c r="AE4" s="604"/>
      <c r="AF4" s="604"/>
      <c r="AG4" s="604"/>
      <c r="AH4" s="604"/>
      <c r="AI4" s="604"/>
      <c r="AJ4" s="604"/>
      <c r="AK4" s="605"/>
      <c r="AL4" s="603" t="s">
        <v>221</v>
      </c>
      <c r="AM4" s="604"/>
      <c r="AN4" s="604"/>
      <c r="AO4" s="605"/>
      <c r="AP4" s="606" t="s">
        <v>223</v>
      </c>
      <c r="AQ4" s="606"/>
      <c r="AR4" s="606"/>
      <c r="AS4" s="606"/>
      <c r="AT4" s="606"/>
      <c r="AU4" s="606"/>
      <c r="AV4" s="606"/>
      <c r="AW4" s="606"/>
      <c r="AX4" s="606"/>
      <c r="AY4" s="606"/>
      <c r="AZ4" s="606"/>
      <c r="BA4" s="606"/>
      <c r="BB4" s="606"/>
      <c r="BC4" s="606"/>
      <c r="BD4" s="606"/>
      <c r="BE4" s="606"/>
      <c r="BF4" s="606"/>
      <c r="BG4" s="606" t="s">
        <v>224</v>
      </c>
      <c r="BH4" s="606"/>
      <c r="BI4" s="606"/>
      <c r="BJ4" s="606"/>
      <c r="BK4" s="606"/>
      <c r="BL4" s="606"/>
      <c r="BM4" s="606"/>
      <c r="BN4" s="606"/>
      <c r="BO4" s="606" t="s">
        <v>221</v>
      </c>
      <c r="BP4" s="606"/>
      <c r="BQ4" s="606"/>
      <c r="BR4" s="606"/>
      <c r="BS4" s="606" t="s">
        <v>225</v>
      </c>
      <c r="BT4" s="606"/>
      <c r="BU4" s="606"/>
      <c r="BV4" s="606"/>
      <c r="BW4" s="606"/>
      <c r="BX4" s="606"/>
      <c r="BY4" s="606"/>
      <c r="BZ4" s="606"/>
      <c r="CA4" s="606"/>
      <c r="CB4" s="606"/>
      <c r="CD4" s="603" t="s">
        <v>226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227</v>
      </c>
      <c r="C5" s="608"/>
      <c r="D5" s="608"/>
      <c r="E5" s="608"/>
      <c r="F5" s="608"/>
      <c r="G5" s="608"/>
      <c r="H5" s="608"/>
      <c r="I5" s="608"/>
      <c r="J5" s="608"/>
      <c r="K5" s="608"/>
      <c r="L5" s="608"/>
      <c r="M5" s="608"/>
      <c r="N5" s="608"/>
      <c r="O5" s="608"/>
      <c r="P5" s="608"/>
      <c r="Q5" s="609"/>
      <c r="R5" s="610">
        <v>28258289</v>
      </c>
      <c r="S5" s="611"/>
      <c r="T5" s="611"/>
      <c r="U5" s="611"/>
      <c r="V5" s="611"/>
      <c r="W5" s="611"/>
      <c r="X5" s="611"/>
      <c r="Y5" s="612"/>
      <c r="Z5" s="613">
        <v>38.1</v>
      </c>
      <c r="AA5" s="613"/>
      <c r="AB5" s="613"/>
      <c r="AC5" s="613"/>
      <c r="AD5" s="614">
        <v>26470731</v>
      </c>
      <c r="AE5" s="614"/>
      <c r="AF5" s="614"/>
      <c r="AG5" s="614"/>
      <c r="AH5" s="614"/>
      <c r="AI5" s="614"/>
      <c r="AJ5" s="614"/>
      <c r="AK5" s="614"/>
      <c r="AL5" s="615">
        <v>76.900000000000006</v>
      </c>
      <c r="AM5" s="616"/>
      <c r="AN5" s="616"/>
      <c r="AO5" s="617"/>
      <c r="AP5" s="607" t="s">
        <v>228</v>
      </c>
      <c r="AQ5" s="608"/>
      <c r="AR5" s="608"/>
      <c r="AS5" s="608"/>
      <c r="AT5" s="608"/>
      <c r="AU5" s="608"/>
      <c r="AV5" s="608"/>
      <c r="AW5" s="608"/>
      <c r="AX5" s="608"/>
      <c r="AY5" s="608"/>
      <c r="AZ5" s="608"/>
      <c r="BA5" s="608"/>
      <c r="BB5" s="608"/>
      <c r="BC5" s="608"/>
      <c r="BD5" s="608"/>
      <c r="BE5" s="608"/>
      <c r="BF5" s="609"/>
      <c r="BG5" s="621">
        <v>26470401</v>
      </c>
      <c r="BH5" s="622"/>
      <c r="BI5" s="622"/>
      <c r="BJ5" s="622"/>
      <c r="BK5" s="622"/>
      <c r="BL5" s="622"/>
      <c r="BM5" s="622"/>
      <c r="BN5" s="623"/>
      <c r="BO5" s="624">
        <v>93.7</v>
      </c>
      <c r="BP5" s="624"/>
      <c r="BQ5" s="624"/>
      <c r="BR5" s="624"/>
      <c r="BS5" s="625">
        <v>616270</v>
      </c>
      <c r="BT5" s="625"/>
      <c r="BU5" s="625"/>
      <c r="BV5" s="625"/>
      <c r="BW5" s="625"/>
      <c r="BX5" s="625"/>
      <c r="BY5" s="625"/>
      <c r="BZ5" s="625"/>
      <c r="CA5" s="625"/>
      <c r="CB5" s="629"/>
      <c r="CD5" s="603" t="s">
        <v>223</v>
      </c>
      <c r="CE5" s="604"/>
      <c r="CF5" s="604"/>
      <c r="CG5" s="604"/>
      <c r="CH5" s="604"/>
      <c r="CI5" s="604"/>
      <c r="CJ5" s="604"/>
      <c r="CK5" s="604"/>
      <c r="CL5" s="604"/>
      <c r="CM5" s="604"/>
      <c r="CN5" s="604"/>
      <c r="CO5" s="604"/>
      <c r="CP5" s="604"/>
      <c r="CQ5" s="605"/>
      <c r="CR5" s="603" t="s">
        <v>229</v>
      </c>
      <c r="CS5" s="604"/>
      <c r="CT5" s="604"/>
      <c r="CU5" s="604"/>
      <c r="CV5" s="604"/>
      <c r="CW5" s="604"/>
      <c r="CX5" s="604"/>
      <c r="CY5" s="605"/>
      <c r="CZ5" s="603" t="s">
        <v>221</v>
      </c>
      <c r="DA5" s="604"/>
      <c r="DB5" s="604"/>
      <c r="DC5" s="605"/>
      <c r="DD5" s="603" t="s">
        <v>230</v>
      </c>
      <c r="DE5" s="604"/>
      <c r="DF5" s="604"/>
      <c r="DG5" s="604"/>
      <c r="DH5" s="604"/>
      <c r="DI5" s="604"/>
      <c r="DJ5" s="604"/>
      <c r="DK5" s="604"/>
      <c r="DL5" s="604"/>
      <c r="DM5" s="604"/>
      <c r="DN5" s="604"/>
      <c r="DO5" s="604"/>
      <c r="DP5" s="605"/>
      <c r="DQ5" s="603" t="s">
        <v>231</v>
      </c>
      <c r="DR5" s="604"/>
      <c r="DS5" s="604"/>
      <c r="DT5" s="604"/>
      <c r="DU5" s="604"/>
      <c r="DV5" s="604"/>
      <c r="DW5" s="604"/>
      <c r="DX5" s="604"/>
      <c r="DY5" s="604"/>
      <c r="DZ5" s="604"/>
      <c r="EA5" s="604"/>
      <c r="EB5" s="604"/>
      <c r="EC5" s="605"/>
    </row>
    <row r="6" spans="2:143" ht="11.25" customHeight="1" x14ac:dyDescent="0.15">
      <c r="B6" s="618" t="s">
        <v>232</v>
      </c>
      <c r="C6" s="619"/>
      <c r="D6" s="619"/>
      <c r="E6" s="619"/>
      <c r="F6" s="619"/>
      <c r="G6" s="619"/>
      <c r="H6" s="619"/>
      <c r="I6" s="619"/>
      <c r="J6" s="619"/>
      <c r="K6" s="619"/>
      <c r="L6" s="619"/>
      <c r="M6" s="619"/>
      <c r="N6" s="619"/>
      <c r="O6" s="619"/>
      <c r="P6" s="619"/>
      <c r="Q6" s="620"/>
      <c r="R6" s="621">
        <v>564968</v>
      </c>
      <c r="S6" s="622"/>
      <c r="T6" s="622"/>
      <c r="U6" s="622"/>
      <c r="V6" s="622"/>
      <c r="W6" s="622"/>
      <c r="X6" s="622"/>
      <c r="Y6" s="623"/>
      <c r="Z6" s="624">
        <v>0.8</v>
      </c>
      <c r="AA6" s="624"/>
      <c r="AB6" s="624"/>
      <c r="AC6" s="624"/>
      <c r="AD6" s="625">
        <v>564968</v>
      </c>
      <c r="AE6" s="625"/>
      <c r="AF6" s="625"/>
      <c r="AG6" s="625"/>
      <c r="AH6" s="625"/>
      <c r="AI6" s="625"/>
      <c r="AJ6" s="625"/>
      <c r="AK6" s="625"/>
      <c r="AL6" s="626">
        <v>1.6</v>
      </c>
      <c r="AM6" s="627"/>
      <c r="AN6" s="627"/>
      <c r="AO6" s="628"/>
      <c r="AP6" s="618" t="s">
        <v>233</v>
      </c>
      <c r="AQ6" s="619"/>
      <c r="AR6" s="619"/>
      <c r="AS6" s="619"/>
      <c r="AT6" s="619"/>
      <c r="AU6" s="619"/>
      <c r="AV6" s="619"/>
      <c r="AW6" s="619"/>
      <c r="AX6" s="619"/>
      <c r="AY6" s="619"/>
      <c r="AZ6" s="619"/>
      <c r="BA6" s="619"/>
      <c r="BB6" s="619"/>
      <c r="BC6" s="619"/>
      <c r="BD6" s="619"/>
      <c r="BE6" s="619"/>
      <c r="BF6" s="620"/>
      <c r="BG6" s="621">
        <v>26470401</v>
      </c>
      <c r="BH6" s="622"/>
      <c r="BI6" s="622"/>
      <c r="BJ6" s="622"/>
      <c r="BK6" s="622"/>
      <c r="BL6" s="622"/>
      <c r="BM6" s="622"/>
      <c r="BN6" s="623"/>
      <c r="BO6" s="624">
        <v>93.7</v>
      </c>
      <c r="BP6" s="624"/>
      <c r="BQ6" s="624"/>
      <c r="BR6" s="624"/>
      <c r="BS6" s="625">
        <v>616270</v>
      </c>
      <c r="BT6" s="625"/>
      <c r="BU6" s="625"/>
      <c r="BV6" s="625"/>
      <c r="BW6" s="625"/>
      <c r="BX6" s="625"/>
      <c r="BY6" s="625"/>
      <c r="BZ6" s="625"/>
      <c r="CA6" s="625"/>
      <c r="CB6" s="629"/>
      <c r="CD6" s="607" t="s">
        <v>234</v>
      </c>
      <c r="CE6" s="608"/>
      <c r="CF6" s="608"/>
      <c r="CG6" s="608"/>
      <c r="CH6" s="608"/>
      <c r="CI6" s="608"/>
      <c r="CJ6" s="608"/>
      <c r="CK6" s="608"/>
      <c r="CL6" s="608"/>
      <c r="CM6" s="608"/>
      <c r="CN6" s="608"/>
      <c r="CO6" s="608"/>
      <c r="CP6" s="608"/>
      <c r="CQ6" s="609"/>
      <c r="CR6" s="621">
        <v>419117</v>
      </c>
      <c r="CS6" s="622"/>
      <c r="CT6" s="622"/>
      <c r="CU6" s="622"/>
      <c r="CV6" s="622"/>
      <c r="CW6" s="622"/>
      <c r="CX6" s="622"/>
      <c r="CY6" s="623"/>
      <c r="CZ6" s="615">
        <v>0.6</v>
      </c>
      <c r="DA6" s="616"/>
      <c r="DB6" s="616"/>
      <c r="DC6" s="632"/>
      <c r="DD6" s="630" t="s">
        <v>129</v>
      </c>
      <c r="DE6" s="622"/>
      <c r="DF6" s="622"/>
      <c r="DG6" s="622"/>
      <c r="DH6" s="622"/>
      <c r="DI6" s="622"/>
      <c r="DJ6" s="622"/>
      <c r="DK6" s="622"/>
      <c r="DL6" s="622"/>
      <c r="DM6" s="622"/>
      <c r="DN6" s="622"/>
      <c r="DO6" s="622"/>
      <c r="DP6" s="623"/>
      <c r="DQ6" s="630">
        <v>419117</v>
      </c>
      <c r="DR6" s="622"/>
      <c r="DS6" s="622"/>
      <c r="DT6" s="622"/>
      <c r="DU6" s="622"/>
      <c r="DV6" s="622"/>
      <c r="DW6" s="622"/>
      <c r="DX6" s="622"/>
      <c r="DY6" s="622"/>
      <c r="DZ6" s="622"/>
      <c r="EA6" s="622"/>
      <c r="EB6" s="622"/>
      <c r="EC6" s="631"/>
    </row>
    <row r="7" spans="2:143" ht="11.25" customHeight="1" x14ac:dyDescent="0.15">
      <c r="B7" s="618" t="s">
        <v>235</v>
      </c>
      <c r="C7" s="619"/>
      <c r="D7" s="619"/>
      <c r="E7" s="619"/>
      <c r="F7" s="619"/>
      <c r="G7" s="619"/>
      <c r="H7" s="619"/>
      <c r="I7" s="619"/>
      <c r="J7" s="619"/>
      <c r="K7" s="619"/>
      <c r="L7" s="619"/>
      <c r="M7" s="619"/>
      <c r="N7" s="619"/>
      <c r="O7" s="619"/>
      <c r="P7" s="619"/>
      <c r="Q7" s="620"/>
      <c r="R7" s="621">
        <v>13425</v>
      </c>
      <c r="S7" s="622"/>
      <c r="T7" s="622"/>
      <c r="U7" s="622"/>
      <c r="V7" s="622"/>
      <c r="W7" s="622"/>
      <c r="X7" s="622"/>
      <c r="Y7" s="623"/>
      <c r="Z7" s="624">
        <v>0</v>
      </c>
      <c r="AA7" s="624"/>
      <c r="AB7" s="624"/>
      <c r="AC7" s="624"/>
      <c r="AD7" s="625">
        <v>13425</v>
      </c>
      <c r="AE7" s="625"/>
      <c r="AF7" s="625"/>
      <c r="AG7" s="625"/>
      <c r="AH7" s="625"/>
      <c r="AI7" s="625"/>
      <c r="AJ7" s="625"/>
      <c r="AK7" s="625"/>
      <c r="AL7" s="626">
        <v>0</v>
      </c>
      <c r="AM7" s="627"/>
      <c r="AN7" s="627"/>
      <c r="AO7" s="628"/>
      <c r="AP7" s="618" t="s">
        <v>236</v>
      </c>
      <c r="AQ7" s="619"/>
      <c r="AR7" s="619"/>
      <c r="AS7" s="619"/>
      <c r="AT7" s="619"/>
      <c r="AU7" s="619"/>
      <c r="AV7" s="619"/>
      <c r="AW7" s="619"/>
      <c r="AX7" s="619"/>
      <c r="AY7" s="619"/>
      <c r="AZ7" s="619"/>
      <c r="BA7" s="619"/>
      <c r="BB7" s="619"/>
      <c r="BC7" s="619"/>
      <c r="BD7" s="619"/>
      <c r="BE7" s="619"/>
      <c r="BF7" s="620"/>
      <c r="BG7" s="621">
        <v>12165478</v>
      </c>
      <c r="BH7" s="622"/>
      <c r="BI7" s="622"/>
      <c r="BJ7" s="622"/>
      <c r="BK7" s="622"/>
      <c r="BL7" s="622"/>
      <c r="BM7" s="622"/>
      <c r="BN7" s="623"/>
      <c r="BO7" s="624">
        <v>43.1</v>
      </c>
      <c r="BP7" s="624"/>
      <c r="BQ7" s="624"/>
      <c r="BR7" s="624"/>
      <c r="BS7" s="625">
        <v>616270</v>
      </c>
      <c r="BT7" s="625"/>
      <c r="BU7" s="625"/>
      <c r="BV7" s="625"/>
      <c r="BW7" s="625"/>
      <c r="BX7" s="625"/>
      <c r="BY7" s="625"/>
      <c r="BZ7" s="625"/>
      <c r="CA7" s="625"/>
      <c r="CB7" s="629"/>
      <c r="CD7" s="618" t="s">
        <v>237</v>
      </c>
      <c r="CE7" s="619"/>
      <c r="CF7" s="619"/>
      <c r="CG7" s="619"/>
      <c r="CH7" s="619"/>
      <c r="CI7" s="619"/>
      <c r="CJ7" s="619"/>
      <c r="CK7" s="619"/>
      <c r="CL7" s="619"/>
      <c r="CM7" s="619"/>
      <c r="CN7" s="619"/>
      <c r="CO7" s="619"/>
      <c r="CP7" s="619"/>
      <c r="CQ7" s="620"/>
      <c r="CR7" s="621">
        <v>8932583</v>
      </c>
      <c r="CS7" s="622"/>
      <c r="CT7" s="622"/>
      <c r="CU7" s="622"/>
      <c r="CV7" s="622"/>
      <c r="CW7" s="622"/>
      <c r="CX7" s="622"/>
      <c r="CY7" s="623"/>
      <c r="CZ7" s="624">
        <v>12.6</v>
      </c>
      <c r="DA7" s="624"/>
      <c r="DB7" s="624"/>
      <c r="DC7" s="624"/>
      <c r="DD7" s="630">
        <v>1285984</v>
      </c>
      <c r="DE7" s="622"/>
      <c r="DF7" s="622"/>
      <c r="DG7" s="622"/>
      <c r="DH7" s="622"/>
      <c r="DI7" s="622"/>
      <c r="DJ7" s="622"/>
      <c r="DK7" s="622"/>
      <c r="DL7" s="622"/>
      <c r="DM7" s="622"/>
      <c r="DN7" s="622"/>
      <c r="DO7" s="622"/>
      <c r="DP7" s="623"/>
      <c r="DQ7" s="630">
        <v>6143692</v>
      </c>
      <c r="DR7" s="622"/>
      <c r="DS7" s="622"/>
      <c r="DT7" s="622"/>
      <c r="DU7" s="622"/>
      <c r="DV7" s="622"/>
      <c r="DW7" s="622"/>
      <c r="DX7" s="622"/>
      <c r="DY7" s="622"/>
      <c r="DZ7" s="622"/>
      <c r="EA7" s="622"/>
      <c r="EB7" s="622"/>
      <c r="EC7" s="631"/>
    </row>
    <row r="8" spans="2:143" ht="11.25" customHeight="1" x14ac:dyDescent="0.15">
      <c r="B8" s="618" t="s">
        <v>238</v>
      </c>
      <c r="C8" s="619"/>
      <c r="D8" s="619"/>
      <c r="E8" s="619"/>
      <c r="F8" s="619"/>
      <c r="G8" s="619"/>
      <c r="H8" s="619"/>
      <c r="I8" s="619"/>
      <c r="J8" s="619"/>
      <c r="K8" s="619"/>
      <c r="L8" s="619"/>
      <c r="M8" s="619"/>
      <c r="N8" s="619"/>
      <c r="O8" s="619"/>
      <c r="P8" s="619"/>
      <c r="Q8" s="620"/>
      <c r="R8" s="621">
        <v>138487</v>
      </c>
      <c r="S8" s="622"/>
      <c r="T8" s="622"/>
      <c r="U8" s="622"/>
      <c r="V8" s="622"/>
      <c r="W8" s="622"/>
      <c r="X8" s="622"/>
      <c r="Y8" s="623"/>
      <c r="Z8" s="624">
        <v>0.2</v>
      </c>
      <c r="AA8" s="624"/>
      <c r="AB8" s="624"/>
      <c r="AC8" s="624"/>
      <c r="AD8" s="625">
        <v>138487</v>
      </c>
      <c r="AE8" s="625"/>
      <c r="AF8" s="625"/>
      <c r="AG8" s="625"/>
      <c r="AH8" s="625"/>
      <c r="AI8" s="625"/>
      <c r="AJ8" s="625"/>
      <c r="AK8" s="625"/>
      <c r="AL8" s="626">
        <v>0.4</v>
      </c>
      <c r="AM8" s="627"/>
      <c r="AN8" s="627"/>
      <c r="AO8" s="628"/>
      <c r="AP8" s="618" t="s">
        <v>239</v>
      </c>
      <c r="AQ8" s="619"/>
      <c r="AR8" s="619"/>
      <c r="AS8" s="619"/>
      <c r="AT8" s="619"/>
      <c r="AU8" s="619"/>
      <c r="AV8" s="619"/>
      <c r="AW8" s="619"/>
      <c r="AX8" s="619"/>
      <c r="AY8" s="619"/>
      <c r="AZ8" s="619"/>
      <c r="BA8" s="619"/>
      <c r="BB8" s="619"/>
      <c r="BC8" s="619"/>
      <c r="BD8" s="619"/>
      <c r="BE8" s="619"/>
      <c r="BF8" s="620"/>
      <c r="BG8" s="621">
        <v>306353</v>
      </c>
      <c r="BH8" s="622"/>
      <c r="BI8" s="622"/>
      <c r="BJ8" s="622"/>
      <c r="BK8" s="622"/>
      <c r="BL8" s="622"/>
      <c r="BM8" s="622"/>
      <c r="BN8" s="623"/>
      <c r="BO8" s="624">
        <v>1.1000000000000001</v>
      </c>
      <c r="BP8" s="624"/>
      <c r="BQ8" s="624"/>
      <c r="BR8" s="624"/>
      <c r="BS8" s="625" t="s">
        <v>129</v>
      </c>
      <c r="BT8" s="625"/>
      <c r="BU8" s="625"/>
      <c r="BV8" s="625"/>
      <c r="BW8" s="625"/>
      <c r="BX8" s="625"/>
      <c r="BY8" s="625"/>
      <c r="BZ8" s="625"/>
      <c r="CA8" s="625"/>
      <c r="CB8" s="629"/>
      <c r="CD8" s="618" t="s">
        <v>240</v>
      </c>
      <c r="CE8" s="619"/>
      <c r="CF8" s="619"/>
      <c r="CG8" s="619"/>
      <c r="CH8" s="619"/>
      <c r="CI8" s="619"/>
      <c r="CJ8" s="619"/>
      <c r="CK8" s="619"/>
      <c r="CL8" s="619"/>
      <c r="CM8" s="619"/>
      <c r="CN8" s="619"/>
      <c r="CO8" s="619"/>
      <c r="CP8" s="619"/>
      <c r="CQ8" s="620"/>
      <c r="CR8" s="621">
        <v>25317715</v>
      </c>
      <c r="CS8" s="622"/>
      <c r="CT8" s="622"/>
      <c r="CU8" s="622"/>
      <c r="CV8" s="622"/>
      <c r="CW8" s="622"/>
      <c r="CX8" s="622"/>
      <c r="CY8" s="623"/>
      <c r="CZ8" s="624">
        <v>35.700000000000003</v>
      </c>
      <c r="DA8" s="624"/>
      <c r="DB8" s="624"/>
      <c r="DC8" s="624"/>
      <c r="DD8" s="630">
        <v>653360</v>
      </c>
      <c r="DE8" s="622"/>
      <c r="DF8" s="622"/>
      <c r="DG8" s="622"/>
      <c r="DH8" s="622"/>
      <c r="DI8" s="622"/>
      <c r="DJ8" s="622"/>
      <c r="DK8" s="622"/>
      <c r="DL8" s="622"/>
      <c r="DM8" s="622"/>
      <c r="DN8" s="622"/>
      <c r="DO8" s="622"/>
      <c r="DP8" s="623"/>
      <c r="DQ8" s="630">
        <v>9581541</v>
      </c>
      <c r="DR8" s="622"/>
      <c r="DS8" s="622"/>
      <c r="DT8" s="622"/>
      <c r="DU8" s="622"/>
      <c r="DV8" s="622"/>
      <c r="DW8" s="622"/>
      <c r="DX8" s="622"/>
      <c r="DY8" s="622"/>
      <c r="DZ8" s="622"/>
      <c r="EA8" s="622"/>
      <c r="EB8" s="622"/>
      <c r="EC8" s="631"/>
    </row>
    <row r="9" spans="2:143" ht="11.25" customHeight="1" x14ac:dyDescent="0.15">
      <c r="B9" s="618" t="s">
        <v>241</v>
      </c>
      <c r="C9" s="619"/>
      <c r="D9" s="619"/>
      <c r="E9" s="619"/>
      <c r="F9" s="619"/>
      <c r="G9" s="619"/>
      <c r="H9" s="619"/>
      <c r="I9" s="619"/>
      <c r="J9" s="619"/>
      <c r="K9" s="619"/>
      <c r="L9" s="619"/>
      <c r="M9" s="619"/>
      <c r="N9" s="619"/>
      <c r="O9" s="619"/>
      <c r="P9" s="619"/>
      <c r="Q9" s="620"/>
      <c r="R9" s="621">
        <v>160350</v>
      </c>
      <c r="S9" s="622"/>
      <c r="T9" s="622"/>
      <c r="U9" s="622"/>
      <c r="V9" s="622"/>
      <c r="W9" s="622"/>
      <c r="X9" s="622"/>
      <c r="Y9" s="623"/>
      <c r="Z9" s="624">
        <v>0.2</v>
      </c>
      <c r="AA9" s="624"/>
      <c r="AB9" s="624"/>
      <c r="AC9" s="624"/>
      <c r="AD9" s="625">
        <v>160350</v>
      </c>
      <c r="AE9" s="625"/>
      <c r="AF9" s="625"/>
      <c r="AG9" s="625"/>
      <c r="AH9" s="625"/>
      <c r="AI9" s="625"/>
      <c r="AJ9" s="625"/>
      <c r="AK9" s="625"/>
      <c r="AL9" s="626">
        <v>0.5</v>
      </c>
      <c r="AM9" s="627"/>
      <c r="AN9" s="627"/>
      <c r="AO9" s="628"/>
      <c r="AP9" s="618" t="s">
        <v>242</v>
      </c>
      <c r="AQ9" s="619"/>
      <c r="AR9" s="619"/>
      <c r="AS9" s="619"/>
      <c r="AT9" s="619"/>
      <c r="AU9" s="619"/>
      <c r="AV9" s="619"/>
      <c r="AW9" s="619"/>
      <c r="AX9" s="619"/>
      <c r="AY9" s="619"/>
      <c r="AZ9" s="619"/>
      <c r="BA9" s="619"/>
      <c r="BB9" s="619"/>
      <c r="BC9" s="619"/>
      <c r="BD9" s="619"/>
      <c r="BE9" s="619"/>
      <c r="BF9" s="620"/>
      <c r="BG9" s="621">
        <v>9296926</v>
      </c>
      <c r="BH9" s="622"/>
      <c r="BI9" s="622"/>
      <c r="BJ9" s="622"/>
      <c r="BK9" s="622"/>
      <c r="BL9" s="622"/>
      <c r="BM9" s="622"/>
      <c r="BN9" s="623"/>
      <c r="BO9" s="624">
        <v>32.9</v>
      </c>
      <c r="BP9" s="624"/>
      <c r="BQ9" s="624"/>
      <c r="BR9" s="624"/>
      <c r="BS9" s="625" t="s">
        <v>129</v>
      </c>
      <c r="BT9" s="625"/>
      <c r="BU9" s="625"/>
      <c r="BV9" s="625"/>
      <c r="BW9" s="625"/>
      <c r="BX9" s="625"/>
      <c r="BY9" s="625"/>
      <c r="BZ9" s="625"/>
      <c r="CA9" s="625"/>
      <c r="CB9" s="629"/>
      <c r="CD9" s="618" t="s">
        <v>243</v>
      </c>
      <c r="CE9" s="619"/>
      <c r="CF9" s="619"/>
      <c r="CG9" s="619"/>
      <c r="CH9" s="619"/>
      <c r="CI9" s="619"/>
      <c r="CJ9" s="619"/>
      <c r="CK9" s="619"/>
      <c r="CL9" s="619"/>
      <c r="CM9" s="619"/>
      <c r="CN9" s="619"/>
      <c r="CO9" s="619"/>
      <c r="CP9" s="619"/>
      <c r="CQ9" s="620"/>
      <c r="CR9" s="621">
        <v>6729738</v>
      </c>
      <c r="CS9" s="622"/>
      <c r="CT9" s="622"/>
      <c r="CU9" s="622"/>
      <c r="CV9" s="622"/>
      <c r="CW9" s="622"/>
      <c r="CX9" s="622"/>
      <c r="CY9" s="623"/>
      <c r="CZ9" s="624">
        <v>9.5</v>
      </c>
      <c r="DA9" s="624"/>
      <c r="DB9" s="624"/>
      <c r="DC9" s="624"/>
      <c r="DD9" s="630">
        <v>95783</v>
      </c>
      <c r="DE9" s="622"/>
      <c r="DF9" s="622"/>
      <c r="DG9" s="622"/>
      <c r="DH9" s="622"/>
      <c r="DI9" s="622"/>
      <c r="DJ9" s="622"/>
      <c r="DK9" s="622"/>
      <c r="DL9" s="622"/>
      <c r="DM9" s="622"/>
      <c r="DN9" s="622"/>
      <c r="DO9" s="622"/>
      <c r="DP9" s="623"/>
      <c r="DQ9" s="630">
        <v>5027889</v>
      </c>
      <c r="DR9" s="622"/>
      <c r="DS9" s="622"/>
      <c r="DT9" s="622"/>
      <c r="DU9" s="622"/>
      <c r="DV9" s="622"/>
      <c r="DW9" s="622"/>
      <c r="DX9" s="622"/>
      <c r="DY9" s="622"/>
      <c r="DZ9" s="622"/>
      <c r="EA9" s="622"/>
      <c r="EB9" s="622"/>
      <c r="EC9" s="631"/>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129</v>
      </c>
      <c r="AE10" s="625"/>
      <c r="AF10" s="625"/>
      <c r="AG10" s="625"/>
      <c r="AH10" s="625"/>
      <c r="AI10" s="625"/>
      <c r="AJ10" s="625"/>
      <c r="AK10" s="625"/>
      <c r="AL10" s="626" t="s">
        <v>129</v>
      </c>
      <c r="AM10" s="627"/>
      <c r="AN10" s="627"/>
      <c r="AO10" s="628"/>
      <c r="AP10" s="618" t="s">
        <v>245</v>
      </c>
      <c r="AQ10" s="619"/>
      <c r="AR10" s="619"/>
      <c r="AS10" s="619"/>
      <c r="AT10" s="619"/>
      <c r="AU10" s="619"/>
      <c r="AV10" s="619"/>
      <c r="AW10" s="619"/>
      <c r="AX10" s="619"/>
      <c r="AY10" s="619"/>
      <c r="AZ10" s="619"/>
      <c r="BA10" s="619"/>
      <c r="BB10" s="619"/>
      <c r="BC10" s="619"/>
      <c r="BD10" s="619"/>
      <c r="BE10" s="619"/>
      <c r="BF10" s="620"/>
      <c r="BG10" s="621">
        <v>760541</v>
      </c>
      <c r="BH10" s="622"/>
      <c r="BI10" s="622"/>
      <c r="BJ10" s="622"/>
      <c r="BK10" s="622"/>
      <c r="BL10" s="622"/>
      <c r="BM10" s="622"/>
      <c r="BN10" s="623"/>
      <c r="BO10" s="624">
        <v>2.7</v>
      </c>
      <c r="BP10" s="624"/>
      <c r="BQ10" s="624"/>
      <c r="BR10" s="624"/>
      <c r="BS10" s="625">
        <v>121768</v>
      </c>
      <c r="BT10" s="625"/>
      <c r="BU10" s="625"/>
      <c r="BV10" s="625"/>
      <c r="BW10" s="625"/>
      <c r="BX10" s="625"/>
      <c r="BY10" s="625"/>
      <c r="BZ10" s="625"/>
      <c r="CA10" s="625"/>
      <c r="CB10" s="629"/>
      <c r="CD10" s="618" t="s">
        <v>246</v>
      </c>
      <c r="CE10" s="619"/>
      <c r="CF10" s="619"/>
      <c r="CG10" s="619"/>
      <c r="CH10" s="619"/>
      <c r="CI10" s="619"/>
      <c r="CJ10" s="619"/>
      <c r="CK10" s="619"/>
      <c r="CL10" s="619"/>
      <c r="CM10" s="619"/>
      <c r="CN10" s="619"/>
      <c r="CO10" s="619"/>
      <c r="CP10" s="619"/>
      <c r="CQ10" s="620"/>
      <c r="CR10" s="621">
        <v>159858</v>
      </c>
      <c r="CS10" s="622"/>
      <c r="CT10" s="622"/>
      <c r="CU10" s="622"/>
      <c r="CV10" s="622"/>
      <c r="CW10" s="622"/>
      <c r="CX10" s="622"/>
      <c r="CY10" s="623"/>
      <c r="CZ10" s="624">
        <v>0.2</v>
      </c>
      <c r="DA10" s="624"/>
      <c r="DB10" s="624"/>
      <c r="DC10" s="624"/>
      <c r="DD10" s="630">
        <v>62997</v>
      </c>
      <c r="DE10" s="622"/>
      <c r="DF10" s="622"/>
      <c r="DG10" s="622"/>
      <c r="DH10" s="622"/>
      <c r="DI10" s="622"/>
      <c r="DJ10" s="622"/>
      <c r="DK10" s="622"/>
      <c r="DL10" s="622"/>
      <c r="DM10" s="622"/>
      <c r="DN10" s="622"/>
      <c r="DO10" s="622"/>
      <c r="DP10" s="623"/>
      <c r="DQ10" s="630">
        <v>40239</v>
      </c>
      <c r="DR10" s="622"/>
      <c r="DS10" s="622"/>
      <c r="DT10" s="622"/>
      <c r="DU10" s="622"/>
      <c r="DV10" s="622"/>
      <c r="DW10" s="622"/>
      <c r="DX10" s="622"/>
      <c r="DY10" s="622"/>
      <c r="DZ10" s="622"/>
      <c r="EA10" s="622"/>
      <c r="EB10" s="622"/>
      <c r="EC10" s="631"/>
    </row>
    <row r="11" spans="2:143" ht="11.25" customHeight="1" x14ac:dyDescent="0.15">
      <c r="B11" s="618" t="s">
        <v>247</v>
      </c>
      <c r="C11" s="619"/>
      <c r="D11" s="619"/>
      <c r="E11" s="619"/>
      <c r="F11" s="619"/>
      <c r="G11" s="619"/>
      <c r="H11" s="619"/>
      <c r="I11" s="619"/>
      <c r="J11" s="619"/>
      <c r="K11" s="619"/>
      <c r="L11" s="619"/>
      <c r="M11" s="619"/>
      <c r="N11" s="619"/>
      <c r="O11" s="619"/>
      <c r="P11" s="619"/>
      <c r="Q11" s="620"/>
      <c r="R11" s="621">
        <v>4089075</v>
      </c>
      <c r="S11" s="622"/>
      <c r="T11" s="622"/>
      <c r="U11" s="622"/>
      <c r="V11" s="622"/>
      <c r="W11" s="622"/>
      <c r="X11" s="622"/>
      <c r="Y11" s="623"/>
      <c r="Z11" s="626">
        <v>5.5</v>
      </c>
      <c r="AA11" s="627"/>
      <c r="AB11" s="627"/>
      <c r="AC11" s="633"/>
      <c r="AD11" s="630">
        <v>4089075</v>
      </c>
      <c r="AE11" s="622"/>
      <c r="AF11" s="622"/>
      <c r="AG11" s="622"/>
      <c r="AH11" s="622"/>
      <c r="AI11" s="622"/>
      <c r="AJ11" s="622"/>
      <c r="AK11" s="623"/>
      <c r="AL11" s="626">
        <v>11.9</v>
      </c>
      <c r="AM11" s="627"/>
      <c r="AN11" s="627"/>
      <c r="AO11" s="628"/>
      <c r="AP11" s="618" t="s">
        <v>248</v>
      </c>
      <c r="AQ11" s="619"/>
      <c r="AR11" s="619"/>
      <c r="AS11" s="619"/>
      <c r="AT11" s="619"/>
      <c r="AU11" s="619"/>
      <c r="AV11" s="619"/>
      <c r="AW11" s="619"/>
      <c r="AX11" s="619"/>
      <c r="AY11" s="619"/>
      <c r="AZ11" s="619"/>
      <c r="BA11" s="619"/>
      <c r="BB11" s="619"/>
      <c r="BC11" s="619"/>
      <c r="BD11" s="619"/>
      <c r="BE11" s="619"/>
      <c r="BF11" s="620"/>
      <c r="BG11" s="621">
        <v>1801658</v>
      </c>
      <c r="BH11" s="622"/>
      <c r="BI11" s="622"/>
      <c r="BJ11" s="622"/>
      <c r="BK11" s="622"/>
      <c r="BL11" s="622"/>
      <c r="BM11" s="622"/>
      <c r="BN11" s="623"/>
      <c r="BO11" s="624">
        <v>6.4</v>
      </c>
      <c r="BP11" s="624"/>
      <c r="BQ11" s="624"/>
      <c r="BR11" s="624"/>
      <c r="BS11" s="625">
        <v>494502</v>
      </c>
      <c r="BT11" s="625"/>
      <c r="BU11" s="625"/>
      <c r="BV11" s="625"/>
      <c r="BW11" s="625"/>
      <c r="BX11" s="625"/>
      <c r="BY11" s="625"/>
      <c r="BZ11" s="625"/>
      <c r="CA11" s="625"/>
      <c r="CB11" s="629"/>
      <c r="CD11" s="618" t="s">
        <v>249</v>
      </c>
      <c r="CE11" s="619"/>
      <c r="CF11" s="619"/>
      <c r="CG11" s="619"/>
      <c r="CH11" s="619"/>
      <c r="CI11" s="619"/>
      <c r="CJ11" s="619"/>
      <c r="CK11" s="619"/>
      <c r="CL11" s="619"/>
      <c r="CM11" s="619"/>
      <c r="CN11" s="619"/>
      <c r="CO11" s="619"/>
      <c r="CP11" s="619"/>
      <c r="CQ11" s="620"/>
      <c r="CR11" s="621">
        <v>1937107</v>
      </c>
      <c r="CS11" s="622"/>
      <c r="CT11" s="622"/>
      <c r="CU11" s="622"/>
      <c r="CV11" s="622"/>
      <c r="CW11" s="622"/>
      <c r="CX11" s="622"/>
      <c r="CY11" s="623"/>
      <c r="CZ11" s="624">
        <v>2.7</v>
      </c>
      <c r="DA11" s="624"/>
      <c r="DB11" s="624"/>
      <c r="DC11" s="624"/>
      <c r="DD11" s="630">
        <v>534257</v>
      </c>
      <c r="DE11" s="622"/>
      <c r="DF11" s="622"/>
      <c r="DG11" s="622"/>
      <c r="DH11" s="622"/>
      <c r="DI11" s="622"/>
      <c r="DJ11" s="622"/>
      <c r="DK11" s="622"/>
      <c r="DL11" s="622"/>
      <c r="DM11" s="622"/>
      <c r="DN11" s="622"/>
      <c r="DO11" s="622"/>
      <c r="DP11" s="623"/>
      <c r="DQ11" s="630">
        <v>1290634</v>
      </c>
      <c r="DR11" s="622"/>
      <c r="DS11" s="622"/>
      <c r="DT11" s="622"/>
      <c r="DU11" s="622"/>
      <c r="DV11" s="622"/>
      <c r="DW11" s="622"/>
      <c r="DX11" s="622"/>
      <c r="DY11" s="622"/>
      <c r="DZ11" s="622"/>
      <c r="EA11" s="622"/>
      <c r="EB11" s="622"/>
      <c r="EC11" s="631"/>
    </row>
    <row r="12" spans="2:143" ht="11.25" customHeight="1" x14ac:dyDescent="0.15">
      <c r="B12" s="618" t="s">
        <v>250</v>
      </c>
      <c r="C12" s="619"/>
      <c r="D12" s="619"/>
      <c r="E12" s="619"/>
      <c r="F12" s="619"/>
      <c r="G12" s="619"/>
      <c r="H12" s="619"/>
      <c r="I12" s="619"/>
      <c r="J12" s="619"/>
      <c r="K12" s="619"/>
      <c r="L12" s="619"/>
      <c r="M12" s="619"/>
      <c r="N12" s="619"/>
      <c r="O12" s="619"/>
      <c r="P12" s="619"/>
      <c r="Q12" s="620"/>
      <c r="R12" s="621">
        <v>28597</v>
      </c>
      <c r="S12" s="622"/>
      <c r="T12" s="622"/>
      <c r="U12" s="622"/>
      <c r="V12" s="622"/>
      <c r="W12" s="622"/>
      <c r="X12" s="622"/>
      <c r="Y12" s="623"/>
      <c r="Z12" s="624">
        <v>0</v>
      </c>
      <c r="AA12" s="624"/>
      <c r="AB12" s="624"/>
      <c r="AC12" s="624"/>
      <c r="AD12" s="625">
        <v>28597</v>
      </c>
      <c r="AE12" s="625"/>
      <c r="AF12" s="625"/>
      <c r="AG12" s="625"/>
      <c r="AH12" s="625"/>
      <c r="AI12" s="625"/>
      <c r="AJ12" s="625"/>
      <c r="AK12" s="625"/>
      <c r="AL12" s="626">
        <v>0.1</v>
      </c>
      <c r="AM12" s="627"/>
      <c r="AN12" s="627"/>
      <c r="AO12" s="628"/>
      <c r="AP12" s="618" t="s">
        <v>251</v>
      </c>
      <c r="AQ12" s="619"/>
      <c r="AR12" s="619"/>
      <c r="AS12" s="619"/>
      <c r="AT12" s="619"/>
      <c r="AU12" s="619"/>
      <c r="AV12" s="619"/>
      <c r="AW12" s="619"/>
      <c r="AX12" s="619"/>
      <c r="AY12" s="619"/>
      <c r="AZ12" s="619"/>
      <c r="BA12" s="619"/>
      <c r="BB12" s="619"/>
      <c r="BC12" s="619"/>
      <c r="BD12" s="619"/>
      <c r="BE12" s="619"/>
      <c r="BF12" s="620"/>
      <c r="BG12" s="621">
        <v>12552946</v>
      </c>
      <c r="BH12" s="622"/>
      <c r="BI12" s="622"/>
      <c r="BJ12" s="622"/>
      <c r="BK12" s="622"/>
      <c r="BL12" s="622"/>
      <c r="BM12" s="622"/>
      <c r="BN12" s="623"/>
      <c r="BO12" s="624">
        <v>44.4</v>
      </c>
      <c r="BP12" s="624"/>
      <c r="BQ12" s="624"/>
      <c r="BR12" s="624"/>
      <c r="BS12" s="625" t="s">
        <v>129</v>
      </c>
      <c r="BT12" s="625"/>
      <c r="BU12" s="625"/>
      <c r="BV12" s="625"/>
      <c r="BW12" s="625"/>
      <c r="BX12" s="625"/>
      <c r="BY12" s="625"/>
      <c r="BZ12" s="625"/>
      <c r="CA12" s="625"/>
      <c r="CB12" s="629"/>
      <c r="CD12" s="618" t="s">
        <v>252</v>
      </c>
      <c r="CE12" s="619"/>
      <c r="CF12" s="619"/>
      <c r="CG12" s="619"/>
      <c r="CH12" s="619"/>
      <c r="CI12" s="619"/>
      <c r="CJ12" s="619"/>
      <c r="CK12" s="619"/>
      <c r="CL12" s="619"/>
      <c r="CM12" s="619"/>
      <c r="CN12" s="619"/>
      <c r="CO12" s="619"/>
      <c r="CP12" s="619"/>
      <c r="CQ12" s="620"/>
      <c r="CR12" s="621">
        <v>3785868</v>
      </c>
      <c r="CS12" s="622"/>
      <c r="CT12" s="622"/>
      <c r="CU12" s="622"/>
      <c r="CV12" s="622"/>
      <c r="CW12" s="622"/>
      <c r="CX12" s="622"/>
      <c r="CY12" s="623"/>
      <c r="CZ12" s="624">
        <v>5.3</v>
      </c>
      <c r="DA12" s="624"/>
      <c r="DB12" s="624"/>
      <c r="DC12" s="624"/>
      <c r="DD12" s="630">
        <v>22606</v>
      </c>
      <c r="DE12" s="622"/>
      <c r="DF12" s="622"/>
      <c r="DG12" s="622"/>
      <c r="DH12" s="622"/>
      <c r="DI12" s="622"/>
      <c r="DJ12" s="622"/>
      <c r="DK12" s="622"/>
      <c r="DL12" s="622"/>
      <c r="DM12" s="622"/>
      <c r="DN12" s="622"/>
      <c r="DO12" s="622"/>
      <c r="DP12" s="623"/>
      <c r="DQ12" s="630">
        <v>893015</v>
      </c>
      <c r="DR12" s="622"/>
      <c r="DS12" s="622"/>
      <c r="DT12" s="622"/>
      <c r="DU12" s="622"/>
      <c r="DV12" s="622"/>
      <c r="DW12" s="622"/>
      <c r="DX12" s="622"/>
      <c r="DY12" s="622"/>
      <c r="DZ12" s="622"/>
      <c r="EA12" s="622"/>
      <c r="EB12" s="622"/>
      <c r="EC12" s="631"/>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129</v>
      </c>
      <c r="AM13" s="627"/>
      <c r="AN13" s="627"/>
      <c r="AO13" s="628"/>
      <c r="AP13" s="618" t="s">
        <v>254</v>
      </c>
      <c r="AQ13" s="619"/>
      <c r="AR13" s="619"/>
      <c r="AS13" s="619"/>
      <c r="AT13" s="619"/>
      <c r="AU13" s="619"/>
      <c r="AV13" s="619"/>
      <c r="AW13" s="619"/>
      <c r="AX13" s="619"/>
      <c r="AY13" s="619"/>
      <c r="AZ13" s="619"/>
      <c r="BA13" s="619"/>
      <c r="BB13" s="619"/>
      <c r="BC13" s="619"/>
      <c r="BD13" s="619"/>
      <c r="BE13" s="619"/>
      <c r="BF13" s="620"/>
      <c r="BG13" s="621">
        <v>12533677</v>
      </c>
      <c r="BH13" s="622"/>
      <c r="BI13" s="622"/>
      <c r="BJ13" s="622"/>
      <c r="BK13" s="622"/>
      <c r="BL13" s="622"/>
      <c r="BM13" s="622"/>
      <c r="BN13" s="623"/>
      <c r="BO13" s="624">
        <v>44.4</v>
      </c>
      <c r="BP13" s="624"/>
      <c r="BQ13" s="624"/>
      <c r="BR13" s="624"/>
      <c r="BS13" s="625" t="s">
        <v>129</v>
      </c>
      <c r="BT13" s="625"/>
      <c r="BU13" s="625"/>
      <c r="BV13" s="625"/>
      <c r="BW13" s="625"/>
      <c r="BX13" s="625"/>
      <c r="BY13" s="625"/>
      <c r="BZ13" s="625"/>
      <c r="CA13" s="625"/>
      <c r="CB13" s="629"/>
      <c r="CD13" s="618" t="s">
        <v>255</v>
      </c>
      <c r="CE13" s="619"/>
      <c r="CF13" s="619"/>
      <c r="CG13" s="619"/>
      <c r="CH13" s="619"/>
      <c r="CI13" s="619"/>
      <c r="CJ13" s="619"/>
      <c r="CK13" s="619"/>
      <c r="CL13" s="619"/>
      <c r="CM13" s="619"/>
      <c r="CN13" s="619"/>
      <c r="CO13" s="619"/>
      <c r="CP13" s="619"/>
      <c r="CQ13" s="620"/>
      <c r="CR13" s="621">
        <v>6647342</v>
      </c>
      <c r="CS13" s="622"/>
      <c r="CT13" s="622"/>
      <c r="CU13" s="622"/>
      <c r="CV13" s="622"/>
      <c r="CW13" s="622"/>
      <c r="CX13" s="622"/>
      <c r="CY13" s="623"/>
      <c r="CZ13" s="624">
        <v>9.4</v>
      </c>
      <c r="DA13" s="624"/>
      <c r="DB13" s="624"/>
      <c r="DC13" s="624"/>
      <c r="DD13" s="630">
        <v>3646308</v>
      </c>
      <c r="DE13" s="622"/>
      <c r="DF13" s="622"/>
      <c r="DG13" s="622"/>
      <c r="DH13" s="622"/>
      <c r="DI13" s="622"/>
      <c r="DJ13" s="622"/>
      <c r="DK13" s="622"/>
      <c r="DL13" s="622"/>
      <c r="DM13" s="622"/>
      <c r="DN13" s="622"/>
      <c r="DO13" s="622"/>
      <c r="DP13" s="623"/>
      <c r="DQ13" s="630">
        <v>4243459</v>
      </c>
      <c r="DR13" s="622"/>
      <c r="DS13" s="622"/>
      <c r="DT13" s="622"/>
      <c r="DU13" s="622"/>
      <c r="DV13" s="622"/>
      <c r="DW13" s="622"/>
      <c r="DX13" s="622"/>
      <c r="DY13" s="622"/>
      <c r="DZ13" s="622"/>
      <c r="EA13" s="622"/>
      <c r="EB13" s="622"/>
      <c r="EC13" s="631"/>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129</v>
      </c>
      <c r="AA14" s="624"/>
      <c r="AB14" s="624"/>
      <c r="AC14" s="624"/>
      <c r="AD14" s="625" t="s">
        <v>129</v>
      </c>
      <c r="AE14" s="625"/>
      <c r="AF14" s="625"/>
      <c r="AG14" s="625"/>
      <c r="AH14" s="625"/>
      <c r="AI14" s="625"/>
      <c r="AJ14" s="625"/>
      <c r="AK14" s="625"/>
      <c r="AL14" s="626" t="s">
        <v>129</v>
      </c>
      <c r="AM14" s="627"/>
      <c r="AN14" s="627"/>
      <c r="AO14" s="628"/>
      <c r="AP14" s="618" t="s">
        <v>257</v>
      </c>
      <c r="AQ14" s="619"/>
      <c r="AR14" s="619"/>
      <c r="AS14" s="619"/>
      <c r="AT14" s="619"/>
      <c r="AU14" s="619"/>
      <c r="AV14" s="619"/>
      <c r="AW14" s="619"/>
      <c r="AX14" s="619"/>
      <c r="AY14" s="619"/>
      <c r="AZ14" s="619"/>
      <c r="BA14" s="619"/>
      <c r="BB14" s="619"/>
      <c r="BC14" s="619"/>
      <c r="BD14" s="619"/>
      <c r="BE14" s="619"/>
      <c r="BF14" s="620"/>
      <c r="BG14" s="621">
        <v>429382</v>
      </c>
      <c r="BH14" s="622"/>
      <c r="BI14" s="622"/>
      <c r="BJ14" s="622"/>
      <c r="BK14" s="622"/>
      <c r="BL14" s="622"/>
      <c r="BM14" s="622"/>
      <c r="BN14" s="623"/>
      <c r="BO14" s="624">
        <v>1.5</v>
      </c>
      <c r="BP14" s="624"/>
      <c r="BQ14" s="624"/>
      <c r="BR14" s="624"/>
      <c r="BS14" s="625" t="s">
        <v>129</v>
      </c>
      <c r="BT14" s="625"/>
      <c r="BU14" s="625"/>
      <c r="BV14" s="625"/>
      <c r="BW14" s="625"/>
      <c r="BX14" s="625"/>
      <c r="BY14" s="625"/>
      <c r="BZ14" s="625"/>
      <c r="CA14" s="625"/>
      <c r="CB14" s="629"/>
      <c r="CD14" s="618" t="s">
        <v>258</v>
      </c>
      <c r="CE14" s="619"/>
      <c r="CF14" s="619"/>
      <c r="CG14" s="619"/>
      <c r="CH14" s="619"/>
      <c r="CI14" s="619"/>
      <c r="CJ14" s="619"/>
      <c r="CK14" s="619"/>
      <c r="CL14" s="619"/>
      <c r="CM14" s="619"/>
      <c r="CN14" s="619"/>
      <c r="CO14" s="619"/>
      <c r="CP14" s="619"/>
      <c r="CQ14" s="620"/>
      <c r="CR14" s="621">
        <v>2025685</v>
      </c>
      <c r="CS14" s="622"/>
      <c r="CT14" s="622"/>
      <c r="CU14" s="622"/>
      <c r="CV14" s="622"/>
      <c r="CW14" s="622"/>
      <c r="CX14" s="622"/>
      <c r="CY14" s="623"/>
      <c r="CZ14" s="624">
        <v>2.9</v>
      </c>
      <c r="DA14" s="624"/>
      <c r="DB14" s="624"/>
      <c r="DC14" s="624"/>
      <c r="DD14" s="630">
        <v>98780</v>
      </c>
      <c r="DE14" s="622"/>
      <c r="DF14" s="622"/>
      <c r="DG14" s="622"/>
      <c r="DH14" s="622"/>
      <c r="DI14" s="622"/>
      <c r="DJ14" s="622"/>
      <c r="DK14" s="622"/>
      <c r="DL14" s="622"/>
      <c r="DM14" s="622"/>
      <c r="DN14" s="622"/>
      <c r="DO14" s="622"/>
      <c r="DP14" s="623"/>
      <c r="DQ14" s="630">
        <v>1728600</v>
      </c>
      <c r="DR14" s="622"/>
      <c r="DS14" s="622"/>
      <c r="DT14" s="622"/>
      <c r="DU14" s="622"/>
      <c r="DV14" s="622"/>
      <c r="DW14" s="622"/>
      <c r="DX14" s="622"/>
      <c r="DY14" s="622"/>
      <c r="DZ14" s="622"/>
      <c r="EA14" s="622"/>
      <c r="EB14" s="622"/>
      <c r="EC14" s="631"/>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24" t="s">
        <v>129</v>
      </c>
      <c r="AA15" s="624"/>
      <c r="AB15" s="624"/>
      <c r="AC15" s="624"/>
      <c r="AD15" s="625" t="s">
        <v>129</v>
      </c>
      <c r="AE15" s="625"/>
      <c r="AF15" s="625"/>
      <c r="AG15" s="625"/>
      <c r="AH15" s="625"/>
      <c r="AI15" s="625"/>
      <c r="AJ15" s="625"/>
      <c r="AK15" s="625"/>
      <c r="AL15" s="626" t="s">
        <v>129</v>
      </c>
      <c r="AM15" s="627"/>
      <c r="AN15" s="627"/>
      <c r="AO15" s="628"/>
      <c r="AP15" s="618" t="s">
        <v>260</v>
      </c>
      <c r="AQ15" s="619"/>
      <c r="AR15" s="619"/>
      <c r="AS15" s="619"/>
      <c r="AT15" s="619"/>
      <c r="AU15" s="619"/>
      <c r="AV15" s="619"/>
      <c r="AW15" s="619"/>
      <c r="AX15" s="619"/>
      <c r="AY15" s="619"/>
      <c r="AZ15" s="619"/>
      <c r="BA15" s="619"/>
      <c r="BB15" s="619"/>
      <c r="BC15" s="619"/>
      <c r="BD15" s="619"/>
      <c r="BE15" s="619"/>
      <c r="BF15" s="620"/>
      <c r="BG15" s="621">
        <v>1322595</v>
      </c>
      <c r="BH15" s="622"/>
      <c r="BI15" s="622"/>
      <c r="BJ15" s="622"/>
      <c r="BK15" s="622"/>
      <c r="BL15" s="622"/>
      <c r="BM15" s="622"/>
      <c r="BN15" s="623"/>
      <c r="BO15" s="624">
        <v>4.7</v>
      </c>
      <c r="BP15" s="624"/>
      <c r="BQ15" s="624"/>
      <c r="BR15" s="624"/>
      <c r="BS15" s="625" t="s">
        <v>129</v>
      </c>
      <c r="BT15" s="625"/>
      <c r="BU15" s="625"/>
      <c r="BV15" s="625"/>
      <c r="BW15" s="625"/>
      <c r="BX15" s="625"/>
      <c r="BY15" s="625"/>
      <c r="BZ15" s="625"/>
      <c r="CA15" s="625"/>
      <c r="CB15" s="629"/>
      <c r="CD15" s="618" t="s">
        <v>261</v>
      </c>
      <c r="CE15" s="619"/>
      <c r="CF15" s="619"/>
      <c r="CG15" s="619"/>
      <c r="CH15" s="619"/>
      <c r="CI15" s="619"/>
      <c r="CJ15" s="619"/>
      <c r="CK15" s="619"/>
      <c r="CL15" s="619"/>
      <c r="CM15" s="619"/>
      <c r="CN15" s="619"/>
      <c r="CO15" s="619"/>
      <c r="CP15" s="619"/>
      <c r="CQ15" s="620"/>
      <c r="CR15" s="621">
        <v>9969349</v>
      </c>
      <c r="CS15" s="622"/>
      <c r="CT15" s="622"/>
      <c r="CU15" s="622"/>
      <c r="CV15" s="622"/>
      <c r="CW15" s="622"/>
      <c r="CX15" s="622"/>
      <c r="CY15" s="623"/>
      <c r="CZ15" s="624">
        <v>14.1</v>
      </c>
      <c r="DA15" s="624"/>
      <c r="DB15" s="624"/>
      <c r="DC15" s="624"/>
      <c r="DD15" s="630">
        <v>3904301</v>
      </c>
      <c r="DE15" s="622"/>
      <c r="DF15" s="622"/>
      <c r="DG15" s="622"/>
      <c r="DH15" s="622"/>
      <c r="DI15" s="622"/>
      <c r="DJ15" s="622"/>
      <c r="DK15" s="622"/>
      <c r="DL15" s="622"/>
      <c r="DM15" s="622"/>
      <c r="DN15" s="622"/>
      <c r="DO15" s="622"/>
      <c r="DP15" s="623"/>
      <c r="DQ15" s="630">
        <v>5279061</v>
      </c>
      <c r="DR15" s="622"/>
      <c r="DS15" s="622"/>
      <c r="DT15" s="622"/>
      <c r="DU15" s="622"/>
      <c r="DV15" s="622"/>
      <c r="DW15" s="622"/>
      <c r="DX15" s="622"/>
      <c r="DY15" s="622"/>
      <c r="DZ15" s="622"/>
      <c r="EA15" s="622"/>
      <c r="EB15" s="622"/>
      <c r="EC15" s="631"/>
    </row>
    <row r="16" spans="2:143" ht="11.25" customHeight="1" x14ac:dyDescent="0.15">
      <c r="B16" s="618" t="s">
        <v>262</v>
      </c>
      <c r="C16" s="619"/>
      <c r="D16" s="619"/>
      <c r="E16" s="619"/>
      <c r="F16" s="619"/>
      <c r="G16" s="619"/>
      <c r="H16" s="619"/>
      <c r="I16" s="619"/>
      <c r="J16" s="619"/>
      <c r="K16" s="619"/>
      <c r="L16" s="619"/>
      <c r="M16" s="619"/>
      <c r="N16" s="619"/>
      <c r="O16" s="619"/>
      <c r="P16" s="619"/>
      <c r="Q16" s="620"/>
      <c r="R16" s="621">
        <v>58561</v>
      </c>
      <c r="S16" s="622"/>
      <c r="T16" s="622"/>
      <c r="U16" s="622"/>
      <c r="V16" s="622"/>
      <c r="W16" s="622"/>
      <c r="X16" s="622"/>
      <c r="Y16" s="623"/>
      <c r="Z16" s="624">
        <v>0.1</v>
      </c>
      <c r="AA16" s="624"/>
      <c r="AB16" s="624"/>
      <c r="AC16" s="624"/>
      <c r="AD16" s="625">
        <v>58561</v>
      </c>
      <c r="AE16" s="625"/>
      <c r="AF16" s="625"/>
      <c r="AG16" s="625"/>
      <c r="AH16" s="625"/>
      <c r="AI16" s="625"/>
      <c r="AJ16" s="625"/>
      <c r="AK16" s="625"/>
      <c r="AL16" s="626">
        <v>0.2</v>
      </c>
      <c r="AM16" s="627"/>
      <c r="AN16" s="627"/>
      <c r="AO16" s="628"/>
      <c r="AP16" s="618" t="s">
        <v>263</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24" t="s">
        <v>129</v>
      </c>
      <c r="BP16" s="624"/>
      <c r="BQ16" s="624"/>
      <c r="BR16" s="624"/>
      <c r="BS16" s="625" t="s">
        <v>129</v>
      </c>
      <c r="BT16" s="625"/>
      <c r="BU16" s="625"/>
      <c r="BV16" s="625"/>
      <c r="BW16" s="625"/>
      <c r="BX16" s="625"/>
      <c r="BY16" s="625"/>
      <c r="BZ16" s="625"/>
      <c r="CA16" s="625"/>
      <c r="CB16" s="629"/>
      <c r="CD16" s="618" t="s">
        <v>264</v>
      </c>
      <c r="CE16" s="619"/>
      <c r="CF16" s="619"/>
      <c r="CG16" s="619"/>
      <c r="CH16" s="619"/>
      <c r="CI16" s="619"/>
      <c r="CJ16" s="619"/>
      <c r="CK16" s="619"/>
      <c r="CL16" s="619"/>
      <c r="CM16" s="619"/>
      <c r="CN16" s="619"/>
      <c r="CO16" s="619"/>
      <c r="CP16" s="619"/>
      <c r="CQ16" s="620"/>
      <c r="CR16" s="621">
        <v>140</v>
      </c>
      <c r="CS16" s="622"/>
      <c r="CT16" s="622"/>
      <c r="CU16" s="622"/>
      <c r="CV16" s="622"/>
      <c r="CW16" s="622"/>
      <c r="CX16" s="622"/>
      <c r="CY16" s="623"/>
      <c r="CZ16" s="624">
        <v>0</v>
      </c>
      <c r="DA16" s="624"/>
      <c r="DB16" s="624"/>
      <c r="DC16" s="624"/>
      <c r="DD16" s="630" t="s">
        <v>129</v>
      </c>
      <c r="DE16" s="622"/>
      <c r="DF16" s="622"/>
      <c r="DG16" s="622"/>
      <c r="DH16" s="622"/>
      <c r="DI16" s="622"/>
      <c r="DJ16" s="622"/>
      <c r="DK16" s="622"/>
      <c r="DL16" s="622"/>
      <c r="DM16" s="622"/>
      <c r="DN16" s="622"/>
      <c r="DO16" s="622"/>
      <c r="DP16" s="623"/>
      <c r="DQ16" s="630">
        <v>140</v>
      </c>
      <c r="DR16" s="622"/>
      <c r="DS16" s="622"/>
      <c r="DT16" s="622"/>
      <c r="DU16" s="622"/>
      <c r="DV16" s="622"/>
      <c r="DW16" s="622"/>
      <c r="DX16" s="622"/>
      <c r="DY16" s="622"/>
      <c r="DZ16" s="622"/>
      <c r="EA16" s="622"/>
      <c r="EB16" s="622"/>
      <c r="EC16" s="631"/>
    </row>
    <row r="17" spans="2:133" ht="11.25" customHeight="1" x14ac:dyDescent="0.15">
      <c r="B17" s="618" t="s">
        <v>265</v>
      </c>
      <c r="C17" s="619"/>
      <c r="D17" s="619"/>
      <c r="E17" s="619"/>
      <c r="F17" s="619"/>
      <c r="G17" s="619"/>
      <c r="H17" s="619"/>
      <c r="I17" s="619"/>
      <c r="J17" s="619"/>
      <c r="K17" s="619"/>
      <c r="L17" s="619"/>
      <c r="M17" s="619"/>
      <c r="N17" s="619"/>
      <c r="O17" s="619"/>
      <c r="P17" s="619"/>
      <c r="Q17" s="620"/>
      <c r="R17" s="621">
        <v>475857</v>
      </c>
      <c r="S17" s="622"/>
      <c r="T17" s="622"/>
      <c r="U17" s="622"/>
      <c r="V17" s="622"/>
      <c r="W17" s="622"/>
      <c r="X17" s="622"/>
      <c r="Y17" s="623"/>
      <c r="Z17" s="624">
        <v>0.6</v>
      </c>
      <c r="AA17" s="624"/>
      <c r="AB17" s="624"/>
      <c r="AC17" s="624"/>
      <c r="AD17" s="625">
        <v>475857</v>
      </c>
      <c r="AE17" s="625"/>
      <c r="AF17" s="625"/>
      <c r="AG17" s="625"/>
      <c r="AH17" s="625"/>
      <c r="AI17" s="625"/>
      <c r="AJ17" s="625"/>
      <c r="AK17" s="625"/>
      <c r="AL17" s="626">
        <v>1.4</v>
      </c>
      <c r="AM17" s="627"/>
      <c r="AN17" s="627"/>
      <c r="AO17" s="628"/>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24" t="s">
        <v>129</v>
      </c>
      <c r="BP17" s="624"/>
      <c r="BQ17" s="624"/>
      <c r="BR17" s="624"/>
      <c r="BS17" s="625" t="s">
        <v>129</v>
      </c>
      <c r="BT17" s="625"/>
      <c r="BU17" s="625"/>
      <c r="BV17" s="625"/>
      <c r="BW17" s="625"/>
      <c r="BX17" s="625"/>
      <c r="BY17" s="625"/>
      <c r="BZ17" s="625"/>
      <c r="CA17" s="625"/>
      <c r="CB17" s="629"/>
      <c r="CD17" s="618" t="s">
        <v>267</v>
      </c>
      <c r="CE17" s="619"/>
      <c r="CF17" s="619"/>
      <c r="CG17" s="619"/>
      <c r="CH17" s="619"/>
      <c r="CI17" s="619"/>
      <c r="CJ17" s="619"/>
      <c r="CK17" s="619"/>
      <c r="CL17" s="619"/>
      <c r="CM17" s="619"/>
      <c r="CN17" s="619"/>
      <c r="CO17" s="619"/>
      <c r="CP17" s="619"/>
      <c r="CQ17" s="620"/>
      <c r="CR17" s="621">
        <v>4969604</v>
      </c>
      <c r="CS17" s="622"/>
      <c r="CT17" s="622"/>
      <c r="CU17" s="622"/>
      <c r="CV17" s="622"/>
      <c r="CW17" s="622"/>
      <c r="CX17" s="622"/>
      <c r="CY17" s="623"/>
      <c r="CZ17" s="624">
        <v>7</v>
      </c>
      <c r="DA17" s="624"/>
      <c r="DB17" s="624"/>
      <c r="DC17" s="624"/>
      <c r="DD17" s="630" t="s">
        <v>129</v>
      </c>
      <c r="DE17" s="622"/>
      <c r="DF17" s="622"/>
      <c r="DG17" s="622"/>
      <c r="DH17" s="622"/>
      <c r="DI17" s="622"/>
      <c r="DJ17" s="622"/>
      <c r="DK17" s="622"/>
      <c r="DL17" s="622"/>
      <c r="DM17" s="622"/>
      <c r="DN17" s="622"/>
      <c r="DO17" s="622"/>
      <c r="DP17" s="623"/>
      <c r="DQ17" s="630">
        <v>4963675</v>
      </c>
      <c r="DR17" s="622"/>
      <c r="DS17" s="622"/>
      <c r="DT17" s="622"/>
      <c r="DU17" s="622"/>
      <c r="DV17" s="622"/>
      <c r="DW17" s="622"/>
      <c r="DX17" s="622"/>
      <c r="DY17" s="622"/>
      <c r="DZ17" s="622"/>
      <c r="EA17" s="622"/>
      <c r="EB17" s="622"/>
      <c r="EC17" s="631"/>
    </row>
    <row r="18" spans="2:133" ht="11.25" customHeight="1" x14ac:dyDescent="0.15">
      <c r="B18" s="618" t="s">
        <v>268</v>
      </c>
      <c r="C18" s="619"/>
      <c r="D18" s="619"/>
      <c r="E18" s="619"/>
      <c r="F18" s="619"/>
      <c r="G18" s="619"/>
      <c r="H18" s="619"/>
      <c r="I18" s="619"/>
      <c r="J18" s="619"/>
      <c r="K18" s="619"/>
      <c r="L18" s="619"/>
      <c r="M18" s="619"/>
      <c r="N18" s="619"/>
      <c r="O18" s="619"/>
      <c r="P18" s="619"/>
      <c r="Q18" s="620"/>
      <c r="R18" s="621">
        <v>367731</v>
      </c>
      <c r="S18" s="622"/>
      <c r="T18" s="622"/>
      <c r="U18" s="622"/>
      <c r="V18" s="622"/>
      <c r="W18" s="622"/>
      <c r="X18" s="622"/>
      <c r="Y18" s="623"/>
      <c r="Z18" s="624">
        <v>0.5</v>
      </c>
      <c r="AA18" s="624"/>
      <c r="AB18" s="624"/>
      <c r="AC18" s="624"/>
      <c r="AD18" s="625">
        <v>349836</v>
      </c>
      <c r="AE18" s="625"/>
      <c r="AF18" s="625"/>
      <c r="AG18" s="625"/>
      <c r="AH18" s="625"/>
      <c r="AI18" s="625"/>
      <c r="AJ18" s="625"/>
      <c r="AK18" s="625"/>
      <c r="AL18" s="626">
        <v>1</v>
      </c>
      <c r="AM18" s="627"/>
      <c r="AN18" s="627"/>
      <c r="AO18" s="628"/>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24" t="s">
        <v>129</v>
      </c>
      <c r="BP18" s="624"/>
      <c r="BQ18" s="624"/>
      <c r="BR18" s="624"/>
      <c r="BS18" s="625" t="s">
        <v>129</v>
      </c>
      <c r="BT18" s="625"/>
      <c r="BU18" s="625"/>
      <c r="BV18" s="625"/>
      <c r="BW18" s="625"/>
      <c r="BX18" s="625"/>
      <c r="BY18" s="625"/>
      <c r="BZ18" s="625"/>
      <c r="CA18" s="625"/>
      <c r="CB18" s="629"/>
      <c r="CD18" s="618" t="s">
        <v>270</v>
      </c>
      <c r="CE18" s="619"/>
      <c r="CF18" s="619"/>
      <c r="CG18" s="619"/>
      <c r="CH18" s="619"/>
      <c r="CI18" s="619"/>
      <c r="CJ18" s="619"/>
      <c r="CK18" s="619"/>
      <c r="CL18" s="619"/>
      <c r="CM18" s="619"/>
      <c r="CN18" s="619"/>
      <c r="CO18" s="619"/>
      <c r="CP18" s="619"/>
      <c r="CQ18" s="620"/>
      <c r="CR18" s="621">
        <v>1945</v>
      </c>
      <c r="CS18" s="622"/>
      <c r="CT18" s="622"/>
      <c r="CU18" s="622"/>
      <c r="CV18" s="622"/>
      <c r="CW18" s="622"/>
      <c r="CX18" s="622"/>
      <c r="CY18" s="623"/>
      <c r="CZ18" s="624">
        <v>0</v>
      </c>
      <c r="DA18" s="624"/>
      <c r="DB18" s="624"/>
      <c r="DC18" s="624"/>
      <c r="DD18" s="630">
        <v>1945</v>
      </c>
      <c r="DE18" s="622"/>
      <c r="DF18" s="622"/>
      <c r="DG18" s="622"/>
      <c r="DH18" s="622"/>
      <c r="DI18" s="622"/>
      <c r="DJ18" s="622"/>
      <c r="DK18" s="622"/>
      <c r="DL18" s="622"/>
      <c r="DM18" s="622"/>
      <c r="DN18" s="622"/>
      <c r="DO18" s="622"/>
      <c r="DP18" s="623"/>
      <c r="DQ18" s="630">
        <v>1945</v>
      </c>
      <c r="DR18" s="622"/>
      <c r="DS18" s="622"/>
      <c r="DT18" s="622"/>
      <c r="DU18" s="622"/>
      <c r="DV18" s="622"/>
      <c r="DW18" s="622"/>
      <c r="DX18" s="622"/>
      <c r="DY18" s="622"/>
      <c r="DZ18" s="622"/>
      <c r="EA18" s="622"/>
      <c r="EB18" s="622"/>
      <c r="EC18" s="631"/>
    </row>
    <row r="19" spans="2:133" ht="11.25" customHeight="1" x14ac:dyDescent="0.15">
      <c r="B19" s="618" t="s">
        <v>271</v>
      </c>
      <c r="C19" s="619"/>
      <c r="D19" s="619"/>
      <c r="E19" s="619"/>
      <c r="F19" s="619"/>
      <c r="G19" s="619"/>
      <c r="H19" s="619"/>
      <c r="I19" s="619"/>
      <c r="J19" s="619"/>
      <c r="K19" s="619"/>
      <c r="L19" s="619"/>
      <c r="M19" s="619"/>
      <c r="N19" s="619"/>
      <c r="O19" s="619"/>
      <c r="P19" s="619"/>
      <c r="Q19" s="620"/>
      <c r="R19" s="621">
        <v>186392</v>
      </c>
      <c r="S19" s="622"/>
      <c r="T19" s="622"/>
      <c r="U19" s="622"/>
      <c r="V19" s="622"/>
      <c r="W19" s="622"/>
      <c r="X19" s="622"/>
      <c r="Y19" s="623"/>
      <c r="Z19" s="624">
        <v>0.3</v>
      </c>
      <c r="AA19" s="624"/>
      <c r="AB19" s="624"/>
      <c r="AC19" s="624"/>
      <c r="AD19" s="625">
        <v>186392</v>
      </c>
      <c r="AE19" s="625"/>
      <c r="AF19" s="625"/>
      <c r="AG19" s="625"/>
      <c r="AH19" s="625"/>
      <c r="AI19" s="625"/>
      <c r="AJ19" s="625"/>
      <c r="AK19" s="625"/>
      <c r="AL19" s="626">
        <v>0.5</v>
      </c>
      <c r="AM19" s="627"/>
      <c r="AN19" s="627"/>
      <c r="AO19" s="628"/>
      <c r="AP19" s="618" t="s">
        <v>272</v>
      </c>
      <c r="AQ19" s="619"/>
      <c r="AR19" s="619"/>
      <c r="AS19" s="619"/>
      <c r="AT19" s="619"/>
      <c r="AU19" s="619"/>
      <c r="AV19" s="619"/>
      <c r="AW19" s="619"/>
      <c r="AX19" s="619"/>
      <c r="AY19" s="619"/>
      <c r="AZ19" s="619"/>
      <c r="BA19" s="619"/>
      <c r="BB19" s="619"/>
      <c r="BC19" s="619"/>
      <c r="BD19" s="619"/>
      <c r="BE19" s="619"/>
      <c r="BF19" s="620"/>
      <c r="BG19" s="621">
        <v>1787888</v>
      </c>
      <c r="BH19" s="622"/>
      <c r="BI19" s="622"/>
      <c r="BJ19" s="622"/>
      <c r="BK19" s="622"/>
      <c r="BL19" s="622"/>
      <c r="BM19" s="622"/>
      <c r="BN19" s="623"/>
      <c r="BO19" s="624">
        <v>6.3</v>
      </c>
      <c r="BP19" s="624"/>
      <c r="BQ19" s="624"/>
      <c r="BR19" s="624"/>
      <c r="BS19" s="625" t="s">
        <v>129</v>
      </c>
      <c r="BT19" s="625"/>
      <c r="BU19" s="625"/>
      <c r="BV19" s="625"/>
      <c r="BW19" s="625"/>
      <c r="BX19" s="625"/>
      <c r="BY19" s="625"/>
      <c r="BZ19" s="625"/>
      <c r="CA19" s="625"/>
      <c r="CB19" s="629"/>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24" t="s">
        <v>129</v>
      </c>
      <c r="DA19" s="624"/>
      <c r="DB19" s="624"/>
      <c r="DC19" s="624"/>
      <c r="DD19" s="630" t="s">
        <v>129</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x14ac:dyDescent="0.15">
      <c r="B20" s="618" t="s">
        <v>274</v>
      </c>
      <c r="C20" s="619"/>
      <c r="D20" s="619"/>
      <c r="E20" s="619"/>
      <c r="F20" s="619"/>
      <c r="G20" s="619"/>
      <c r="H20" s="619"/>
      <c r="I20" s="619"/>
      <c r="J20" s="619"/>
      <c r="K20" s="619"/>
      <c r="L20" s="619"/>
      <c r="M20" s="619"/>
      <c r="N20" s="619"/>
      <c r="O20" s="619"/>
      <c r="P20" s="619"/>
      <c r="Q20" s="620"/>
      <c r="R20" s="621">
        <v>17197</v>
      </c>
      <c r="S20" s="622"/>
      <c r="T20" s="622"/>
      <c r="U20" s="622"/>
      <c r="V20" s="622"/>
      <c r="W20" s="622"/>
      <c r="X20" s="622"/>
      <c r="Y20" s="623"/>
      <c r="Z20" s="624">
        <v>0</v>
      </c>
      <c r="AA20" s="624"/>
      <c r="AB20" s="624"/>
      <c r="AC20" s="624"/>
      <c r="AD20" s="625">
        <v>17197</v>
      </c>
      <c r="AE20" s="625"/>
      <c r="AF20" s="625"/>
      <c r="AG20" s="625"/>
      <c r="AH20" s="625"/>
      <c r="AI20" s="625"/>
      <c r="AJ20" s="625"/>
      <c r="AK20" s="625"/>
      <c r="AL20" s="626">
        <v>0</v>
      </c>
      <c r="AM20" s="627"/>
      <c r="AN20" s="627"/>
      <c r="AO20" s="628"/>
      <c r="AP20" s="618" t="s">
        <v>275</v>
      </c>
      <c r="AQ20" s="619"/>
      <c r="AR20" s="619"/>
      <c r="AS20" s="619"/>
      <c r="AT20" s="619"/>
      <c r="AU20" s="619"/>
      <c r="AV20" s="619"/>
      <c r="AW20" s="619"/>
      <c r="AX20" s="619"/>
      <c r="AY20" s="619"/>
      <c r="AZ20" s="619"/>
      <c r="BA20" s="619"/>
      <c r="BB20" s="619"/>
      <c r="BC20" s="619"/>
      <c r="BD20" s="619"/>
      <c r="BE20" s="619"/>
      <c r="BF20" s="620"/>
      <c r="BG20" s="621">
        <v>1787888</v>
      </c>
      <c r="BH20" s="622"/>
      <c r="BI20" s="622"/>
      <c r="BJ20" s="622"/>
      <c r="BK20" s="622"/>
      <c r="BL20" s="622"/>
      <c r="BM20" s="622"/>
      <c r="BN20" s="623"/>
      <c r="BO20" s="624">
        <v>6.3</v>
      </c>
      <c r="BP20" s="624"/>
      <c r="BQ20" s="624"/>
      <c r="BR20" s="624"/>
      <c r="BS20" s="625" t="s">
        <v>129</v>
      </c>
      <c r="BT20" s="625"/>
      <c r="BU20" s="625"/>
      <c r="BV20" s="625"/>
      <c r="BW20" s="625"/>
      <c r="BX20" s="625"/>
      <c r="BY20" s="625"/>
      <c r="BZ20" s="625"/>
      <c r="CA20" s="625"/>
      <c r="CB20" s="629"/>
      <c r="CD20" s="618" t="s">
        <v>276</v>
      </c>
      <c r="CE20" s="619"/>
      <c r="CF20" s="619"/>
      <c r="CG20" s="619"/>
      <c r="CH20" s="619"/>
      <c r="CI20" s="619"/>
      <c r="CJ20" s="619"/>
      <c r="CK20" s="619"/>
      <c r="CL20" s="619"/>
      <c r="CM20" s="619"/>
      <c r="CN20" s="619"/>
      <c r="CO20" s="619"/>
      <c r="CP20" s="619"/>
      <c r="CQ20" s="620"/>
      <c r="CR20" s="621">
        <v>70896051</v>
      </c>
      <c r="CS20" s="622"/>
      <c r="CT20" s="622"/>
      <c r="CU20" s="622"/>
      <c r="CV20" s="622"/>
      <c r="CW20" s="622"/>
      <c r="CX20" s="622"/>
      <c r="CY20" s="623"/>
      <c r="CZ20" s="624">
        <v>100</v>
      </c>
      <c r="DA20" s="624"/>
      <c r="DB20" s="624"/>
      <c r="DC20" s="624"/>
      <c r="DD20" s="630">
        <v>10306321</v>
      </c>
      <c r="DE20" s="622"/>
      <c r="DF20" s="622"/>
      <c r="DG20" s="622"/>
      <c r="DH20" s="622"/>
      <c r="DI20" s="622"/>
      <c r="DJ20" s="622"/>
      <c r="DK20" s="622"/>
      <c r="DL20" s="622"/>
      <c r="DM20" s="622"/>
      <c r="DN20" s="622"/>
      <c r="DO20" s="622"/>
      <c r="DP20" s="623"/>
      <c r="DQ20" s="630">
        <v>39613007</v>
      </c>
      <c r="DR20" s="622"/>
      <c r="DS20" s="622"/>
      <c r="DT20" s="622"/>
      <c r="DU20" s="622"/>
      <c r="DV20" s="622"/>
      <c r="DW20" s="622"/>
      <c r="DX20" s="622"/>
      <c r="DY20" s="622"/>
      <c r="DZ20" s="622"/>
      <c r="EA20" s="622"/>
      <c r="EB20" s="622"/>
      <c r="EC20" s="631"/>
    </row>
    <row r="21" spans="2:133" ht="11.25" customHeight="1" x14ac:dyDescent="0.15">
      <c r="B21" s="618" t="s">
        <v>277</v>
      </c>
      <c r="C21" s="619"/>
      <c r="D21" s="619"/>
      <c r="E21" s="619"/>
      <c r="F21" s="619"/>
      <c r="G21" s="619"/>
      <c r="H21" s="619"/>
      <c r="I21" s="619"/>
      <c r="J21" s="619"/>
      <c r="K21" s="619"/>
      <c r="L21" s="619"/>
      <c r="M21" s="619"/>
      <c r="N21" s="619"/>
      <c r="O21" s="619"/>
      <c r="P21" s="619"/>
      <c r="Q21" s="620"/>
      <c r="R21" s="621">
        <v>6398</v>
      </c>
      <c r="S21" s="622"/>
      <c r="T21" s="622"/>
      <c r="U21" s="622"/>
      <c r="V21" s="622"/>
      <c r="W21" s="622"/>
      <c r="X21" s="622"/>
      <c r="Y21" s="623"/>
      <c r="Z21" s="624">
        <v>0</v>
      </c>
      <c r="AA21" s="624"/>
      <c r="AB21" s="624"/>
      <c r="AC21" s="624"/>
      <c r="AD21" s="625">
        <v>6398</v>
      </c>
      <c r="AE21" s="625"/>
      <c r="AF21" s="625"/>
      <c r="AG21" s="625"/>
      <c r="AH21" s="625"/>
      <c r="AI21" s="625"/>
      <c r="AJ21" s="625"/>
      <c r="AK21" s="625"/>
      <c r="AL21" s="626">
        <v>0</v>
      </c>
      <c r="AM21" s="627"/>
      <c r="AN21" s="627"/>
      <c r="AO21" s="628"/>
      <c r="AP21" s="618" t="s">
        <v>278</v>
      </c>
      <c r="AQ21" s="634"/>
      <c r="AR21" s="634"/>
      <c r="AS21" s="634"/>
      <c r="AT21" s="634"/>
      <c r="AU21" s="634"/>
      <c r="AV21" s="634"/>
      <c r="AW21" s="634"/>
      <c r="AX21" s="634"/>
      <c r="AY21" s="634"/>
      <c r="AZ21" s="634"/>
      <c r="BA21" s="634"/>
      <c r="BB21" s="634"/>
      <c r="BC21" s="634"/>
      <c r="BD21" s="634"/>
      <c r="BE21" s="634"/>
      <c r="BF21" s="635"/>
      <c r="BG21" s="621">
        <v>330</v>
      </c>
      <c r="BH21" s="622"/>
      <c r="BI21" s="622"/>
      <c r="BJ21" s="622"/>
      <c r="BK21" s="622"/>
      <c r="BL21" s="622"/>
      <c r="BM21" s="622"/>
      <c r="BN21" s="623"/>
      <c r="BO21" s="624">
        <v>0</v>
      </c>
      <c r="BP21" s="624"/>
      <c r="BQ21" s="624"/>
      <c r="BR21" s="624"/>
      <c r="BS21" s="625" t="s">
        <v>129</v>
      </c>
      <c r="BT21" s="625"/>
      <c r="BU21" s="625"/>
      <c r="BV21" s="625"/>
      <c r="BW21" s="625"/>
      <c r="BX21" s="625"/>
      <c r="BY21" s="625"/>
      <c r="BZ21" s="625"/>
      <c r="CA21" s="625"/>
      <c r="CB21" s="629"/>
      <c r="CD21" s="639"/>
      <c r="CE21" s="640"/>
      <c r="CF21" s="640"/>
      <c r="CG21" s="640"/>
      <c r="CH21" s="640"/>
      <c r="CI21" s="640"/>
      <c r="CJ21" s="640"/>
      <c r="CK21" s="640"/>
      <c r="CL21" s="640"/>
      <c r="CM21" s="640"/>
      <c r="CN21" s="640"/>
      <c r="CO21" s="640"/>
      <c r="CP21" s="640"/>
      <c r="CQ21" s="641"/>
      <c r="CR21" s="642"/>
      <c r="CS21" s="637"/>
      <c r="CT21" s="637"/>
      <c r="CU21" s="637"/>
      <c r="CV21" s="637"/>
      <c r="CW21" s="637"/>
      <c r="CX21" s="637"/>
      <c r="CY21" s="643"/>
      <c r="CZ21" s="644"/>
      <c r="DA21" s="644"/>
      <c r="DB21" s="644"/>
      <c r="DC21" s="644"/>
      <c r="DD21" s="636"/>
      <c r="DE21" s="637"/>
      <c r="DF21" s="637"/>
      <c r="DG21" s="637"/>
      <c r="DH21" s="637"/>
      <c r="DI21" s="637"/>
      <c r="DJ21" s="637"/>
      <c r="DK21" s="637"/>
      <c r="DL21" s="637"/>
      <c r="DM21" s="637"/>
      <c r="DN21" s="637"/>
      <c r="DO21" s="637"/>
      <c r="DP21" s="643"/>
      <c r="DQ21" s="636"/>
      <c r="DR21" s="637"/>
      <c r="DS21" s="637"/>
      <c r="DT21" s="637"/>
      <c r="DU21" s="637"/>
      <c r="DV21" s="637"/>
      <c r="DW21" s="637"/>
      <c r="DX21" s="637"/>
      <c r="DY21" s="637"/>
      <c r="DZ21" s="637"/>
      <c r="EA21" s="637"/>
      <c r="EB21" s="637"/>
      <c r="EC21" s="638"/>
    </row>
    <row r="22" spans="2:133" ht="11.25" customHeight="1" x14ac:dyDescent="0.15">
      <c r="B22" s="650" t="s">
        <v>279</v>
      </c>
      <c r="C22" s="651"/>
      <c r="D22" s="651"/>
      <c r="E22" s="651"/>
      <c r="F22" s="651"/>
      <c r="G22" s="651"/>
      <c r="H22" s="651"/>
      <c r="I22" s="651"/>
      <c r="J22" s="651"/>
      <c r="K22" s="651"/>
      <c r="L22" s="651"/>
      <c r="M22" s="651"/>
      <c r="N22" s="651"/>
      <c r="O22" s="651"/>
      <c r="P22" s="651"/>
      <c r="Q22" s="652"/>
      <c r="R22" s="621">
        <v>157744</v>
      </c>
      <c r="S22" s="622"/>
      <c r="T22" s="622"/>
      <c r="U22" s="622"/>
      <c r="V22" s="622"/>
      <c r="W22" s="622"/>
      <c r="X22" s="622"/>
      <c r="Y22" s="623"/>
      <c r="Z22" s="624">
        <v>0.2</v>
      </c>
      <c r="AA22" s="624"/>
      <c r="AB22" s="624"/>
      <c r="AC22" s="624"/>
      <c r="AD22" s="625">
        <v>139849</v>
      </c>
      <c r="AE22" s="625"/>
      <c r="AF22" s="625"/>
      <c r="AG22" s="625"/>
      <c r="AH22" s="625"/>
      <c r="AI22" s="625"/>
      <c r="AJ22" s="625"/>
      <c r="AK22" s="625"/>
      <c r="AL22" s="626">
        <v>0.40000000596046448</v>
      </c>
      <c r="AM22" s="627"/>
      <c r="AN22" s="627"/>
      <c r="AO22" s="628"/>
      <c r="AP22" s="618" t="s">
        <v>280</v>
      </c>
      <c r="AQ22" s="634"/>
      <c r="AR22" s="634"/>
      <c r="AS22" s="634"/>
      <c r="AT22" s="634"/>
      <c r="AU22" s="634"/>
      <c r="AV22" s="634"/>
      <c r="AW22" s="634"/>
      <c r="AX22" s="634"/>
      <c r="AY22" s="634"/>
      <c r="AZ22" s="634"/>
      <c r="BA22" s="634"/>
      <c r="BB22" s="634"/>
      <c r="BC22" s="634"/>
      <c r="BD22" s="634"/>
      <c r="BE22" s="634"/>
      <c r="BF22" s="635"/>
      <c r="BG22" s="621" t="s">
        <v>129</v>
      </c>
      <c r="BH22" s="622"/>
      <c r="BI22" s="622"/>
      <c r="BJ22" s="622"/>
      <c r="BK22" s="622"/>
      <c r="BL22" s="622"/>
      <c r="BM22" s="622"/>
      <c r="BN22" s="623"/>
      <c r="BO22" s="624" t="s">
        <v>129</v>
      </c>
      <c r="BP22" s="624"/>
      <c r="BQ22" s="624"/>
      <c r="BR22" s="624"/>
      <c r="BS22" s="625" t="s">
        <v>129</v>
      </c>
      <c r="BT22" s="625"/>
      <c r="BU22" s="625"/>
      <c r="BV22" s="625"/>
      <c r="BW22" s="625"/>
      <c r="BX22" s="625"/>
      <c r="BY22" s="625"/>
      <c r="BZ22" s="625"/>
      <c r="CA22" s="625"/>
      <c r="CB22" s="629"/>
      <c r="CD22" s="603" t="s">
        <v>281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282</v>
      </c>
      <c r="C23" s="619"/>
      <c r="D23" s="619"/>
      <c r="E23" s="619"/>
      <c r="F23" s="619"/>
      <c r="G23" s="619"/>
      <c r="H23" s="619"/>
      <c r="I23" s="619"/>
      <c r="J23" s="619"/>
      <c r="K23" s="619"/>
      <c r="L23" s="619"/>
      <c r="M23" s="619"/>
      <c r="N23" s="619"/>
      <c r="O23" s="619"/>
      <c r="P23" s="619"/>
      <c r="Q23" s="620"/>
      <c r="R23" s="621">
        <v>2420103</v>
      </c>
      <c r="S23" s="622"/>
      <c r="T23" s="622"/>
      <c r="U23" s="622"/>
      <c r="V23" s="622"/>
      <c r="W23" s="622"/>
      <c r="X23" s="622"/>
      <c r="Y23" s="623"/>
      <c r="Z23" s="624">
        <v>3.3</v>
      </c>
      <c r="AA23" s="624"/>
      <c r="AB23" s="624"/>
      <c r="AC23" s="624"/>
      <c r="AD23" s="625">
        <v>1936250</v>
      </c>
      <c r="AE23" s="625"/>
      <c r="AF23" s="625"/>
      <c r="AG23" s="625"/>
      <c r="AH23" s="625"/>
      <c r="AI23" s="625"/>
      <c r="AJ23" s="625"/>
      <c r="AK23" s="625"/>
      <c r="AL23" s="626">
        <v>5.6</v>
      </c>
      <c r="AM23" s="627"/>
      <c r="AN23" s="627"/>
      <c r="AO23" s="628"/>
      <c r="AP23" s="618" t="s">
        <v>283</v>
      </c>
      <c r="AQ23" s="634"/>
      <c r="AR23" s="634"/>
      <c r="AS23" s="634"/>
      <c r="AT23" s="634"/>
      <c r="AU23" s="634"/>
      <c r="AV23" s="634"/>
      <c r="AW23" s="634"/>
      <c r="AX23" s="634"/>
      <c r="AY23" s="634"/>
      <c r="AZ23" s="634"/>
      <c r="BA23" s="634"/>
      <c r="BB23" s="634"/>
      <c r="BC23" s="634"/>
      <c r="BD23" s="634"/>
      <c r="BE23" s="634"/>
      <c r="BF23" s="635"/>
      <c r="BG23" s="621">
        <v>1787558</v>
      </c>
      <c r="BH23" s="622"/>
      <c r="BI23" s="622"/>
      <c r="BJ23" s="622"/>
      <c r="BK23" s="622"/>
      <c r="BL23" s="622"/>
      <c r="BM23" s="622"/>
      <c r="BN23" s="623"/>
      <c r="BO23" s="624">
        <v>6.3</v>
      </c>
      <c r="BP23" s="624"/>
      <c r="BQ23" s="624"/>
      <c r="BR23" s="624"/>
      <c r="BS23" s="625" t="s">
        <v>129</v>
      </c>
      <c r="BT23" s="625"/>
      <c r="BU23" s="625"/>
      <c r="BV23" s="625"/>
      <c r="BW23" s="625"/>
      <c r="BX23" s="625"/>
      <c r="BY23" s="625"/>
      <c r="BZ23" s="625"/>
      <c r="CA23" s="625"/>
      <c r="CB23" s="629"/>
      <c r="CD23" s="603" t="s">
        <v>223</v>
      </c>
      <c r="CE23" s="604"/>
      <c r="CF23" s="604"/>
      <c r="CG23" s="604"/>
      <c r="CH23" s="604"/>
      <c r="CI23" s="604"/>
      <c r="CJ23" s="604"/>
      <c r="CK23" s="604"/>
      <c r="CL23" s="604"/>
      <c r="CM23" s="604"/>
      <c r="CN23" s="604"/>
      <c r="CO23" s="604"/>
      <c r="CP23" s="604"/>
      <c r="CQ23" s="605"/>
      <c r="CR23" s="603" t="s">
        <v>284</v>
      </c>
      <c r="CS23" s="604"/>
      <c r="CT23" s="604"/>
      <c r="CU23" s="604"/>
      <c r="CV23" s="604"/>
      <c r="CW23" s="604"/>
      <c r="CX23" s="604"/>
      <c r="CY23" s="605"/>
      <c r="CZ23" s="603" t="s">
        <v>285</v>
      </c>
      <c r="DA23" s="604"/>
      <c r="DB23" s="604"/>
      <c r="DC23" s="605"/>
      <c r="DD23" s="603" t="s">
        <v>286</v>
      </c>
      <c r="DE23" s="604"/>
      <c r="DF23" s="604"/>
      <c r="DG23" s="604"/>
      <c r="DH23" s="604"/>
      <c r="DI23" s="604"/>
      <c r="DJ23" s="604"/>
      <c r="DK23" s="605"/>
      <c r="DL23" s="645" t="s">
        <v>287</v>
      </c>
      <c r="DM23" s="646"/>
      <c r="DN23" s="646"/>
      <c r="DO23" s="646"/>
      <c r="DP23" s="646"/>
      <c r="DQ23" s="646"/>
      <c r="DR23" s="646"/>
      <c r="DS23" s="646"/>
      <c r="DT23" s="646"/>
      <c r="DU23" s="646"/>
      <c r="DV23" s="647"/>
      <c r="DW23" s="603" t="s">
        <v>288</v>
      </c>
      <c r="DX23" s="604"/>
      <c r="DY23" s="604"/>
      <c r="DZ23" s="604"/>
      <c r="EA23" s="604"/>
      <c r="EB23" s="604"/>
      <c r="EC23" s="605"/>
    </row>
    <row r="24" spans="2:133" ht="11.25" customHeight="1" x14ac:dyDescent="0.15">
      <c r="B24" s="618" t="s">
        <v>289</v>
      </c>
      <c r="C24" s="619"/>
      <c r="D24" s="619"/>
      <c r="E24" s="619"/>
      <c r="F24" s="619"/>
      <c r="G24" s="619"/>
      <c r="H24" s="619"/>
      <c r="I24" s="619"/>
      <c r="J24" s="619"/>
      <c r="K24" s="619"/>
      <c r="L24" s="619"/>
      <c r="M24" s="619"/>
      <c r="N24" s="619"/>
      <c r="O24" s="619"/>
      <c r="P24" s="619"/>
      <c r="Q24" s="620"/>
      <c r="R24" s="621">
        <v>1936250</v>
      </c>
      <c r="S24" s="622"/>
      <c r="T24" s="622"/>
      <c r="U24" s="622"/>
      <c r="V24" s="622"/>
      <c r="W24" s="622"/>
      <c r="X24" s="622"/>
      <c r="Y24" s="623"/>
      <c r="Z24" s="624">
        <v>2.6</v>
      </c>
      <c r="AA24" s="624"/>
      <c r="AB24" s="624"/>
      <c r="AC24" s="624"/>
      <c r="AD24" s="625">
        <v>1936250</v>
      </c>
      <c r="AE24" s="625"/>
      <c r="AF24" s="625"/>
      <c r="AG24" s="625"/>
      <c r="AH24" s="625"/>
      <c r="AI24" s="625"/>
      <c r="AJ24" s="625"/>
      <c r="AK24" s="625"/>
      <c r="AL24" s="626">
        <v>5.6</v>
      </c>
      <c r="AM24" s="627"/>
      <c r="AN24" s="627"/>
      <c r="AO24" s="628"/>
      <c r="AP24" s="618" t="s">
        <v>290</v>
      </c>
      <c r="AQ24" s="634"/>
      <c r="AR24" s="634"/>
      <c r="AS24" s="634"/>
      <c r="AT24" s="634"/>
      <c r="AU24" s="634"/>
      <c r="AV24" s="634"/>
      <c r="AW24" s="634"/>
      <c r="AX24" s="634"/>
      <c r="AY24" s="634"/>
      <c r="AZ24" s="634"/>
      <c r="BA24" s="634"/>
      <c r="BB24" s="634"/>
      <c r="BC24" s="634"/>
      <c r="BD24" s="634"/>
      <c r="BE24" s="634"/>
      <c r="BF24" s="635"/>
      <c r="BG24" s="621" t="s">
        <v>129</v>
      </c>
      <c r="BH24" s="622"/>
      <c r="BI24" s="622"/>
      <c r="BJ24" s="622"/>
      <c r="BK24" s="622"/>
      <c r="BL24" s="622"/>
      <c r="BM24" s="622"/>
      <c r="BN24" s="623"/>
      <c r="BO24" s="624" t="s">
        <v>129</v>
      </c>
      <c r="BP24" s="624"/>
      <c r="BQ24" s="624"/>
      <c r="BR24" s="624"/>
      <c r="BS24" s="625" t="s">
        <v>129</v>
      </c>
      <c r="BT24" s="625"/>
      <c r="BU24" s="625"/>
      <c r="BV24" s="625"/>
      <c r="BW24" s="625"/>
      <c r="BX24" s="625"/>
      <c r="BY24" s="625"/>
      <c r="BZ24" s="625"/>
      <c r="CA24" s="625"/>
      <c r="CB24" s="629"/>
      <c r="CD24" s="607" t="s">
        <v>291</v>
      </c>
      <c r="CE24" s="608"/>
      <c r="CF24" s="608"/>
      <c r="CG24" s="608"/>
      <c r="CH24" s="608"/>
      <c r="CI24" s="608"/>
      <c r="CJ24" s="608"/>
      <c r="CK24" s="608"/>
      <c r="CL24" s="608"/>
      <c r="CM24" s="608"/>
      <c r="CN24" s="608"/>
      <c r="CO24" s="608"/>
      <c r="CP24" s="608"/>
      <c r="CQ24" s="609"/>
      <c r="CR24" s="610">
        <v>33145171</v>
      </c>
      <c r="CS24" s="611"/>
      <c r="CT24" s="611"/>
      <c r="CU24" s="611"/>
      <c r="CV24" s="611"/>
      <c r="CW24" s="611"/>
      <c r="CX24" s="611"/>
      <c r="CY24" s="612"/>
      <c r="CZ24" s="615">
        <v>46.8</v>
      </c>
      <c r="DA24" s="616"/>
      <c r="DB24" s="616"/>
      <c r="DC24" s="632"/>
      <c r="DD24" s="653">
        <v>18022060</v>
      </c>
      <c r="DE24" s="611"/>
      <c r="DF24" s="611"/>
      <c r="DG24" s="611"/>
      <c r="DH24" s="611"/>
      <c r="DI24" s="611"/>
      <c r="DJ24" s="611"/>
      <c r="DK24" s="612"/>
      <c r="DL24" s="653">
        <v>17679751</v>
      </c>
      <c r="DM24" s="611"/>
      <c r="DN24" s="611"/>
      <c r="DO24" s="611"/>
      <c r="DP24" s="611"/>
      <c r="DQ24" s="611"/>
      <c r="DR24" s="611"/>
      <c r="DS24" s="611"/>
      <c r="DT24" s="611"/>
      <c r="DU24" s="611"/>
      <c r="DV24" s="612"/>
      <c r="DW24" s="615">
        <v>48.8</v>
      </c>
      <c r="DX24" s="616"/>
      <c r="DY24" s="616"/>
      <c r="DZ24" s="616"/>
      <c r="EA24" s="616"/>
      <c r="EB24" s="616"/>
      <c r="EC24" s="617"/>
    </row>
    <row r="25" spans="2:133" ht="11.25" customHeight="1" x14ac:dyDescent="0.15">
      <c r="B25" s="618" t="s">
        <v>292</v>
      </c>
      <c r="C25" s="619"/>
      <c r="D25" s="619"/>
      <c r="E25" s="619"/>
      <c r="F25" s="619"/>
      <c r="G25" s="619"/>
      <c r="H25" s="619"/>
      <c r="I25" s="619"/>
      <c r="J25" s="619"/>
      <c r="K25" s="619"/>
      <c r="L25" s="619"/>
      <c r="M25" s="619"/>
      <c r="N25" s="619"/>
      <c r="O25" s="619"/>
      <c r="P25" s="619"/>
      <c r="Q25" s="620"/>
      <c r="R25" s="621">
        <v>477807</v>
      </c>
      <c r="S25" s="622"/>
      <c r="T25" s="622"/>
      <c r="U25" s="622"/>
      <c r="V25" s="622"/>
      <c r="W25" s="622"/>
      <c r="X25" s="622"/>
      <c r="Y25" s="623"/>
      <c r="Z25" s="624">
        <v>0.6</v>
      </c>
      <c r="AA25" s="624"/>
      <c r="AB25" s="624"/>
      <c r="AC25" s="624"/>
      <c r="AD25" s="625" t="s">
        <v>129</v>
      </c>
      <c r="AE25" s="625"/>
      <c r="AF25" s="625"/>
      <c r="AG25" s="625"/>
      <c r="AH25" s="625"/>
      <c r="AI25" s="625"/>
      <c r="AJ25" s="625"/>
      <c r="AK25" s="625"/>
      <c r="AL25" s="626" t="s">
        <v>129</v>
      </c>
      <c r="AM25" s="627"/>
      <c r="AN25" s="627"/>
      <c r="AO25" s="628"/>
      <c r="AP25" s="618" t="s">
        <v>293</v>
      </c>
      <c r="AQ25" s="634"/>
      <c r="AR25" s="634"/>
      <c r="AS25" s="634"/>
      <c r="AT25" s="634"/>
      <c r="AU25" s="634"/>
      <c r="AV25" s="634"/>
      <c r="AW25" s="634"/>
      <c r="AX25" s="634"/>
      <c r="AY25" s="634"/>
      <c r="AZ25" s="634"/>
      <c r="BA25" s="634"/>
      <c r="BB25" s="634"/>
      <c r="BC25" s="634"/>
      <c r="BD25" s="634"/>
      <c r="BE25" s="634"/>
      <c r="BF25" s="635"/>
      <c r="BG25" s="621" t="s">
        <v>129</v>
      </c>
      <c r="BH25" s="622"/>
      <c r="BI25" s="622"/>
      <c r="BJ25" s="622"/>
      <c r="BK25" s="622"/>
      <c r="BL25" s="622"/>
      <c r="BM25" s="622"/>
      <c r="BN25" s="623"/>
      <c r="BO25" s="624" t="s">
        <v>129</v>
      </c>
      <c r="BP25" s="624"/>
      <c r="BQ25" s="624"/>
      <c r="BR25" s="624"/>
      <c r="BS25" s="625" t="s">
        <v>129</v>
      </c>
      <c r="BT25" s="625"/>
      <c r="BU25" s="625"/>
      <c r="BV25" s="625"/>
      <c r="BW25" s="625"/>
      <c r="BX25" s="625"/>
      <c r="BY25" s="625"/>
      <c r="BZ25" s="625"/>
      <c r="CA25" s="625"/>
      <c r="CB25" s="629"/>
      <c r="CD25" s="618" t="s">
        <v>294</v>
      </c>
      <c r="CE25" s="619"/>
      <c r="CF25" s="619"/>
      <c r="CG25" s="619"/>
      <c r="CH25" s="619"/>
      <c r="CI25" s="619"/>
      <c r="CJ25" s="619"/>
      <c r="CK25" s="619"/>
      <c r="CL25" s="619"/>
      <c r="CM25" s="619"/>
      <c r="CN25" s="619"/>
      <c r="CO25" s="619"/>
      <c r="CP25" s="619"/>
      <c r="CQ25" s="620"/>
      <c r="CR25" s="621">
        <v>9305172</v>
      </c>
      <c r="CS25" s="654"/>
      <c r="CT25" s="654"/>
      <c r="CU25" s="654"/>
      <c r="CV25" s="654"/>
      <c r="CW25" s="654"/>
      <c r="CX25" s="654"/>
      <c r="CY25" s="655"/>
      <c r="CZ25" s="626">
        <v>13.1</v>
      </c>
      <c r="DA25" s="648"/>
      <c r="DB25" s="648"/>
      <c r="DC25" s="656"/>
      <c r="DD25" s="630">
        <v>8432652</v>
      </c>
      <c r="DE25" s="654"/>
      <c r="DF25" s="654"/>
      <c r="DG25" s="654"/>
      <c r="DH25" s="654"/>
      <c r="DI25" s="654"/>
      <c r="DJ25" s="654"/>
      <c r="DK25" s="655"/>
      <c r="DL25" s="630">
        <v>8421129</v>
      </c>
      <c r="DM25" s="654"/>
      <c r="DN25" s="654"/>
      <c r="DO25" s="654"/>
      <c r="DP25" s="654"/>
      <c r="DQ25" s="654"/>
      <c r="DR25" s="654"/>
      <c r="DS25" s="654"/>
      <c r="DT25" s="654"/>
      <c r="DU25" s="654"/>
      <c r="DV25" s="655"/>
      <c r="DW25" s="626">
        <v>23.2</v>
      </c>
      <c r="DX25" s="648"/>
      <c r="DY25" s="648"/>
      <c r="DZ25" s="648"/>
      <c r="EA25" s="648"/>
      <c r="EB25" s="648"/>
      <c r="EC25" s="649"/>
    </row>
    <row r="26" spans="2:133" ht="11.25" customHeight="1" x14ac:dyDescent="0.15">
      <c r="B26" s="618" t="s">
        <v>295</v>
      </c>
      <c r="C26" s="619"/>
      <c r="D26" s="619"/>
      <c r="E26" s="619"/>
      <c r="F26" s="619"/>
      <c r="G26" s="619"/>
      <c r="H26" s="619"/>
      <c r="I26" s="619"/>
      <c r="J26" s="619"/>
      <c r="K26" s="619"/>
      <c r="L26" s="619"/>
      <c r="M26" s="619"/>
      <c r="N26" s="619"/>
      <c r="O26" s="619"/>
      <c r="P26" s="619"/>
      <c r="Q26" s="620"/>
      <c r="R26" s="621">
        <v>6046</v>
      </c>
      <c r="S26" s="622"/>
      <c r="T26" s="622"/>
      <c r="U26" s="622"/>
      <c r="V26" s="622"/>
      <c r="W26" s="622"/>
      <c r="X26" s="622"/>
      <c r="Y26" s="623"/>
      <c r="Z26" s="624">
        <v>0</v>
      </c>
      <c r="AA26" s="624"/>
      <c r="AB26" s="624"/>
      <c r="AC26" s="624"/>
      <c r="AD26" s="625" t="s">
        <v>129</v>
      </c>
      <c r="AE26" s="625"/>
      <c r="AF26" s="625"/>
      <c r="AG26" s="625"/>
      <c r="AH26" s="625"/>
      <c r="AI26" s="625"/>
      <c r="AJ26" s="625"/>
      <c r="AK26" s="625"/>
      <c r="AL26" s="626" t="s">
        <v>129</v>
      </c>
      <c r="AM26" s="627"/>
      <c r="AN26" s="627"/>
      <c r="AO26" s="628"/>
      <c r="AP26" s="618" t="s">
        <v>296</v>
      </c>
      <c r="AQ26" s="634"/>
      <c r="AR26" s="634"/>
      <c r="AS26" s="634"/>
      <c r="AT26" s="634"/>
      <c r="AU26" s="634"/>
      <c r="AV26" s="634"/>
      <c r="AW26" s="634"/>
      <c r="AX26" s="634"/>
      <c r="AY26" s="634"/>
      <c r="AZ26" s="634"/>
      <c r="BA26" s="634"/>
      <c r="BB26" s="634"/>
      <c r="BC26" s="634"/>
      <c r="BD26" s="634"/>
      <c r="BE26" s="634"/>
      <c r="BF26" s="635"/>
      <c r="BG26" s="621" t="s">
        <v>129</v>
      </c>
      <c r="BH26" s="622"/>
      <c r="BI26" s="622"/>
      <c r="BJ26" s="622"/>
      <c r="BK26" s="622"/>
      <c r="BL26" s="622"/>
      <c r="BM26" s="622"/>
      <c r="BN26" s="623"/>
      <c r="BO26" s="624" t="s">
        <v>129</v>
      </c>
      <c r="BP26" s="624"/>
      <c r="BQ26" s="624"/>
      <c r="BR26" s="624"/>
      <c r="BS26" s="625" t="s">
        <v>129</v>
      </c>
      <c r="BT26" s="625"/>
      <c r="BU26" s="625"/>
      <c r="BV26" s="625"/>
      <c r="BW26" s="625"/>
      <c r="BX26" s="625"/>
      <c r="BY26" s="625"/>
      <c r="BZ26" s="625"/>
      <c r="CA26" s="625"/>
      <c r="CB26" s="629"/>
      <c r="CD26" s="618" t="s">
        <v>297</v>
      </c>
      <c r="CE26" s="619"/>
      <c r="CF26" s="619"/>
      <c r="CG26" s="619"/>
      <c r="CH26" s="619"/>
      <c r="CI26" s="619"/>
      <c r="CJ26" s="619"/>
      <c r="CK26" s="619"/>
      <c r="CL26" s="619"/>
      <c r="CM26" s="619"/>
      <c r="CN26" s="619"/>
      <c r="CO26" s="619"/>
      <c r="CP26" s="619"/>
      <c r="CQ26" s="620"/>
      <c r="CR26" s="621">
        <v>6029220</v>
      </c>
      <c r="CS26" s="622"/>
      <c r="CT26" s="622"/>
      <c r="CU26" s="622"/>
      <c r="CV26" s="622"/>
      <c r="CW26" s="622"/>
      <c r="CX26" s="622"/>
      <c r="CY26" s="623"/>
      <c r="CZ26" s="626">
        <v>8.5</v>
      </c>
      <c r="DA26" s="648"/>
      <c r="DB26" s="648"/>
      <c r="DC26" s="656"/>
      <c r="DD26" s="630">
        <v>5283430</v>
      </c>
      <c r="DE26" s="622"/>
      <c r="DF26" s="622"/>
      <c r="DG26" s="622"/>
      <c r="DH26" s="622"/>
      <c r="DI26" s="622"/>
      <c r="DJ26" s="622"/>
      <c r="DK26" s="623"/>
      <c r="DL26" s="630" t="s">
        <v>129</v>
      </c>
      <c r="DM26" s="622"/>
      <c r="DN26" s="622"/>
      <c r="DO26" s="622"/>
      <c r="DP26" s="622"/>
      <c r="DQ26" s="622"/>
      <c r="DR26" s="622"/>
      <c r="DS26" s="622"/>
      <c r="DT26" s="622"/>
      <c r="DU26" s="622"/>
      <c r="DV26" s="623"/>
      <c r="DW26" s="626" t="s">
        <v>129</v>
      </c>
      <c r="DX26" s="648"/>
      <c r="DY26" s="648"/>
      <c r="DZ26" s="648"/>
      <c r="EA26" s="648"/>
      <c r="EB26" s="648"/>
      <c r="EC26" s="649"/>
    </row>
    <row r="27" spans="2:133" ht="11.25" customHeight="1" x14ac:dyDescent="0.15">
      <c r="B27" s="618" t="s">
        <v>298</v>
      </c>
      <c r="C27" s="619"/>
      <c r="D27" s="619"/>
      <c r="E27" s="619"/>
      <c r="F27" s="619"/>
      <c r="G27" s="619"/>
      <c r="H27" s="619"/>
      <c r="I27" s="619"/>
      <c r="J27" s="619"/>
      <c r="K27" s="619"/>
      <c r="L27" s="619"/>
      <c r="M27" s="619"/>
      <c r="N27" s="619"/>
      <c r="O27" s="619"/>
      <c r="P27" s="619"/>
      <c r="Q27" s="620"/>
      <c r="R27" s="621">
        <v>36575443</v>
      </c>
      <c r="S27" s="622"/>
      <c r="T27" s="622"/>
      <c r="U27" s="622"/>
      <c r="V27" s="622"/>
      <c r="W27" s="622"/>
      <c r="X27" s="622"/>
      <c r="Y27" s="623"/>
      <c r="Z27" s="624">
        <v>49.3</v>
      </c>
      <c r="AA27" s="624"/>
      <c r="AB27" s="624"/>
      <c r="AC27" s="624"/>
      <c r="AD27" s="625">
        <v>34286137</v>
      </c>
      <c r="AE27" s="625"/>
      <c r="AF27" s="625"/>
      <c r="AG27" s="625"/>
      <c r="AH27" s="625"/>
      <c r="AI27" s="625"/>
      <c r="AJ27" s="625"/>
      <c r="AK27" s="625"/>
      <c r="AL27" s="626">
        <v>99.599998474121094</v>
      </c>
      <c r="AM27" s="627"/>
      <c r="AN27" s="627"/>
      <c r="AO27" s="628"/>
      <c r="AP27" s="618" t="s">
        <v>299</v>
      </c>
      <c r="AQ27" s="619"/>
      <c r="AR27" s="619"/>
      <c r="AS27" s="619"/>
      <c r="AT27" s="619"/>
      <c r="AU27" s="619"/>
      <c r="AV27" s="619"/>
      <c r="AW27" s="619"/>
      <c r="AX27" s="619"/>
      <c r="AY27" s="619"/>
      <c r="AZ27" s="619"/>
      <c r="BA27" s="619"/>
      <c r="BB27" s="619"/>
      <c r="BC27" s="619"/>
      <c r="BD27" s="619"/>
      <c r="BE27" s="619"/>
      <c r="BF27" s="620"/>
      <c r="BG27" s="621">
        <v>28258289</v>
      </c>
      <c r="BH27" s="622"/>
      <c r="BI27" s="622"/>
      <c r="BJ27" s="622"/>
      <c r="BK27" s="622"/>
      <c r="BL27" s="622"/>
      <c r="BM27" s="622"/>
      <c r="BN27" s="623"/>
      <c r="BO27" s="624">
        <v>100</v>
      </c>
      <c r="BP27" s="624"/>
      <c r="BQ27" s="624"/>
      <c r="BR27" s="624"/>
      <c r="BS27" s="625">
        <v>616270</v>
      </c>
      <c r="BT27" s="625"/>
      <c r="BU27" s="625"/>
      <c r="BV27" s="625"/>
      <c r="BW27" s="625"/>
      <c r="BX27" s="625"/>
      <c r="BY27" s="625"/>
      <c r="BZ27" s="625"/>
      <c r="CA27" s="625"/>
      <c r="CB27" s="629"/>
      <c r="CD27" s="618" t="s">
        <v>300</v>
      </c>
      <c r="CE27" s="619"/>
      <c r="CF27" s="619"/>
      <c r="CG27" s="619"/>
      <c r="CH27" s="619"/>
      <c r="CI27" s="619"/>
      <c r="CJ27" s="619"/>
      <c r="CK27" s="619"/>
      <c r="CL27" s="619"/>
      <c r="CM27" s="619"/>
      <c r="CN27" s="619"/>
      <c r="CO27" s="619"/>
      <c r="CP27" s="619"/>
      <c r="CQ27" s="620"/>
      <c r="CR27" s="621">
        <v>18870395</v>
      </c>
      <c r="CS27" s="654"/>
      <c r="CT27" s="654"/>
      <c r="CU27" s="654"/>
      <c r="CV27" s="654"/>
      <c r="CW27" s="654"/>
      <c r="CX27" s="654"/>
      <c r="CY27" s="655"/>
      <c r="CZ27" s="626">
        <v>26.6</v>
      </c>
      <c r="DA27" s="648"/>
      <c r="DB27" s="648"/>
      <c r="DC27" s="656"/>
      <c r="DD27" s="630">
        <v>4625733</v>
      </c>
      <c r="DE27" s="654"/>
      <c r="DF27" s="654"/>
      <c r="DG27" s="654"/>
      <c r="DH27" s="654"/>
      <c r="DI27" s="654"/>
      <c r="DJ27" s="654"/>
      <c r="DK27" s="655"/>
      <c r="DL27" s="630">
        <v>4294947</v>
      </c>
      <c r="DM27" s="654"/>
      <c r="DN27" s="654"/>
      <c r="DO27" s="654"/>
      <c r="DP27" s="654"/>
      <c r="DQ27" s="654"/>
      <c r="DR27" s="654"/>
      <c r="DS27" s="654"/>
      <c r="DT27" s="654"/>
      <c r="DU27" s="654"/>
      <c r="DV27" s="655"/>
      <c r="DW27" s="626">
        <v>11.9</v>
      </c>
      <c r="DX27" s="648"/>
      <c r="DY27" s="648"/>
      <c r="DZ27" s="648"/>
      <c r="EA27" s="648"/>
      <c r="EB27" s="648"/>
      <c r="EC27" s="649"/>
    </row>
    <row r="28" spans="2:133" ht="11.25" customHeight="1" x14ac:dyDescent="0.15">
      <c r="B28" s="618" t="s">
        <v>301</v>
      </c>
      <c r="C28" s="619"/>
      <c r="D28" s="619"/>
      <c r="E28" s="619"/>
      <c r="F28" s="619"/>
      <c r="G28" s="619"/>
      <c r="H28" s="619"/>
      <c r="I28" s="619"/>
      <c r="J28" s="619"/>
      <c r="K28" s="619"/>
      <c r="L28" s="619"/>
      <c r="M28" s="619"/>
      <c r="N28" s="619"/>
      <c r="O28" s="619"/>
      <c r="P28" s="619"/>
      <c r="Q28" s="620"/>
      <c r="R28" s="621">
        <v>21299</v>
      </c>
      <c r="S28" s="622"/>
      <c r="T28" s="622"/>
      <c r="U28" s="622"/>
      <c r="V28" s="622"/>
      <c r="W28" s="622"/>
      <c r="X28" s="622"/>
      <c r="Y28" s="623"/>
      <c r="Z28" s="624">
        <v>0</v>
      </c>
      <c r="AA28" s="624"/>
      <c r="AB28" s="624"/>
      <c r="AC28" s="624"/>
      <c r="AD28" s="625">
        <v>21299</v>
      </c>
      <c r="AE28" s="625"/>
      <c r="AF28" s="625"/>
      <c r="AG28" s="625"/>
      <c r="AH28" s="625"/>
      <c r="AI28" s="625"/>
      <c r="AJ28" s="625"/>
      <c r="AK28" s="625"/>
      <c r="AL28" s="626">
        <v>0.1</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302</v>
      </c>
      <c r="CE28" s="619"/>
      <c r="CF28" s="619"/>
      <c r="CG28" s="619"/>
      <c r="CH28" s="619"/>
      <c r="CI28" s="619"/>
      <c r="CJ28" s="619"/>
      <c r="CK28" s="619"/>
      <c r="CL28" s="619"/>
      <c r="CM28" s="619"/>
      <c r="CN28" s="619"/>
      <c r="CO28" s="619"/>
      <c r="CP28" s="619"/>
      <c r="CQ28" s="620"/>
      <c r="CR28" s="621">
        <v>4969604</v>
      </c>
      <c r="CS28" s="622"/>
      <c r="CT28" s="622"/>
      <c r="CU28" s="622"/>
      <c r="CV28" s="622"/>
      <c r="CW28" s="622"/>
      <c r="CX28" s="622"/>
      <c r="CY28" s="623"/>
      <c r="CZ28" s="626">
        <v>7</v>
      </c>
      <c r="DA28" s="648"/>
      <c r="DB28" s="648"/>
      <c r="DC28" s="656"/>
      <c r="DD28" s="630">
        <v>4963675</v>
      </c>
      <c r="DE28" s="622"/>
      <c r="DF28" s="622"/>
      <c r="DG28" s="622"/>
      <c r="DH28" s="622"/>
      <c r="DI28" s="622"/>
      <c r="DJ28" s="622"/>
      <c r="DK28" s="623"/>
      <c r="DL28" s="630">
        <v>4963675</v>
      </c>
      <c r="DM28" s="622"/>
      <c r="DN28" s="622"/>
      <c r="DO28" s="622"/>
      <c r="DP28" s="622"/>
      <c r="DQ28" s="622"/>
      <c r="DR28" s="622"/>
      <c r="DS28" s="622"/>
      <c r="DT28" s="622"/>
      <c r="DU28" s="622"/>
      <c r="DV28" s="623"/>
      <c r="DW28" s="626">
        <v>13.7</v>
      </c>
      <c r="DX28" s="648"/>
      <c r="DY28" s="648"/>
      <c r="DZ28" s="648"/>
      <c r="EA28" s="648"/>
      <c r="EB28" s="648"/>
      <c r="EC28" s="649"/>
    </row>
    <row r="29" spans="2:133" ht="11.25" customHeight="1" x14ac:dyDescent="0.15">
      <c r="B29" s="618" t="s">
        <v>303</v>
      </c>
      <c r="C29" s="619"/>
      <c r="D29" s="619"/>
      <c r="E29" s="619"/>
      <c r="F29" s="619"/>
      <c r="G29" s="619"/>
      <c r="H29" s="619"/>
      <c r="I29" s="619"/>
      <c r="J29" s="619"/>
      <c r="K29" s="619"/>
      <c r="L29" s="619"/>
      <c r="M29" s="619"/>
      <c r="N29" s="619"/>
      <c r="O29" s="619"/>
      <c r="P29" s="619"/>
      <c r="Q29" s="620"/>
      <c r="R29" s="621">
        <v>535433</v>
      </c>
      <c r="S29" s="622"/>
      <c r="T29" s="622"/>
      <c r="U29" s="622"/>
      <c r="V29" s="622"/>
      <c r="W29" s="622"/>
      <c r="X29" s="622"/>
      <c r="Y29" s="623"/>
      <c r="Z29" s="624">
        <v>0.7</v>
      </c>
      <c r="AA29" s="624"/>
      <c r="AB29" s="624"/>
      <c r="AC29" s="624"/>
      <c r="AD29" s="625">
        <v>1</v>
      </c>
      <c r="AE29" s="625"/>
      <c r="AF29" s="625"/>
      <c r="AG29" s="625"/>
      <c r="AH29" s="625"/>
      <c r="AI29" s="625"/>
      <c r="AJ29" s="625"/>
      <c r="AK29" s="625"/>
      <c r="AL29" s="626">
        <v>0</v>
      </c>
      <c r="AM29" s="627"/>
      <c r="AN29" s="627"/>
      <c r="AO29" s="628"/>
      <c r="AP29" s="639"/>
      <c r="AQ29" s="640"/>
      <c r="AR29" s="640"/>
      <c r="AS29" s="640"/>
      <c r="AT29" s="640"/>
      <c r="AU29" s="640"/>
      <c r="AV29" s="640"/>
      <c r="AW29" s="640"/>
      <c r="AX29" s="640"/>
      <c r="AY29" s="640"/>
      <c r="AZ29" s="640"/>
      <c r="BA29" s="640"/>
      <c r="BB29" s="640"/>
      <c r="BC29" s="640"/>
      <c r="BD29" s="640"/>
      <c r="BE29" s="640"/>
      <c r="BF29" s="641"/>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304</v>
      </c>
      <c r="CE29" s="660"/>
      <c r="CF29" s="618" t="s">
        <v>70</v>
      </c>
      <c r="CG29" s="619"/>
      <c r="CH29" s="619"/>
      <c r="CI29" s="619"/>
      <c r="CJ29" s="619"/>
      <c r="CK29" s="619"/>
      <c r="CL29" s="619"/>
      <c r="CM29" s="619"/>
      <c r="CN29" s="619"/>
      <c r="CO29" s="619"/>
      <c r="CP29" s="619"/>
      <c r="CQ29" s="620"/>
      <c r="CR29" s="621">
        <v>4969019</v>
      </c>
      <c r="CS29" s="654"/>
      <c r="CT29" s="654"/>
      <c r="CU29" s="654"/>
      <c r="CV29" s="654"/>
      <c r="CW29" s="654"/>
      <c r="CX29" s="654"/>
      <c r="CY29" s="655"/>
      <c r="CZ29" s="626">
        <v>7</v>
      </c>
      <c r="DA29" s="648"/>
      <c r="DB29" s="648"/>
      <c r="DC29" s="656"/>
      <c r="DD29" s="630">
        <v>4963090</v>
      </c>
      <c r="DE29" s="654"/>
      <c r="DF29" s="654"/>
      <c r="DG29" s="654"/>
      <c r="DH29" s="654"/>
      <c r="DI29" s="654"/>
      <c r="DJ29" s="654"/>
      <c r="DK29" s="655"/>
      <c r="DL29" s="630">
        <v>4963090</v>
      </c>
      <c r="DM29" s="654"/>
      <c r="DN29" s="654"/>
      <c r="DO29" s="654"/>
      <c r="DP29" s="654"/>
      <c r="DQ29" s="654"/>
      <c r="DR29" s="654"/>
      <c r="DS29" s="654"/>
      <c r="DT29" s="654"/>
      <c r="DU29" s="654"/>
      <c r="DV29" s="655"/>
      <c r="DW29" s="626">
        <v>13.7</v>
      </c>
      <c r="DX29" s="648"/>
      <c r="DY29" s="648"/>
      <c r="DZ29" s="648"/>
      <c r="EA29" s="648"/>
      <c r="EB29" s="648"/>
      <c r="EC29" s="649"/>
    </row>
    <row r="30" spans="2:133" ht="11.25" customHeight="1" x14ac:dyDescent="0.15">
      <c r="B30" s="618" t="s">
        <v>305</v>
      </c>
      <c r="C30" s="619"/>
      <c r="D30" s="619"/>
      <c r="E30" s="619"/>
      <c r="F30" s="619"/>
      <c r="G30" s="619"/>
      <c r="H30" s="619"/>
      <c r="I30" s="619"/>
      <c r="J30" s="619"/>
      <c r="K30" s="619"/>
      <c r="L30" s="619"/>
      <c r="M30" s="619"/>
      <c r="N30" s="619"/>
      <c r="O30" s="619"/>
      <c r="P30" s="619"/>
      <c r="Q30" s="620"/>
      <c r="R30" s="621">
        <v>373311</v>
      </c>
      <c r="S30" s="622"/>
      <c r="T30" s="622"/>
      <c r="U30" s="622"/>
      <c r="V30" s="622"/>
      <c r="W30" s="622"/>
      <c r="X30" s="622"/>
      <c r="Y30" s="623"/>
      <c r="Z30" s="624">
        <v>0.5</v>
      </c>
      <c r="AA30" s="624"/>
      <c r="AB30" s="624"/>
      <c r="AC30" s="624"/>
      <c r="AD30" s="625">
        <v>55737</v>
      </c>
      <c r="AE30" s="625"/>
      <c r="AF30" s="625"/>
      <c r="AG30" s="625"/>
      <c r="AH30" s="625"/>
      <c r="AI30" s="625"/>
      <c r="AJ30" s="625"/>
      <c r="AK30" s="625"/>
      <c r="AL30" s="626">
        <v>0.2</v>
      </c>
      <c r="AM30" s="627"/>
      <c r="AN30" s="627"/>
      <c r="AO30" s="628"/>
      <c r="AP30" s="603" t="s">
        <v>223</v>
      </c>
      <c r="AQ30" s="604"/>
      <c r="AR30" s="604"/>
      <c r="AS30" s="604"/>
      <c r="AT30" s="604"/>
      <c r="AU30" s="604"/>
      <c r="AV30" s="604"/>
      <c r="AW30" s="604"/>
      <c r="AX30" s="604"/>
      <c r="AY30" s="604"/>
      <c r="AZ30" s="604"/>
      <c r="BA30" s="604"/>
      <c r="BB30" s="604"/>
      <c r="BC30" s="604"/>
      <c r="BD30" s="604"/>
      <c r="BE30" s="604"/>
      <c r="BF30" s="605"/>
      <c r="BG30" s="603" t="s">
        <v>306</v>
      </c>
      <c r="BH30" s="657"/>
      <c r="BI30" s="657"/>
      <c r="BJ30" s="657"/>
      <c r="BK30" s="657"/>
      <c r="BL30" s="657"/>
      <c r="BM30" s="657"/>
      <c r="BN30" s="657"/>
      <c r="BO30" s="657"/>
      <c r="BP30" s="657"/>
      <c r="BQ30" s="658"/>
      <c r="BR30" s="603" t="s">
        <v>307</v>
      </c>
      <c r="BS30" s="657"/>
      <c r="BT30" s="657"/>
      <c r="BU30" s="657"/>
      <c r="BV30" s="657"/>
      <c r="BW30" s="657"/>
      <c r="BX30" s="657"/>
      <c r="BY30" s="657"/>
      <c r="BZ30" s="657"/>
      <c r="CA30" s="657"/>
      <c r="CB30" s="658"/>
      <c r="CD30" s="661"/>
      <c r="CE30" s="662"/>
      <c r="CF30" s="618" t="s">
        <v>308</v>
      </c>
      <c r="CG30" s="619"/>
      <c r="CH30" s="619"/>
      <c r="CI30" s="619"/>
      <c r="CJ30" s="619"/>
      <c r="CK30" s="619"/>
      <c r="CL30" s="619"/>
      <c r="CM30" s="619"/>
      <c r="CN30" s="619"/>
      <c r="CO30" s="619"/>
      <c r="CP30" s="619"/>
      <c r="CQ30" s="620"/>
      <c r="CR30" s="621">
        <v>4710172</v>
      </c>
      <c r="CS30" s="622"/>
      <c r="CT30" s="622"/>
      <c r="CU30" s="622"/>
      <c r="CV30" s="622"/>
      <c r="CW30" s="622"/>
      <c r="CX30" s="622"/>
      <c r="CY30" s="623"/>
      <c r="CZ30" s="626">
        <v>6.6</v>
      </c>
      <c r="DA30" s="648"/>
      <c r="DB30" s="648"/>
      <c r="DC30" s="656"/>
      <c r="DD30" s="630">
        <v>4704433</v>
      </c>
      <c r="DE30" s="622"/>
      <c r="DF30" s="622"/>
      <c r="DG30" s="622"/>
      <c r="DH30" s="622"/>
      <c r="DI30" s="622"/>
      <c r="DJ30" s="622"/>
      <c r="DK30" s="623"/>
      <c r="DL30" s="630">
        <v>4704433</v>
      </c>
      <c r="DM30" s="622"/>
      <c r="DN30" s="622"/>
      <c r="DO30" s="622"/>
      <c r="DP30" s="622"/>
      <c r="DQ30" s="622"/>
      <c r="DR30" s="622"/>
      <c r="DS30" s="622"/>
      <c r="DT30" s="622"/>
      <c r="DU30" s="622"/>
      <c r="DV30" s="623"/>
      <c r="DW30" s="626">
        <v>13</v>
      </c>
      <c r="DX30" s="648"/>
      <c r="DY30" s="648"/>
      <c r="DZ30" s="648"/>
      <c r="EA30" s="648"/>
      <c r="EB30" s="648"/>
      <c r="EC30" s="649"/>
    </row>
    <row r="31" spans="2:133" ht="11.25" customHeight="1" x14ac:dyDescent="0.15">
      <c r="B31" s="618" t="s">
        <v>309</v>
      </c>
      <c r="C31" s="619"/>
      <c r="D31" s="619"/>
      <c r="E31" s="619"/>
      <c r="F31" s="619"/>
      <c r="G31" s="619"/>
      <c r="H31" s="619"/>
      <c r="I31" s="619"/>
      <c r="J31" s="619"/>
      <c r="K31" s="619"/>
      <c r="L31" s="619"/>
      <c r="M31" s="619"/>
      <c r="N31" s="619"/>
      <c r="O31" s="619"/>
      <c r="P31" s="619"/>
      <c r="Q31" s="620"/>
      <c r="R31" s="621">
        <v>104002</v>
      </c>
      <c r="S31" s="622"/>
      <c r="T31" s="622"/>
      <c r="U31" s="622"/>
      <c r="V31" s="622"/>
      <c r="W31" s="622"/>
      <c r="X31" s="622"/>
      <c r="Y31" s="623"/>
      <c r="Z31" s="624">
        <v>0.1</v>
      </c>
      <c r="AA31" s="624"/>
      <c r="AB31" s="624"/>
      <c r="AC31" s="624"/>
      <c r="AD31" s="625" t="s">
        <v>129</v>
      </c>
      <c r="AE31" s="625"/>
      <c r="AF31" s="625"/>
      <c r="AG31" s="625"/>
      <c r="AH31" s="625"/>
      <c r="AI31" s="625"/>
      <c r="AJ31" s="625"/>
      <c r="AK31" s="625"/>
      <c r="AL31" s="626" t="s">
        <v>129</v>
      </c>
      <c r="AM31" s="627"/>
      <c r="AN31" s="627"/>
      <c r="AO31" s="628"/>
      <c r="AP31" s="669" t="s">
        <v>310</v>
      </c>
      <c r="AQ31" s="670"/>
      <c r="AR31" s="670"/>
      <c r="AS31" s="670"/>
      <c r="AT31" s="675" t="s">
        <v>311</v>
      </c>
      <c r="AU31" s="355"/>
      <c r="AV31" s="355"/>
      <c r="AW31" s="355"/>
      <c r="AX31" s="607" t="s">
        <v>188</v>
      </c>
      <c r="AY31" s="608"/>
      <c r="AZ31" s="608"/>
      <c r="BA31" s="608"/>
      <c r="BB31" s="608"/>
      <c r="BC31" s="608"/>
      <c r="BD31" s="608"/>
      <c r="BE31" s="608"/>
      <c r="BF31" s="609"/>
      <c r="BG31" s="668">
        <v>98.9</v>
      </c>
      <c r="BH31" s="665"/>
      <c r="BI31" s="665"/>
      <c r="BJ31" s="665"/>
      <c r="BK31" s="665"/>
      <c r="BL31" s="665"/>
      <c r="BM31" s="616">
        <v>95.5</v>
      </c>
      <c r="BN31" s="665"/>
      <c r="BO31" s="665"/>
      <c r="BP31" s="665"/>
      <c r="BQ31" s="666"/>
      <c r="BR31" s="668">
        <v>98.1</v>
      </c>
      <c r="BS31" s="665"/>
      <c r="BT31" s="665"/>
      <c r="BU31" s="665"/>
      <c r="BV31" s="665"/>
      <c r="BW31" s="665"/>
      <c r="BX31" s="616">
        <v>94.4</v>
      </c>
      <c r="BY31" s="665"/>
      <c r="BZ31" s="665"/>
      <c r="CA31" s="665"/>
      <c r="CB31" s="666"/>
      <c r="CD31" s="661"/>
      <c r="CE31" s="662"/>
      <c r="CF31" s="618" t="s">
        <v>312</v>
      </c>
      <c r="CG31" s="619"/>
      <c r="CH31" s="619"/>
      <c r="CI31" s="619"/>
      <c r="CJ31" s="619"/>
      <c r="CK31" s="619"/>
      <c r="CL31" s="619"/>
      <c r="CM31" s="619"/>
      <c r="CN31" s="619"/>
      <c r="CO31" s="619"/>
      <c r="CP31" s="619"/>
      <c r="CQ31" s="620"/>
      <c r="CR31" s="621">
        <v>258847</v>
      </c>
      <c r="CS31" s="654"/>
      <c r="CT31" s="654"/>
      <c r="CU31" s="654"/>
      <c r="CV31" s="654"/>
      <c r="CW31" s="654"/>
      <c r="CX31" s="654"/>
      <c r="CY31" s="655"/>
      <c r="CZ31" s="626">
        <v>0.4</v>
      </c>
      <c r="DA31" s="648"/>
      <c r="DB31" s="648"/>
      <c r="DC31" s="656"/>
      <c r="DD31" s="630">
        <v>258657</v>
      </c>
      <c r="DE31" s="654"/>
      <c r="DF31" s="654"/>
      <c r="DG31" s="654"/>
      <c r="DH31" s="654"/>
      <c r="DI31" s="654"/>
      <c r="DJ31" s="654"/>
      <c r="DK31" s="655"/>
      <c r="DL31" s="630">
        <v>258657</v>
      </c>
      <c r="DM31" s="654"/>
      <c r="DN31" s="654"/>
      <c r="DO31" s="654"/>
      <c r="DP31" s="654"/>
      <c r="DQ31" s="654"/>
      <c r="DR31" s="654"/>
      <c r="DS31" s="654"/>
      <c r="DT31" s="654"/>
      <c r="DU31" s="654"/>
      <c r="DV31" s="655"/>
      <c r="DW31" s="626">
        <v>0.7</v>
      </c>
      <c r="DX31" s="648"/>
      <c r="DY31" s="648"/>
      <c r="DZ31" s="648"/>
      <c r="EA31" s="648"/>
      <c r="EB31" s="648"/>
      <c r="EC31" s="649"/>
    </row>
    <row r="32" spans="2:133" ht="11.25" customHeight="1" x14ac:dyDescent="0.15">
      <c r="B32" s="618" t="s">
        <v>313</v>
      </c>
      <c r="C32" s="619"/>
      <c r="D32" s="619"/>
      <c r="E32" s="619"/>
      <c r="F32" s="619"/>
      <c r="G32" s="619"/>
      <c r="H32" s="619"/>
      <c r="I32" s="619"/>
      <c r="J32" s="619"/>
      <c r="K32" s="619"/>
      <c r="L32" s="619"/>
      <c r="M32" s="619"/>
      <c r="N32" s="619"/>
      <c r="O32" s="619"/>
      <c r="P32" s="619"/>
      <c r="Q32" s="620"/>
      <c r="R32" s="621">
        <v>16895549</v>
      </c>
      <c r="S32" s="622"/>
      <c r="T32" s="622"/>
      <c r="U32" s="622"/>
      <c r="V32" s="622"/>
      <c r="W32" s="622"/>
      <c r="X32" s="622"/>
      <c r="Y32" s="623"/>
      <c r="Z32" s="624">
        <v>22.8</v>
      </c>
      <c r="AA32" s="624"/>
      <c r="AB32" s="624"/>
      <c r="AC32" s="624"/>
      <c r="AD32" s="625" t="s">
        <v>129</v>
      </c>
      <c r="AE32" s="625"/>
      <c r="AF32" s="625"/>
      <c r="AG32" s="625"/>
      <c r="AH32" s="625"/>
      <c r="AI32" s="625"/>
      <c r="AJ32" s="625"/>
      <c r="AK32" s="625"/>
      <c r="AL32" s="626" t="s">
        <v>129</v>
      </c>
      <c r="AM32" s="627"/>
      <c r="AN32" s="627"/>
      <c r="AO32" s="628"/>
      <c r="AP32" s="671"/>
      <c r="AQ32" s="672"/>
      <c r="AR32" s="672"/>
      <c r="AS32" s="672"/>
      <c r="AT32" s="676"/>
      <c r="AU32" s="211" t="s">
        <v>314</v>
      </c>
      <c r="AX32" s="618" t="s">
        <v>315</v>
      </c>
      <c r="AY32" s="619"/>
      <c r="AZ32" s="619"/>
      <c r="BA32" s="619"/>
      <c r="BB32" s="619"/>
      <c r="BC32" s="619"/>
      <c r="BD32" s="619"/>
      <c r="BE32" s="619"/>
      <c r="BF32" s="620"/>
      <c r="BG32" s="678">
        <v>98.8</v>
      </c>
      <c r="BH32" s="654"/>
      <c r="BI32" s="654"/>
      <c r="BJ32" s="654"/>
      <c r="BK32" s="654"/>
      <c r="BL32" s="654"/>
      <c r="BM32" s="627">
        <v>95.9</v>
      </c>
      <c r="BN32" s="654"/>
      <c r="BO32" s="654"/>
      <c r="BP32" s="654"/>
      <c r="BQ32" s="667"/>
      <c r="BR32" s="678">
        <v>97.8</v>
      </c>
      <c r="BS32" s="654"/>
      <c r="BT32" s="654"/>
      <c r="BU32" s="654"/>
      <c r="BV32" s="654"/>
      <c r="BW32" s="654"/>
      <c r="BX32" s="627">
        <v>94.8</v>
      </c>
      <c r="BY32" s="654"/>
      <c r="BZ32" s="654"/>
      <c r="CA32" s="654"/>
      <c r="CB32" s="667"/>
      <c r="CD32" s="663"/>
      <c r="CE32" s="664"/>
      <c r="CF32" s="618" t="s">
        <v>316</v>
      </c>
      <c r="CG32" s="619"/>
      <c r="CH32" s="619"/>
      <c r="CI32" s="619"/>
      <c r="CJ32" s="619"/>
      <c r="CK32" s="619"/>
      <c r="CL32" s="619"/>
      <c r="CM32" s="619"/>
      <c r="CN32" s="619"/>
      <c r="CO32" s="619"/>
      <c r="CP32" s="619"/>
      <c r="CQ32" s="620"/>
      <c r="CR32" s="621">
        <v>585</v>
      </c>
      <c r="CS32" s="622"/>
      <c r="CT32" s="622"/>
      <c r="CU32" s="622"/>
      <c r="CV32" s="622"/>
      <c r="CW32" s="622"/>
      <c r="CX32" s="622"/>
      <c r="CY32" s="623"/>
      <c r="CZ32" s="626">
        <v>0</v>
      </c>
      <c r="DA32" s="648"/>
      <c r="DB32" s="648"/>
      <c r="DC32" s="656"/>
      <c r="DD32" s="630">
        <v>585</v>
      </c>
      <c r="DE32" s="622"/>
      <c r="DF32" s="622"/>
      <c r="DG32" s="622"/>
      <c r="DH32" s="622"/>
      <c r="DI32" s="622"/>
      <c r="DJ32" s="622"/>
      <c r="DK32" s="623"/>
      <c r="DL32" s="630">
        <v>585</v>
      </c>
      <c r="DM32" s="622"/>
      <c r="DN32" s="622"/>
      <c r="DO32" s="622"/>
      <c r="DP32" s="622"/>
      <c r="DQ32" s="622"/>
      <c r="DR32" s="622"/>
      <c r="DS32" s="622"/>
      <c r="DT32" s="622"/>
      <c r="DU32" s="622"/>
      <c r="DV32" s="623"/>
      <c r="DW32" s="626">
        <v>0</v>
      </c>
      <c r="DX32" s="648"/>
      <c r="DY32" s="648"/>
      <c r="DZ32" s="648"/>
      <c r="EA32" s="648"/>
      <c r="EB32" s="648"/>
      <c r="EC32" s="649"/>
    </row>
    <row r="33" spans="2:133" ht="11.25" customHeight="1" x14ac:dyDescent="0.15">
      <c r="B33" s="650" t="s">
        <v>317</v>
      </c>
      <c r="C33" s="651"/>
      <c r="D33" s="651"/>
      <c r="E33" s="651"/>
      <c r="F33" s="651"/>
      <c r="G33" s="651"/>
      <c r="H33" s="651"/>
      <c r="I33" s="651"/>
      <c r="J33" s="651"/>
      <c r="K33" s="651"/>
      <c r="L33" s="651"/>
      <c r="M33" s="651"/>
      <c r="N33" s="651"/>
      <c r="O33" s="651"/>
      <c r="P33" s="651"/>
      <c r="Q33" s="652"/>
      <c r="R33" s="621" t="s">
        <v>129</v>
      </c>
      <c r="S33" s="622"/>
      <c r="T33" s="622"/>
      <c r="U33" s="622"/>
      <c r="V33" s="622"/>
      <c r="W33" s="622"/>
      <c r="X33" s="622"/>
      <c r="Y33" s="623"/>
      <c r="Z33" s="624" t="s">
        <v>129</v>
      </c>
      <c r="AA33" s="624"/>
      <c r="AB33" s="624"/>
      <c r="AC33" s="624"/>
      <c r="AD33" s="625" t="s">
        <v>129</v>
      </c>
      <c r="AE33" s="625"/>
      <c r="AF33" s="625"/>
      <c r="AG33" s="625"/>
      <c r="AH33" s="625"/>
      <c r="AI33" s="625"/>
      <c r="AJ33" s="625"/>
      <c r="AK33" s="625"/>
      <c r="AL33" s="626" t="s">
        <v>129</v>
      </c>
      <c r="AM33" s="627"/>
      <c r="AN33" s="627"/>
      <c r="AO33" s="628"/>
      <c r="AP33" s="673"/>
      <c r="AQ33" s="674"/>
      <c r="AR33" s="674"/>
      <c r="AS33" s="674"/>
      <c r="AT33" s="677"/>
      <c r="AU33" s="356"/>
      <c r="AV33" s="356"/>
      <c r="AW33" s="356"/>
      <c r="AX33" s="639" t="s">
        <v>318</v>
      </c>
      <c r="AY33" s="640"/>
      <c r="AZ33" s="640"/>
      <c r="BA33" s="640"/>
      <c r="BB33" s="640"/>
      <c r="BC33" s="640"/>
      <c r="BD33" s="640"/>
      <c r="BE33" s="640"/>
      <c r="BF33" s="641"/>
      <c r="BG33" s="679">
        <v>99</v>
      </c>
      <c r="BH33" s="680"/>
      <c r="BI33" s="680"/>
      <c r="BJ33" s="680"/>
      <c r="BK33" s="680"/>
      <c r="BL33" s="680"/>
      <c r="BM33" s="681">
        <v>94.9</v>
      </c>
      <c r="BN33" s="680"/>
      <c r="BO33" s="680"/>
      <c r="BP33" s="680"/>
      <c r="BQ33" s="682"/>
      <c r="BR33" s="679">
        <v>98.3</v>
      </c>
      <c r="BS33" s="680"/>
      <c r="BT33" s="680"/>
      <c r="BU33" s="680"/>
      <c r="BV33" s="680"/>
      <c r="BW33" s="680"/>
      <c r="BX33" s="681">
        <v>93.8</v>
      </c>
      <c r="BY33" s="680"/>
      <c r="BZ33" s="680"/>
      <c r="CA33" s="680"/>
      <c r="CB33" s="682"/>
      <c r="CD33" s="618" t="s">
        <v>319</v>
      </c>
      <c r="CE33" s="619"/>
      <c r="CF33" s="619"/>
      <c r="CG33" s="619"/>
      <c r="CH33" s="619"/>
      <c r="CI33" s="619"/>
      <c r="CJ33" s="619"/>
      <c r="CK33" s="619"/>
      <c r="CL33" s="619"/>
      <c r="CM33" s="619"/>
      <c r="CN33" s="619"/>
      <c r="CO33" s="619"/>
      <c r="CP33" s="619"/>
      <c r="CQ33" s="620"/>
      <c r="CR33" s="621">
        <v>27444419</v>
      </c>
      <c r="CS33" s="654"/>
      <c r="CT33" s="654"/>
      <c r="CU33" s="654"/>
      <c r="CV33" s="654"/>
      <c r="CW33" s="654"/>
      <c r="CX33" s="654"/>
      <c r="CY33" s="655"/>
      <c r="CZ33" s="626">
        <v>38.700000000000003</v>
      </c>
      <c r="DA33" s="648"/>
      <c r="DB33" s="648"/>
      <c r="DC33" s="656"/>
      <c r="DD33" s="630">
        <v>19129406</v>
      </c>
      <c r="DE33" s="654"/>
      <c r="DF33" s="654"/>
      <c r="DG33" s="654"/>
      <c r="DH33" s="654"/>
      <c r="DI33" s="654"/>
      <c r="DJ33" s="654"/>
      <c r="DK33" s="655"/>
      <c r="DL33" s="630">
        <v>13001239</v>
      </c>
      <c r="DM33" s="654"/>
      <c r="DN33" s="654"/>
      <c r="DO33" s="654"/>
      <c r="DP33" s="654"/>
      <c r="DQ33" s="654"/>
      <c r="DR33" s="654"/>
      <c r="DS33" s="654"/>
      <c r="DT33" s="654"/>
      <c r="DU33" s="654"/>
      <c r="DV33" s="655"/>
      <c r="DW33" s="626">
        <v>35.9</v>
      </c>
      <c r="DX33" s="648"/>
      <c r="DY33" s="648"/>
      <c r="DZ33" s="648"/>
      <c r="EA33" s="648"/>
      <c r="EB33" s="648"/>
      <c r="EC33" s="649"/>
    </row>
    <row r="34" spans="2:133" ht="11.25" customHeight="1" x14ac:dyDescent="0.15">
      <c r="B34" s="618" t="s">
        <v>320</v>
      </c>
      <c r="C34" s="619"/>
      <c r="D34" s="619"/>
      <c r="E34" s="619"/>
      <c r="F34" s="619"/>
      <c r="G34" s="619"/>
      <c r="H34" s="619"/>
      <c r="I34" s="619"/>
      <c r="J34" s="619"/>
      <c r="K34" s="619"/>
      <c r="L34" s="619"/>
      <c r="M34" s="619"/>
      <c r="N34" s="619"/>
      <c r="O34" s="619"/>
      <c r="P34" s="619"/>
      <c r="Q34" s="620"/>
      <c r="R34" s="621">
        <v>4931488</v>
      </c>
      <c r="S34" s="622"/>
      <c r="T34" s="622"/>
      <c r="U34" s="622"/>
      <c r="V34" s="622"/>
      <c r="W34" s="622"/>
      <c r="X34" s="622"/>
      <c r="Y34" s="623"/>
      <c r="Z34" s="624">
        <v>6.6</v>
      </c>
      <c r="AA34" s="624"/>
      <c r="AB34" s="624"/>
      <c r="AC34" s="624"/>
      <c r="AD34" s="625" t="s">
        <v>129</v>
      </c>
      <c r="AE34" s="625"/>
      <c r="AF34" s="625"/>
      <c r="AG34" s="625"/>
      <c r="AH34" s="625"/>
      <c r="AI34" s="625"/>
      <c r="AJ34" s="625"/>
      <c r="AK34" s="625"/>
      <c r="AL34" s="626" t="s">
        <v>129</v>
      </c>
      <c r="AM34" s="627"/>
      <c r="AN34" s="627"/>
      <c r="AO34" s="628"/>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321</v>
      </c>
      <c r="CE34" s="619"/>
      <c r="CF34" s="619"/>
      <c r="CG34" s="619"/>
      <c r="CH34" s="619"/>
      <c r="CI34" s="619"/>
      <c r="CJ34" s="619"/>
      <c r="CK34" s="619"/>
      <c r="CL34" s="619"/>
      <c r="CM34" s="619"/>
      <c r="CN34" s="619"/>
      <c r="CO34" s="619"/>
      <c r="CP34" s="619"/>
      <c r="CQ34" s="620"/>
      <c r="CR34" s="621">
        <v>9773863</v>
      </c>
      <c r="CS34" s="622"/>
      <c r="CT34" s="622"/>
      <c r="CU34" s="622"/>
      <c r="CV34" s="622"/>
      <c r="CW34" s="622"/>
      <c r="CX34" s="622"/>
      <c r="CY34" s="623"/>
      <c r="CZ34" s="626">
        <v>13.8</v>
      </c>
      <c r="DA34" s="648"/>
      <c r="DB34" s="648"/>
      <c r="DC34" s="656"/>
      <c r="DD34" s="630">
        <v>6847797</v>
      </c>
      <c r="DE34" s="622"/>
      <c r="DF34" s="622"/>
      <c r="DG34" s="622"/>
      <c r="DH34" s="622"/>
      <c r="DI34" s="622"/>
      <c r="DJ34" s="622"/>
      <c r="DK34" s="623"/>
      <c r="DL34" s="630">
        <v>5304666</v>
      </c>
      <c r="DM34" s="622"/>
      <c r="DN34" s="622"/>
      <c r="DO34" s="622"/>
      <c r="DP34" s="622"/>
      <c r="DQ34" s="622"/>
      <c r="DR34" s="622"/>
      <c r="DS34" s="622"/>
      <c r="DT34" s="622"/>
      <c r="DU34" s="622"/>
      <c r="DV34" s="623"/>
      <c r="DW34" s="626">
        <v>14.6</v>
      </c>
      <c r="DX34" s="648"/>
      <c r="DY34" s="648"/>
      <c r="DZ34" s="648"/>
      <c r="EA34" s="648"/>
      <c r="EB34" s="648"/>
      <c r="EC34" s="649"/>
    </row>
    <row r="35" spans="2:133" ht="11.25" customHeight="1" x14ac:dyDescent="0.15">
      <c r="B35" s="618" t="s">
        <v>322</v>
      </c>
      <c r="C35" s="619"/>
      <c r="D35" s="619"/>
      <c r="E35" s="619"/>
      <c r="F35" s="619"/>
      <c r="G35" s="619"/>
      <c r="H35" s="619"/>
      <c r="I35" s="619"/>
      <c r="J35" s="619"/>
      <c r="K35" s="619"/>
      <c r="L35" s="619"/>
      <c r="M35" s="619"/>
      <c r="N35" s="619"/>
      <c r="O35" s="619"/>
      <c r="P35" s="619"/>
      <c r="Q35" s="620"/>
      <c r="R35" s="621">
        <v>90000</v>
      </c>
      <c r="S35" s="622"/>
      <c r="T35" s="622"/>
      <c r="U35" s="622"/>
      <c r="V35" s="622"/>
      <c r="W35" s="622"/>
      <c r="X35" s="622"/>
      <c r="Y35" s="623"/>
      <c r="Z35" s="624">
        <v>0.1</v>
      </c>
      <c r="AA35" s="624"/>
      <c r="AB35" s="624"/>
      <c r="AC35" s="624"/>
      <c r="AD35" s="625">
        <v>60839</v>
      </c>
      <c r="AE35" s="625"/>
      <c r="AF35" s="625"/>
      <c r="AG35" s="625"/>
      <c r="AH35" s="625"/>
      <c r="AI35" s="625"/>
      <c r="AJ35" s="625"/>
      <c r="AK35" s="625"/>
      <c r="AL35" s="626">
        <v>0.2</v>
      </c>
      <c r="AM35" s="627"/>
      <c r="AN35" s="627"/>
      <c r="AO35" s="628"/>
      <c r="AP35" s="216"/>
      <c r="AQ35" s="603" t="s">
        <v>323</v>
      </c>
      <c r="AR35" s="604"/>
      <c r="AS35" s="604"/>
      <c r="AT35" s="604"/>
      <c r="AU35" s="604"/>
      <c r="AV35" s="604"/>
      <c r="AW35" s="604"/>
      <c r="AX35" s="604"/>
      <c r="AY35" s="604"/>
      <c r="AZ35" s="604"/>
      <c r="BA35" s="604"/>
      <c r="BB35" s="604"/>
      <c r="BC35" s="604"/>
      <c r="BD35" s="604"/>
      <c r="BE35" s="604"/>
      <c r="BF35" s="605"/>
      <c r="BG35" s="603" t="s">
        <v>324</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325</v>
      </c>
      <c r="CE35" s="619"/>
      <c r="CF35" s="619"/>
      <c r="CG35" s="619"/>
      <c r="CH35" s="619"/>
      <c r="CI35" s="619"/>
      <c r="CJ35" s="619"/>
      <c r="CK35" s="619"/>
      <c r="CL35" s="619"/>
      <c r="CM35" s="619"/>
      <c r="CN35" s="619"/>
      <c r="CO35" s="619"/>
      <c r="CP35" s="619"/>
      <c r="CQ35" s="620"/>
      <c r="CR35" s="621">
        <v>286133</v>
      </c>
      <c r="CS35" s="654"/>
      <c r="CT35" s="654"/>
      <c r="CU35" s="654"/>
      <c r="CV35" s="654"/>
      <c r="CW35" s="654"/>
      <c r="CX35" s="654"/>
      <c r="CY35" s="655"/>
      <c r="CZ35" s="626">
        <v>0.4</v>
      </c>
      <c r="DA35" s="648"/>
      <c r="DB35" s="648"/>
      <c r="DC35" s="656"/>
      <c r="DD35" s="630">
        <v>271975</v>
      </c>
      <c r="DE35" s="654"/>
      <c r="DF35" s="654"/>
      <c r="DG35" s="654"/>
      <c r="DH35" s="654"/>
      <c r="DI35" s="654"/>
      <c r="DJ35" s="654"/>
      <c r="DK35" s="655"/>
      <c r="DL35" s="630">
        <v>271975</v>
      </c>
      <c r="DM35" s="654"/>
      <c r="DN35" s="654"/>
      <c r="DO35" s="654"/>
      <c r="DP35" s="654"/>
      <c r="DQ35" s="654"/>
      <c r="DR35" s="654"/>
      <c r="DS35" s="654"/>
      <c r="DT35" s="654"/>
      <c r="DU35" s="654"/>
      <c r="DV35" s="655"/>
      <c r="DW35" s="626">
        <v>0.8</v>
      </c>
      <c r="DX35" s="648"/>
      <c r="DY35" s="648"/>
      <c r="DZ35" s="648"/>
      <c r="EA35" s="648"/>
      <c r="EB35" s="648"/>
      <c r="EC35" s="649"/>
    </row>
    <row r="36" spans="2:133" ht="11.25" customHeight="1" x14ac:dyDescent="0.15">
      <c r="B36" s="618" t="s">
        <v>326</v>
      </c>
      <c r="C36" s="619"/>
      <c r="D36" s="619"/>
      <c r="E36" s="619"/>
      <c r="F36" s="619"/>
      <c r="G36" s="619"/>
      <c r="H36" s="619"/>
      <c r="I36" s="619"/>
      <c r="J36" s="619"/>
      <c r="K36" s="619"/>
      <c r="L36" s="619"/>
      <c r="M36" s="619"/>
      <c r="N36" s="619"/>
      <c r="O36" s="619"/>
      <c r="P36" s="619"/>
      <c r="Q36" s="620"/>
      <c r="R36" s="621">
        <v>1133085</v>
      </c>
      <c r="S36" s="622"/>
      <c r="T36" s="622"/>
      <c r="U36" s="622"/>
      <c r="V36" s="622"/>
      <c r="W36" s="622"/>
      <c r="X36" s="622"/>
      <c r="Y36" s="623"/>
      <c r="Z36" s="624">
        <v>1.5</v>
      </c>
      <c r="AA36" s="624"/>
      <c r="AB36" s="624"/>
      <c r="AC36" s="624"/>
      <c r="AD36" s="625" t="s">
        <v>129</v>
      </c>
      <c r="AE36" s="625"/>
      <c r="AF36" s="625"/>
      <c r="AG36" s="625"/>
      <c r="AH36" s="625"/>
      <c r="AI36" s="625"/>
      <c r="AJ36" s="625"/>
      <c r="AK36" s="625"/>
      <c r="AL36" s="626" t="s">
        <v>129</v>
      </c>
      <c r="AM36" s="627"/>
      <c r="AN36" s="627"/>
      <c r="AO36" s="628"/>
      <c r="AP36" s="216"/>
      <c r="AQ36" s="683" t="s">
        <v>327</v>
      </c>
      <c r="AR36" s="684"/>
      <c r="AS36" s="684"/>
      <c r="AT36" s="684"/>
      <c r="AU36" s="684"/>
      <c r="AV36" s="684"/>
      <c r="AW36" s="684"/>
      <c r="AX36" s="684"/>
      <c r="AY36" s="685"/>
      <c r="AZ36" s="610">
        <v>6455457</v>
      </c>
      <c r="BA36" s="611"/>
      <c r="BB36" s="611"/>
      <c r="BC36" s="611"/>
      <c r="BD36" s="611"/>
      <c r="BE36" s="611"/>
      <c r="BF36" s="686"/>
      <c r="BG36" s="607" t="s">
        <v>328</v>
      </c>
      <c r="BH36" s="608"/>
      <c r="BI36" s="608"/>
      <c r="BJ36" s="608"/>
      <c r="BK36" s="608"/>
      <c r="BL36" s="608"/>
      <c r="BM36" s="608"/>
      <c r="BN36" s="608"/>
      <c r="BO36" s="608"/>
      <c r="BP36" s="608"/>
      <c r="BQ36" s="608"/>
      <c r="BR36" s="608"/>
      <c r="BS36" s="608"/>
      <c r="BT36" s="608"/>
      <c r="BU36" s="609"/>
      <c r="BV36" s="610">
        <v>206057</v>
      </c>
      <c r="BW36" s="611"/>
      <c r="BX36" s="611"/>
      <c r="BY36" s="611"/>
      <c r="BZ36" s="611"/>
      <c r="CA36" s="611"/>
      <c r="CB36" s="686"/>
      <c r="CD36" s="618" t="s">
        <v>329</v>
      </c>
      <c r="CE36" s="619"/>
      <c r="CF36" s="619"/>
      <c r="CG36" s="619"/>
      <c r="CH36" s="619"/>
      <c r="CI36" s="619"/>
      <c r="CJ36" s="619"/>
      <c r="CK36" s="619"/>
      <c r="CL36" s="619"/>
      <c r="CM36" s="619"/>
      <c r="CN36" s="619"/>
      <c r="CO36" s="619"/>
      <c r="CP36" s="619"/>
      <c r="CQ36" s="620"/>
      <c r="CR36" s="621">
        <v>8250475</v>
      </c>
      <c r="CS36" s="622"/>
      <c r="CT36" s="622"/>
      <c r="CU36" s="622"/>
      <c r="CV36" s="622"/>
      <c r="CW36" s="622"/>
      <c r="CX36" s="622"/>
      <c r="CY36" s="623"/>
      <c r="CZ36" s="626">
        <v>11.6</v>
      </c>
      <c r="DA36" s="648"/>
      <c r="DB36" s="648"/>
      <c r="DC36" s="656"/>
      <c r="DD36" s="630">
        <v>7203937</v>
      </c>
      <c r="DE36" s="622"/>
      <c r="DF36" s="622"/>
      <c r="DG36" s="622"/>
      <c r="DH36" s="622"/>
      <c r="DI36" s="622"/>
      <c r="DJ36" s="622"/>
      <c r="DK36" s="623"/>
      <c r="DL36" s="630">
        <v>4014038</v>
      </c>
      <c r="DM36" s="622"/>
      <c r="DN36" s="622"/>
      <c r="DO36" s="622"/>
      <c r="DP36" s="622"/>
      <c r="DQ36" s="622"/>
      <c r="DR36" s="622"/>
      <c r="DS36" s="622"/>
      <c r="DT36" s="622"/>
      <c r="DU36" s="622"/>
      <c r="DV36" s="623"/>
      <c r="DW36" s="626">
        <v>11.1</v>
      </c>
      <c r="DX36" s="648"/>
      <c r="DY36" s="648"/>
      <c r="DZ36" s="648"/>
      <c r="EA36" s="648"/>
      <c r="EB36" s="648"/>
      <c r="EC36" s="649"/>
    </row>
    <row r="37" spans="2:133" ht="11.25" customHeight="1" x14ac:dyDescent="0.15">
      <c r="B37" s="618" t="s">
        <v>330</v>
      </c>
      <c r="C37" s="619"/>
      <c r="D37" s="619"/>
      <c r="E37" s="619"/>
      <c r="F37" s="619"/>
      <c r="G37" s="619"/>
      <c r="H37" s="619"/>
      <c r="I37" s="619"/>
      <c r="J37" s="619"/>
      <c r="K37" s="619"/>
      <c r="L37" s="619"/>
      <c r="M37" s="619"/>
      <c r="N37" s="619"/>
      <c r="O37" s="619"/>
      <c r="P37" s="619"/>
      <c r="Q37" s="620"/>
      <c r="R37" s="621">
        <v>1597606</v>
      </c>
      <c r="S37" s="622"/>
      <c r="T37" s="622"/>
      <c r="U37" s="622"/>
      <c r="V37" s="622"/>
      <c r="W37" s="622"/>
      <c r="X37" s="622"/>
      <c r="Y37" s="623"/>
      <c r="Z37" s="624">
        <v>2.2000000000000002</v>
      </c>
      <c r="AA37" s="624"/>
      <c r="AB37" s="624"/>
      <c r="AC37" s="624"/>
      <c r="AD37" s="625" t="s">
        <v>129</v>
      </c>
      <c r="AE37" s="625"/>
      <c r="AF37" s="625"/>
      <c r="AG37" s="625"/>
      <c r="AH37" s="625"/>
      <c r="AI37" s="625"/>
      <c r="AJ37" s="625"/>
      <c r="AK37" s="625"/>
      <c r="AL37" s="626" t="s">
        <v>129</v>
      </c>
      <c r="AM37" s="627"/>
      <c r="AN37" s="627"/>
      <c r="AO37" s="628"/>
      <c r="AQ37" s="687" t="s">
        <v>331</v>
      </c>
      <c r="AR37" s="688"/>
      <c r="AS37" s="688"/>
      <c r="AT37" s="688"/>
      <c r="AU37" s="688"/>
      <c r="AV37" s="688"/>
      <c r="AW37" s="688"/>
      <c r="AX37" s="688"/>
      <c r="AY37" s="689"/>
      <c r="AZ37" s="621">
        <v>1960000</v>
      </c>
      <c r="BA37" s="622"/>
      <c r="BB37" s="622"/>
      <c r="BC37" s="622"/>
      <c r="BD37" s="654"/>
      <c r="BE37" s="654"/>
      <c r="BF37" s="667"/>
      <c r="BG37" s="618" t="s">
        <v>332</v>
      </c>
      <c r="BH37" s="619"/>
      <c r="BI37" s="619"/>
      <c r="BJ37" s="619"/>
      <c r="BK37" s="619"/>
      <c r="BL37" s="619"/>
      <c r="BM37" s="619"/>
      <c r="BN37" s="619"/>
      <c r="BO37" s="619"/>
      <c r="BP37" s="619"/>
      <c r="BQ37" s="619"/>
      <c r="BR37" s="619"/>
      <c r="BS37" s="619"/>
      <c r="BT37" s="619"/>
      <c r="BU37" s="620"/>
      <c r="BV37" s="621">
        <v>201955</v>
      </c>
      <c r="BW37" s="622"/>
      <c r="BX37" s="622"/>
      <c r="BY37" s="622"/>
      <c r="BZ37" s="622"/>
      <c r="CA37" s="622"/>
      <c r="CB37" s="631"/>
      <c r="CD37" s="618" t="s">
        <v>333</v>
      </c>
      <c r="CE37" s="619"/>
      <c r="CF37" s="619"/>
      <c r="CG37" s="619"/>
      <c r="CH37" s="619"/>
      <c r="CI37" s="619"/>
      <c r="CJ37" s="619"/>
      <c r="CK37" s="619"/>
      <c r="CL37" s="619"/>
      <c r="CM37" s="619"/>
      <c r="CN37" s="619"/>
      <c r="CO37" s="619"/>
      <c r="CP37" s="619"/>
      <c r="CQ37" s="620"/>
      <c r="CR37" s="621">
        <v>1993202</v>
      </c>
      <c r="CS37" s="654"/>
      <c r="CT37" s="654"/>
      <c r="CU37" s="654"/>
      <c r="CV37" s="654"/>
      <c r="CW37" s="654"/>
      <c r="CX37" s="654"/>
      <c r="CY37" s="655"/>
      <c r="CZ37" s="626">
        <v>2.8</v>
      </c>
      <c r="DA37" s="648"/>
      <c r="DB37" s="648"/>
      <c r="DC37" s="656"/>
      <c r="DD37" s="630">
        <v>1993149</v>
      </c>
      <c r="DE37" s="654"/>
      <c r="DF37" s="654"/>
      <c r="DG37" s="654"/>
      <c r="DH37" s="654"/>
      <c r="DI37" s="654"/>
      <c r="DJ37" s="654"/>
      <c r="DK37" s="655"/>
      <c r="DL37" s="630">
        <v>1458368</v>
      </c>
      <c r="DM37" s="654"/>
      <c r="DN37" s="654"/>
      <c r="DO37" s="654"/>
      <c r="DP37" s="654"/>
      <c r="DQ37" s="654"/>
      <c r="DR37" s="654"/>
      <c r="DS37" s="654"/>
      <c r="DT37" s="654"/>
      <c r="DU37" s="654"/>
      <c r="DV37" s="655"/>
      <c r="DW37" s="626">
        <v>4</v>
      </c>
      <c r="DX37" s="648"/>
      <c r="DY37" s="648"/>
      <c r="DZ37" s="648"/>
      <c r="EA37" s="648"/>
      <c r="EB37" s="648"/>
      <c r="EC37" s="649"/>
    </row>
    <row r="38" spans="2:133" ht="11.25" customHeight="1" x14ac:dyDescent="0.15">
      <c r="B38" s="618" t="s">
        <v>334</v>
      </c>
      <c r="C38" s="619"/>
      <c r="D38" s="619"/>
      <c r="E38" s="619"/>
      <c r="F38" s="619"/>
      <c r="G38" s="619"/>
      <c r="H38" s="619"/>
      <c r="I38" s="619"/>
      <c r="J38" s="619"/>
      <c r="K38" s="619"/>
      <c r="L38" s="619"/>
      <c r="M38" s="619"/>
      <c r="N38" s="619"/>
      <c r="O38" s="619"/>
      <c r="P38" s="619"/>
      <c r="Q38" s="620"/>
      <c r="R38" s="621">
        <v>2256148</v>
      </c>
      <c r="S38" s="622"/>
      <c r="T38" s="622"/>
      <c r="U38" s="622"/>
      <c r="V38" s="622"/>
      <c r="W38" s="622"/>
      <c r="X38" s="622"/>
      <c r="Y38" s="623"/>
      <c r="Z38" s="624">
        <v>3</v>
      </c>
      <c r="AA38" s="624"/>
      <c r="AB38" s="624"/>
      <c r="AC38" s="624"/>
      <c r="AD38" s="625" t="s">
        <v>129</v>
      </c>
      <c r="AE38" s="625"/>
      <c r="AF38" s="625"/>
      <c r="AG38" s="625"/>
      <c r="AH38" s="625"/>
      <c r="AI38" s="625"/>
      <c r="AJ38" s="625"/>
      <c r="AK38" s="625"/>
      <c r="AL38" s="626" t="s">
        <v>129</v>
      </c>
      <c r="AM38" s="627"/>
      <c r="AN38" s="627"/>
      <c r="AO38" s="628"/>
      <c r="AQ38" s="687" t="s">
        <v>335</v>
      </c>
      <c r="AR38" s="688"/>
      <c r="AS38" s="688"/>
      <c r="AT38" s="688"/>
      <c r="AU38" s="688"/>
      <c r="AV38" s="688"/>
      <c r="AW38" s="688"/>
      <c r="AX38" s="688"/>
      <c r="AY38" s="689"/>
      <c r="AZ38" s="621">
        <v>51298</v>
      </c>
      <c r="BA38" s="622"/>
      <c r="BB38" s="622"/>
      <c r="BC38" s="622"/>
      <c r="BD38" s="654"/>
      <c r="BE38" s="654"/>
      <c r="BF38" s="667"/>
      <c r="BG38" s="618" t="s">
        <v>336</v>
      </c>
      <c r="BH38" s="619"/>
      <c r="BI38" s="619"/>
      <c r="BJ38" s="619"/>
      <c r="BK38" s="619"/>
      <c r="BL38" s="619"/>
      <c r="BM38" s="619"/>
      <c r="BN38" s="619"/>
      <c r="BO38" s="619"/>
      <c r="BP38" s="619"/>
      <c r="BQ38" s="619"/>
      <c r="BR38" s="619"/>
      <c r="BS38" s="619"/>
      <c r="BT38" s="619"/>
      <c r="BU38" s="620"/>
      <c r="BV38" s="621">
        <v>22123</v>
      </c>
      <c r="BW38" s="622"/>
      <c r="BX38" s="622"/>
      <c r="BY38" s="622"/>
      <c r="BZ38" s="622"/>
      <c r="CA38" s="622"/>
      <c r="CB38" s="631"/>
      <c r="CD38" s="618" t="s">
        <v>337</v>
      </c>
      <c r="CE38" s="619"/>
      <c r="CF38" s="619"/>
      <c r="CG38" s="619"/>
      <c r="CH38" s="619"/>
      <c r="CI38" s="619"/>
      <c r="CJ38" s="619"/>
      <c r="CK38" s="619"/>
      <c r="CL38" s="619"/>
      <c r="CM38" s="619"/>
      <c r="CN38" s="619"/>
      <c r="CO38" s="619"/>
      <c r="CP38" s="619"/>
      <c r="CQ38" s="620"/>
      <c r="CR38" s="621">
        <v>4477330</v>
      </c>
      <c r="CS38" s="622"/>
      <c r="CT38" s="622"/>
      <c r="CU38" s="622"/>
      <c r="CV38" s="622"/>
      <c r="CW38" s="622"/>
      <c r="CX38" s="622"/>
      <c r="CY38" s="623"/>
      <c r="CZ38" s="626">
        <v>6.3</v>
      </c>
      <c r="DA38" s="648"/>
      <c r="DB38" s="648"/>
      <c r="DC38" s="656"/>
      <c r="DD38" s="630">
        <v>3510724</v>
      </c>
      <c r="DE38" s="622"/>
      <c r="DF38" s="622"/>
      <c r="DG38" s="622"/>
      <c r="DH38" s="622"/>
      <c r="DI38" s="622"/>
      <c r="DJ38" s="622"/>
      <c r="DK38" s="623"/>
      <c r="DL38" s="630">
        <v>3410560</v>
      </c>
      <c r="DM38" s="622"/>
      <c r="DN38" s="622"/>
      <c r="DO38" s="622"/>
      <c r="DP38" s="622"/>
      <c r="DQ38" s="622"/>
      <c r="DR38" s="622"/>
      <c r="DS38" s="622"/>
      <c r="DT38" s="622"/>
      <c r="DU38" s="622"/>
      <c r="DV38" s="623"/>
      <c r="DW38" s="626">
        <v>9.4</v>
      </c>
      <c r="DX38" s="648"/>
      <c r="DY38" s="648"/>
      <c r="DZ38" s="648"/>
      <c r="EA38" s="648"/>
      <c r="EB38" s="648"/>
      <c r="EC38" s="649"/>
    </row>
    <row r="39" spans="2:133" ht="11.25" customHeight="1" x14ac:dyDescent="0.15">
      <c r="B39" s="618" t="s">
        <v>338</v>
      </c>
      <c r="C39" s="619"/>
      <c r="D39" s="619"/>
      <c r="E39" s="619"/>
      <c r="F39" s="619"/>
      <c r="G39" s="619"/>
      <c r="H39" s="619"/>
      <c r="I39" s="619"/>
      <c r="J39" s="619"/>
      <c r="K39" s="619"/>
      <c r="L39" s="619"/>
      <c r="M39" s="619"/>
      <c r="N39" s="619"/>
      <c r="O39" s="619"/>
      <c r="P39" s="619"/>
      <c r="Q39" s="620"/>
      <c r="R39" s="621">
        <v>3289696</v>
      </c>
      <c r="S39" s="622"/>
      <c r="T39" s="622"/>
      <c r="U39" s="622"/>
      <c r="V39" s="622"/>
      <c r="W39" s="622"/>
      <c r="X39" s="622"/>
      <c r="Y39" s="623"/>
      <c r="Z39" s="624">
        <v>4.4000000000000004</v>
      </c>
      <c r="AA39" s="624"/>
      <c r="AB39" s="624"/>
      <c r="AC39" s="624"/>
      <c r="AD39" s="625">
        <v>2950</v>
      </c>
      <c r="AE39" s="625"/>
      <c r="AF39" s="625"/>
      <c r="AG39" s="625"/>
      <c r="AH39" s="625"/>
      <c r="AI39" s="625"/>
      <c r="AJ39" s="625"/>
      <c r="AK39" s="625"/>
      <c r="AL39" s="626">
        <v>0</v>
      </c>
      <c r="AM39" s="627"/>
      <c r="AN39" s="627"/>
      <c r="AO39" s="628"/>
      <c r="AQ39" s="687" t="s">
        <v>339</v>
      </c>
      <c r="AR39" s="688"/>
      <c r="AS39" s="688"/>
      <c r="AT39" s="688"/>
      <c r="AU39" s="688"/>
      <c r="AV39" s="688"/>
      <c r="AW39" s="688"/>
      <c r="AX39" s="688"/>
      <c r="AY39" s="689"/>
      <c r="AZ39" s="621">
        <v>18127</v>
      </c>
      <c r="BA39" s="622"/>
      <c r="BB39" s="622"/>
      <c r="BC39" s="622"/>
      <c r="BD39" s="654"/>
      <c r="BE39" s="654"/>
      <c r="BF39" s="667"/>
      <c r="BG39" s="618" t="s">
        <v>340</v>
      </c>
      <c r="BH39" s="619"/>
      <c r="BI39" s="619"/>
      <c r="BJ39" s="619"/>
      <c r="BK39" s="619"/>
      <c r="BL39" s="619"/>
      <c r="BM39" s="619"/>
      <c r="BN39" s="619"/>
      <c r="BO39" s="619"/>
      <c r="BP39" s="619"/>
      <c r="BQ39" s="619"/>
      <c r="BR39" s="619"/>
      <c r="BS39" s="619"/>
      <c r="BT39" s="619"/>
      <c r="BU39" s="620"/>
      <c r="BV39" s="621">
        <v>34445</v>
      </c>
      <c r="BW39" s="622"/>
      <c r="BX39" s="622"/>
      <c r="BY39" s="622"/>
      <c r="BZ39" s="622"/>
      <c r="CA39" s="622"/>
      <c r="CB39" s="631"/>
      <c r="CD39" s="618" t="s">
        <v>341</v>
      </c>
      <c r="CE39" s="619"/>
      <c r="CF39" s="619"/>
      <c r="CG39" s="619"/>
      <c r="CH39" s="619"/>
      <c r="CI39" s="619"/>
      <c r="CJ39" s="619"/>
      <c r="CK39" s="619"/>
      <c r="CL39" s="619"/>
      <c r="CM39" s="619"/>
      <c r="CN39" s="619"/>
      <c r="CO39" s="619"/>
      <c r="CP39" s="619"/>
      <c r="CQ39" s="620"/>
      <c r="CR39" s="621">
        <v>1682459</v>
      </c>
      <c r="CS39" s="654"/>
      <c r="CT39" s="654"/>
      <c r="CU39" s="654"/>
      <c r="CV39" s="654"/>
      <c r="CW39" s="654"/>
      <c r="CX39" s="654"/>
      <c r="CY39" s="655"/>
      <c r="CZ39" s="626">
        <v>2.4</v>
      </c>
      <c r="DA39" s="648"/>
      <c r="DB39" s="648"/>
      <c r="DC39" s="656"/>
      <c r="DD39" s="630">
        <v>1289310</v>
      </c>
      <c r="DE39" s="654"/>
      <c r="DF39" s="654"/>
      <c r="DG39" s="654"/>
      <c r="DH39" s="654"/>
      <c r="DI39" s="654"/>
      <c r="DJ39" s="654"/>
      <c r="DK39" s="655"/>
      <c r="DL39" s="630" t="s">
        <v>129</v>
      </c>
      <c r="DM39" s="654"/>
      <c r="DN39" s="654"/>
      <c r="DO39" s="654"/>
      <c r="DP39" s="654"/>
      <c r="DQ39" s="654"/>
      <c r="DR39" s="654"/>
      <c r="DS39" s="654"/>
      <c r="DT39" s="654"/>
      <c r="DU39" s="654"/>
      <c r="DV39" s="655"/>
      <c r="DW39" s="626" t="s">
        <v>129</v>
      </c>
      <c r="DX39" s="648"/>
      <c r="DY39" s="648"/>
      <c r="DZ39" s="648"/>
      <c r="EA39" s="648"/>
      <c r="EB39" s="648"/>
      <c r="EC39" s="649"/>
    </row>
    <row r="40" spans="2:133" ht="11.25" customHeight="1" x14ac:dyDescent="0.15">
      <c r="B40" s="618" t="s">
        <v>342</v>
      </c>
      <c r="C40" s="619"/>
      <c r="D40" s="619"/>
      <c r="E40" s="619"/>
      <c r="F40" s="619"/>
      <c r="G40" s="619"/>
      <c r="H40" s="619"/>
      <c r="I40" s="619"/>
      <c r="J40" s="619"/>
      <c r="K40" s="619"/>
      <c r="L40" s="619"/>
      <c r="M40" s="619"/>
      <c r="N40" s="619"/>
      <c r="O40" s="619"/>
      <c r="P40" s="619"/>
      <c r="Q40" s="620"/>
      <c r="R40" s="621">
        <v>6432300</v>
      </c>
      <c r="S40" s="622"/>
      <c r="T40" s="622"/>
      <c r="U40" s="622"/>
      <c r="V40" s="622"/>
      <c r="W40" s="622"/>
      <c r="X40" s="622"/>
      <c r="Y40" s="623"/>
      <c r="Z40" s="624">
        <v>8.6999999999999993</v>
      </c>
      <c r="AA40" s="624"/>
      <c r="AB40" s="624"/>
      <c r="AC40" s="624"/>
      <c r="AD40" s="625" t="s">
        <v>129</v>
      </c>
      <c r="AE40" s="625"/>
      <c r="AF40" s="625"/>
      <c r="AG40" s="625"/>
      <c r="AH40" s="625"/>
      <c r="AI40" s="625"/>
      <c r="AJ40" s="625"/>
      <c r="AK40" s="625"/>
      <c r="AL40" s="626" t="s">
        <v>129</v>
      </c>
      <c r="AM40" s="627"/>
      <c r="AN40" s="627"/>
      <c r="AO40" s="628"/>
      <c r="AQ40" s="687" t="s">
        <v>343</v>
      </c>
      <c r="AR40" s="688"/>
      <c r="AS40" s="688"/>
      <c r="AT40" s="688"/>
      <c r="AU40" s="688"/>
      <c r="AV40" s="688"/>
      <c r="AW40" s="688"/>
      <c r="AX40" s="688"/>
      <c r="AY40" s="689"/>
      <c r="AZ40" s="621" t="s">
        <v>129</v>
      </c>
      <c r="BA40" s="622"/>
      <c r="BB40" s="622"/>
      <c r="BC40" s="622"/>
      <c r="BD40" s="654"/>
      <c r="BE40" s="654"/>
      <c r="BF40" s="667"/>
      <c r="BG40" s="671" t="s">
        <v>344</v>
      </c>
      <c r="BH40" s="672"/>
      <c r="BI40" s="672"/>
      <c r="BJ40" s="672"/>
      <c r="BK40" s="672"/>
      <c r="BL40" s="360"/>
      <c r="BM40" s="619" t="s">
        <v>345</v>
      </c>
      <c r="BN40" s="619"/>
      <c r="BO40" s="619"/>
      <c r="BP40" s="619"/>
      <c r="BQ40" s="619"/>
      <c r="BR40" s="619"/>
      <c r="BS40" s="619"/>
      <c r="BT40" s="619"/>
      <c r="BU40" s="620"/>
      <c r="BV40" s="621">
        <v>99</v>
      </c>
      <c r="BW40" s="622"/>
      <c r="BX40" s="622"/>
      <c r="BY40" s="622"/>
      <c r="BZ40" s="622"/>
      <c r="CA40" s="622"/>
      <c r="CB40" s="631"/>
      <c r="CD40" s="618" t="s">
        <v>346</v>
      </c>
      <c r="CE40" s="619"/>
      <c r="CF40" s="619"/>
      <c r="CG40" s="619"/>
      <c r="CH40" s="619"/>
      <c r="CI40" s="619"/>
      <c r="CJ40" s="619"/>
      <c r="CK40" s="619"/>
      <c r="CL40" s="619"/>
      <c r="CM40" s="619"/>
      <c r="CN40" s="619"/>
      <c r="CO40" s="619"/>
      <c r="CP40" s="619"/>
      <c r="CQ40" s="620"/>
      <c r="CR40" s="621">
        <v>2974159</v>
      </c>
      <c r="CS40" s="622"/>
      <c r="CT40" s="622"/>
      <c r="CU40" s="622"/>
      <c r="CV40" s="622"/>
      <c r="CW40" s="622"/>
      <c r="CX40" s="622"/>
      <c r="CY40" s="623"/>
      <c r="CZ40" s="626">
        <v>4.2</v>
      </c>
      <c r="DA40" s="648"/>
      <c r="DB40" s="648"/>
      <c r="DC40" s="656"/>
      <c r="DD40" s="630">
        <v>5663</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48"/>
      <c r="DY40" s="648"/>
      <c r="DZ40" s="648"/>
      <c r="EA40" s="648"/>
      <c r="EB40" s="648"/>
      <c r="EC40" s="649"/>
    </row>
    <row r="41" spans="2:133" ht="11.25" customHeight="1" x14ac:dyDescent="0.15">
      <c r="B41" s="618" t="s">
        <v>347</v>
      </c>
      <c r="C41" s="619"/>
      <c r="D41" s="619"/>
      <c r="E41" s="619"/>
      <c r="F41" s="619"/>
      <c r="G41" s="619"/>
      <c r="H41" s="619"/>
      <c r="I41" s="619"/>
      <c r="J41" s="619"/>
      <c r="K41" s="619"/>
      <c r="L41" s="619"/>
      <c r="M41" s="619"/>
      <c r="N41" s="619"/>
      <c r="O41" s="619"/>
      <c r="P41" s="619"/>
      <c r="Q41" s="620"/>
      <c r="R41" s="621" t="s">
        <v>129</v>
      </c>
      <c r="S41" s="622"/>
      <c r="T41" s="622"/>
      <c r="U41" s="622"/>
      <c r="V41" s="622"/>
      <c r="W41" s="622"/>
      <c r="X41" s="622"/>
      <c r="Y41" s="623"/>
      <c r="Z41" s="624" t="s">
        <v>129</v>
      </c>
      <c r="AA41" s="624"/>
      <c r="AB41" s="624"/>
      <c r="AC41" s="624"/>
      <c r="AD41" s="625" t="s">
        <v>129</v>
      </c>
      <c r="AE41" s="625"/>
      <c r="AF41" s="625"/>
      <c r="AG41" s="625"/>
      <c r="AH41" s="625"/>
      <c r="AI41" s="625"/>
      <c r="AJ41" s="625"/>
      <c r="AK41" s="625"/>
      <c r="AL41" s="626" t="s">
        <v>129</v>
      </c>
      <c r="AM41" s="627"/>
      <c r="AN41" s="627"/>
      <c r="AO41" s="628"/>
      <c r="AQ41" s="687" t="s">
        <v>348</v>
      </c>
      <c r="AR41" s="688"/>
      <c r="AS41" s="688"/>
      <c r="AT41" s="688"/>
      <c r="AU41" s="688"/>
      <c r="AV41" s="688"/>
      <c r="AW41" s="688"/>
      <c r="AX41" s="688"/>
      <c r="AY41" s="689"/>
      <c r="AZ41" s="621">
        <v>1075221</v>
      </c>
      <c r="BA41" s="622"/>
      <c r="BB41" s="622"/>
      <c r="BC41" s="622"/>
      <c r="BD41" s="654"/>
      <c r="BE41" s="654"/>
      <c r="BF41" s="667"/>
      <c r="BG41" s="671"/>
      <c r="BH41" s="672"/>
      <c r="BI41" s="672"/>
      <c r="BJ41" s="672"/>
      <c r="BK41" s="672"/>
      <c r="BL41" s="360"/>
      <c r="BM41" s="619" t="s">
        <v>349</v>
      </c>
      <c r="BN41" s="619"/>
      <c r="BO41" s="619"/>
      <c r="BP41" s="619"/>
      <c r="BQ41" s="619"/>
      <c r="BR41" s="619"/>
      <c r="BS41" s="619"/>
      <c r="BT41" s="619"/>
      <c r="BU41" s="620"/>
      <c r="BV41" s="621" t="s">
        <v>129</v>
      </c>
      <c r="BW41" s="622"/>
      <c r="BX41" s="622"/>
      <c r="BY41" s="622"/>
      <c r="BZ41" s="622"/>
      <c r="CA41" s="622"/>
      <c r="CB41" s="631"/>
      <c r="CD41" s="618" t="s">
        <v>350</v>
      </c>
      <c r="CE41" s="619"/>
      <c r="CF41" s="619"/>
      <c r="CG41" s="619"/>
      <c r="CH41" s="619"/>
      <c r="CI41" s="619"/>
      <c r="CJ41" s="619"/>
      <c r="CK41" s="619"/>
      <c r="CL41" s="619"/>
      <c r="CM41" s="619"/>
      <c r="CN41" s="619"/>
      <c r="CO41" s="619"/>
      <c r="CP41" s="619"/>
      <c r="CQ41" s="620"/>
      <c r="CR41" s="621" t="s">
        <v>129</v>
      </c>
      <c r="CS41" s="654"/>
      <c r="CT41" s="654"/>
      <c r="CU41" s="654"/>
      <c r="CV41" s="654"/>
      <c r="CW41" s="654"/>
      <c r="CX41" s="654"/>
      <c r="CY41" s="655"/>
      <c r="CZ41" s="626" t="s">
        <v>129</v>
      </c>
      <c r="DA41" s="648"/>
      <c r="DB41" s="648"/>
      <c r="DC41" s="656"/>
      <c r="DD41" s="630" t="s">
        <v>129</v>
      </c>
      <c r="DE41" s="654"/>
      <c r="DF41" s="654"/>
      <c r="DG41" s="654"/>
      <c r="DH41" s="654"/>
      <c r="DI41" s="654"/>
      <c r="DJ41" s="654"/>
      <c r="DK41" s="655"/>
      <c r="DL41" s="696"/>
      <c r="DM41" s="697"/>
      <c r="DN41" s="697"/>
      <c r="DO41" s="697"/>
      <c r="DP41" s="697"/>
      <c r="DQ41" s="697"/>
      <c r="DR41" s="697"/>
      <c r="DS41" s="697"/>
      <c r="DT41" s="697"/>
      <c r="DU41" s="697"/>
      <c r="DV41" s="698"/>
      <c r="DW41" s="693"/>
      <c r="DX41" s="694"/>
      <c r="DY41" s="694"/>
      <c r="DZ41" s="694"/>
      <c r="EA41" s="694"/>
      <c r="EB41" s="694"/>
      <c r="EC41" s="695"/>
    </row>
    <row r="42" spans="2:133" ht="11.25" customHeight="1" x14ac:dyDescent="0.15">
      <c r="B42" s="618" t="s">
        <v>351</v>
      </c>
      <c r="C42" s="619"/>
      <c r="D42" s="619"/>
      <c r="E42" s="619"/>
      <c r="F42" s="619"/>
      <c r="G42" s="619"/>
      <c r="H42" s="619"/>
      <c r="I42" s="619"/>
      <c r="J42" s="619"/>
      <c r="K42" s="619"/>
      <c r="L42" s="619"/>
      <c r="M42" s="619"/>
      <c r="N42" s="619"/>
      <c r="O42" s="619"/>
      <c r="P42" s="619"/>
      <c r="Q42" s="620"/>
      <c r="R42" s="621" t="s">
        <v>129</v>
      </c>
      <c r="S42" s="622"/>
      <c r="T42" s="622"/>
      <c r="U42" s="622"/>
      <c r="V42" s="622"/>
      <c r="W42" s="622"/>
      <c r="X42" s="622"/>
      <c r="Y42" s="623"/>
      <c r="Z42" s="624" t="s">
        <v>129</v>
      </c>
      <c r="AA42" s="624"/>
      <c r="AB42" s="624"/>
      <c r="AC42" s="624"/>
      <c r="AD42" s="625" t="s">
        <v>129</v>
      </c>
      <c r="AE42" s="625"/>
      <c r="AF42" s="625"/>
      <c r="AG42" s="625"/>
      <c r="AH42" s="625"/>
      <c r="AI42" s="625"/>
      <c r="AJ42" s="625"/>
      <c r="AK42" s="625"/>
      <c r="AL42" s="626" t="s">
        <v>129</v>
      </c>
      <c r="AM42" s="627"/>
      <c r="AN42" s="627"/>
      <c r="AO42" s="628"/>
      <c r="AQ42" s="690" t="s">
        <v>352</v>
      </c>
      <c r="AR42" s="691"/>
      <c r="AS42" s="691"/>
      <c r="AT42" s="691"/>
      <c r="AU42" s="691"/>
      <c r="AV42" s="691"/>
      <c r="AW42" s="691"/>
      <c r="AX42" s="691"/>
      <c r="AY42" s="692"/>
      <c r="AZ42" s="699">
        <v>3350811</v>
      </c>
      <c r="BA42" s="700"/>
      <c r="BB42" s="700"/>
      <c r="BC42" s="700"/>
      <c r="BD42" s="680"/>
      <c r="BE42" s="680"/>
      <c r="BF42" s="682"/>
      <c r="BG42" s="673"/>
      <c r="BH42" s="674"/>
      <c r="BI42" s="674"/>
      <c r="BJ42" s="674"/>
      <c r="BK42" s="674"/>
      <c r="BL42" s="357"/>
      <c r="BM42" s="640" t="s">
        <v>353</v>
      </c>
      <c r="BN42" s="640"/>
      <c r="BO42" s="640"/>
      <c r="BP42" s="640"/>
      <c r="BQ42" s="640"/>
      <c r="BR42" s="640"/>
      <c r="BS42" s="640"/>
      <c r="BT42" s="640"/>
      <c r="BU42" s="641"/>
      <c r="BV42" s="699">
        <v>316</v>
      </c>
      <c r="BW42" s="700"/>
      <c r="BX42" s="700"/>
      <c r="BY42" s="700"/>
      <c r="BZ42" s="700"/>
      <c r="CA42" s="700"/>
      <c r="CB42" s="706"/>
      <c r="CD42" s="618" t="s">
        <v>354</v>
      </c>
      <c r="CE42" s="619"/>
      <c r="CF42" s="619"/>
      <c r="CG42" s="619"/>
      <c r="CH42" s="619"/>
      <c r="CI42" s="619"/>
      <c r="CJ42" s="619"/>
      <c r="CK42" s="619"/>
      <c r="CL42" s="619"/>
      <c r="CM42" s="619"/>
      <c r="CN42" s="619"/>
      <c r="CO42" s="619"/>
      <c r="CP42" s="619"/>
      <c r="CQ42" s="620"/>
      <c r="CR42" s="621">
        <v>10306461</v>
      </c>
      <c r="CS42" s="654"/>
      <c r="CT42" s="654"/>
      <c r="CU42" s="654"/>
      <c r="CV42" s="654"/>
      <c r="CW42" s="654"/>
      <c r="CX42" s="654"/>
      <c r="CY42" s="655"/>
      <c r="CZ42" s="626">
        <v>14.5</v>
      </c>
      <c r="DA42" s="648"/>
      <c r="DB42" s="648"/>
      <c r="DC42" s="656"/>
      <c r="DD42" s="630">
        <v>2461541</v>
      </c>
      <c r="DE42" s="654"/>
      <c r="DF42" s="654"/>
      <c r="DG42" s="654"/>
      <c r="DH42" s="654"/>
      <c r="DI42" s="654"/>
      <c r="DJ42" s="654"/>
      <c r="DK42" s="655"/>
      <c r="DL42" s="696"/>
      <c r="DM42" s="697"/>
      <c r="DN42" s="697"/>
      <c r="DO42" s="697"/>
      <c r="DP42" s="697"/>
      <c r="DQ42" s="697"/>
      <c r="DR42" s="697"/>
      <c r="DS42" s="697"/>
      <c r="DT42" s="697"/>
      <c r="DU42" s="697"/>
      <c r="DV42" s="698"/>
      <c r="DW42" s="693"/>
      <c r="DX42" s="694"/>
      <c r="DY42" s="694"/>
      <c r="DZ42" s="694"/>
      <c r="EA42" s="694"/>
      <c r="EB42" s="694"/>
      <c r="EC42" s="695"/>
    </row>
    <row r="43" spans="2:133" ht="11.25" customHeight="1" x14ac:dyDescent="0.15">
      <c r="B43" s="618" t="s">
        <v>355</v>
      </c>
      <c r="C43" s="619"/>
      <c r="D43" s="619"/>
      <c r="E43" s="619"/>
      <c r="F43" s="619"/>
      <c r="G43" s="619"/>
      <c r="H43" s="619"/>
      <c r="I43" s="619"/>
      <c r="J43" s="619"/>
      <c r="K43" s="619"/>
      <c r="L43" s="619"/>
      <c r="M43" s="619"/>
      <c r="N43" s="619"/>
      <c r="O43" s="619"/>
      <c r="P43" s="619"/>
      <c r="Q43" s="620"/>
      <c r="R43" s="621">
        <v>1800000</v>
      </c>
      <c r="S43" s="622"/>
      <c r="T43" s="622"/>
      <c r="U43" s="622"/>
      <c r="V43" s="622"/>
      <c r="W43" s="622"/>
      <c r="X43" s="622"/>
      <c r="Y43" s="623"/>
      <c r="Z43" s="624">
        <v>2.4</v>
      </c>
      <c r="AA43" s="624"/>
      <c r="AB43" s="624"/>
      <c r="AC43" s="624"/>
      <c r="AD43" s="625" t="s">
        <v>129</v>
      </c>
      <c r="AE43" s="625"/>
      <c r="AF43" s="625"/>
      <c r="AG43" s="625"/>
      <c r="AH43" s="625"/>
      <c r="AI43" s="625"/>
      <c r="AJ43" s="625"/>
      <c r="AK43" s="625"/>
      <c r="AL43" s="626" t="s">
        <v>129</v>
      </c>
      <c r="AM43" s="627"/>
      <c r="AN43" s="627"/>
      <c r="AO43" s="628"/>
      <c r="CD43" s="618" t="s">
        <v>356</v>
      </c>
      <c r="CE43" s="619"/>
      <c r="CF43" s="619"/>
      <c r="CG43" s="619"/>
      <c r="CH43" s="619"/>
      <c r="CI43" s="619"/>
      <c r="CJ43" s="619"/>
      <c r="CK43" s="619"/>
      <c r="CL43" s="619"/>
      <c r="CM43" s="619"/>
      <c r="CN43" s="619"/>
      <c r="CO43" s="619"/>
      <c r="CP43" s="619"/>
      <c r="CQ43" s="620"/>
      <c r="CR43" s="621">
        <v>645578</v>
      </c>
      <c r="CS43" s="654"/>
      <c r="CT43" s="654"/>
      <c r="CU43" s="654"/>
      <c r="CV43" s="654"/>
      <c r="CW43" s="654"/>
      <c r="CX43" s="654"/>
      <c r="CY43" s="655"/>
      <c r="CZ43" s="626">
        <v>0.9</v>
      </c>
      <c r="DA43" s="648"/>
      <c r="DB43" s="648"/>
      <c r="DC43" s="656"/>
      <c r="DD43" s="630">
        <v>640962</v>
      </c>
      <c r="DE43" s="654"/>
      <c r="DF43" s="654"/>
      <c r="DG43" s="654"/>
      <c r="DH43" s="654"/>
      <c r="DI43" s="654"/>
      <c r="DJ43" s="654"/>
      <c r="DK43" s="655"/>
      <c r="DL43" s="696"/>
      <c r="DM43" s="697"/>
      <c r="DN43" s="697"/>
      <c r="DO43" s="697"/>
      <c r="DP43" s="697"/>
      <c r="DQ43" s="697"/>
      <c r="DR43" s="697"/>
      <c r="DS43" s="697"/>
      <c r="DT43" s="697"/>
      <c r="DU43" s="697"/>
      <c r="DV43" s="698"/>
      <c r="DW43" s="693"/>
      <c r="DX43" s="694"/>
      <c r="DY43" s="694"/>
      <c r="DZ43" s="694"/>
      <c r="EA43" s="694"/>
      <c r="EB43" s="694"/>
      <c r="EC43" s="695"/>
    </row>
    <row r="44" spans="2:133" ht="11.25" customHeight="1" x14ac:dyDescent="0.15">
      <c r="B44" s="639" t="s">
        <v>357</v>
      </c>
      <c r="C44" s="640"/>
      <c r="D44" s="640"/>
      <c r="E44" s="640"/>
      <c r="F44" s="640"/>
      <c r="G44" s="640"/>
      <c r="H44" s="640"/>
      <c r="I44" s="640"/>
      <c r="J44" s="640"/>
      <c r="K44" s="640"/>
      <c r="L44" s="640"/>
      <c r="M44" s="640"/>
      <c r="N44" s="640"/>
      <c r="O44" s="640"/>
      <c r="P44" s="640"/>
      <c r="Q44" s="641"/>
      <c r="R44" s="699">
        <v>74235360</v>
      </c>
      <c r="S44" s="700"/>
      <c r="T44" s="700"/>
      <c r="U44" s="700"/>
      <c r="V44" s="700"/>
      <c r="W44" s="700"/>
      <c r="X44" s="700"/>
      <c r="Y44" s="701"/>
      <c r="Z44" s="702">
        <v>100</v>
      </c>
      <c r="AA44" s="702"/>
      <c r="AB44" s="702"/>
      <c r="AC44" s="702"/>
      <c r="AD44" s="703">
        <v>34426963</v>
      </c>
      <c r="AE44" s="703"/>
      <c r="AF44" s="703"/>
      <c r="AG44" s="703"/>
      <c r="AH44" s="703"/>
      <c r="AI44" s="703"/>
      <c r="AJ44" s="703"/>
      <c r="AK44" s="703"/>
      <c r="AL44" s="704">
        <v>100</v>
      </c>
      <c r="AM44" s="681"/>
      <c r="AN44" s="681"/>
      <c r="AO44" s="705"/>
      <c r="CD44" s="659" t="s">
        <v>304</v>
      </c>
      <c r="CE44" s="660"/>
      <c r="CF44" s="618" t="s">
        <v>358</v>
      </c>
      <c r="CG44" s="619"/>
      <c r="CH44" s="619"/>
      <c r="CI44" s="619"/>
      <c r="CJ44" s="619"/>
      <c r="CK44" s="619"/>
      <c r="CL44" s="619"/>
      <c r="CM44" s="619"/>
      <c r="CN44" s="619"/>
      <c r="CO44" s="619"/>
      <c r="CP44" s="619"/>
      <c r="CQ44" s="620"/>
      <c r="CR44" s="621">
        <v>10306321</v>
      </c>
      <c r="CS44" s="622"/>
      <c r="CT44" s="622"/>
      <c r="CU44" s="622"/>
      <c r="CV44" s="622"/>
      <c r="CW44" s="622"/>
      <c r="CX44" s="622"/>
      <c r="CY44" s="623"/>
      <c r="CZ44" s="626">
        <v>14.5</v>
      </c>
      <c r="DA44" s="627"/>
      <c r="DB44" s="627"/>
      <c r="DC44" s="633"/>
      <c r="DD44" s="630">
        <v>2461401</v>
      </c>
      <c r="DE44" s="622"/>
      <c r="DF44" s="622"/>
      <c r="DG44" s="622"/>
      <c r="DH44" s="622"/>
      <c r="DI44" s="622"/>
      <c r="DJ44" s="622"/>
      <c r="DK44" s="623"/>
      <c r="DL44" s="696"/>
      <c r="DM44" s="697"/>
      <c r="DN44" s="697"/>
      <c r="DO44" s="697"/>
      <c r="DP44" s="697"/>
      <c r="DQ44" s="697"/>
      <c r="DR44" s="697"/>
      <c r="DS44" s="697"/>
      <c r="DT44" s="697"/>
      <c r="DU44" s="697"/>
      <c r="DV44" s="698"/>
      <c r="DW44" s="693"/>
      <c r="DX44" s="694"/>
      <c r="DY44" s="694"/>
      <c r="DZ44" s="694"/>
      <c r="EA44" s="694"/>
      <c r="EB44" s="694"/>
      <c r="EC44" s="695"/>
    </row>
    <row r="45" spans="2:133" ht="11.25" customHeight="1" x14ac:dyDescent="0.15">
      <c r="CD45" s="661"/>
      <c r="CE45" s="662"/>
      <c r="CF45" s="618" t="s">
        <v>359</v>
      </c>
      <c r="CG45" s="619"/>
      <c r="CH45" s="619"/>
      <c r="CI45" s="619"/>
      <c r="CJ45" s="619"/>
      <c r="CK45" s="619"/>
      <c r="CL45" s="619"/>
      <c r="CM45" s="619"/>
      <c r="CN45" s="619"/>
      <c r="CO45" s="619"/>
      <c r="CP45" s="619"/>
      <c r="CQ45" s="620"/>
      <c r="CR45" s="621">
        <v>6360330</v>
      </c>
      <c r="CS45" s="654"/>
      <c r="CT45" s="654"/>
      <c r="CU45" s="654"/>
      <c r="CV45" s="654"/>
      <c r="CW45" s="654"/>
      <c r="CX45" s="654"/>
      <c r="CY45" s="655"/>
      <c r="CZ45" s="626">
        <v>9</v>
      </c>
      <c r="DA45" s="648"/>
      <c r="DB45" s="648"/>
      <c r="DC45" s="656"/>
      <c r="DD45" s="630">
        <v>234448</v>
      </c>
      <c r="DE45" s="654"/>
      <c r="DF45" s="654"/>
      <c r="DG45" s="654"/>
      <c r="DH45" s="654"/>
      <c r="DI45" s="654"/>
      <c r="DJ45" s="654"/>
      <c r="DK45" s="655"/>
      <c r="DL45" s="696"/>
      <c r="DM45" s="697"/>
      <c r="DN45" s="697"/>
      <c r="DO45" s="697"/>
      <c r="DP45" s="697"/>
      <c r="DQ45" s="697"/>
      <c r="DR45" s="697"/>
      <c r="DS45" s="697"/>
      <c r="DT45" s="697"/>
      <c r="DU45" s="697"/>
      <c r="DV45" s="698"/>
      <c r="DW45" s="693"/>
      <c r="DX45" s="694"/>
      <c r="DY45" s="694"/>
      <c r="DZ45" s="694"/>
      <c r="EA45" s="694"/>
      <c r="EB45" s="694"/>
      <c r="EC45" s="695"/>
    </row>
    <row r="46" spans="2:133" ht="11.25" customHeight="1" x14ac:dyDescent="0.15">
      <c r="B46" s="211" t="s">
        <v>360</v>
      </c>
      <c r="CD46" s="661"/>
      <c r="CE46" s="662"/>
      <c r="CF46" s="618" t="s">
        <v>361</v>
      </c>
      <c r="CG46" s="619"/>
      <c r="CH46" s="619"/>
      <c r="CI46" s="619"/>
      <c r="CJ46" s="619"/>
      <c r="CK46" s="619"/>
      <c r="CL46" s="619"/>
      <c r="CM46" s="619"/>
      <c r="CN46" s="619"/>
      <c r="CO46" s="619"/>
      <c r="CP46" s="619"/>
      <c r="CQ46" s="620"/>
      <c r="CR46" s="621">
        <v>3926908</v>
      </c>
      <c r="CS46" s="622"/>
      <c r="CT46" s="622"/>
      <c r="CU46" s="622"/>
      <c r="CV46" s="622"/>
      <c r="CW46" s="622"/>
      <c r="CX46" s="622"/>
      <c r="CY46" s="623"/>
      <c r="CZ46" s="626">
        <v>5.5</v>
      </c>
      <c r="DA46" s="627"/>
      <c r="DB46" s="627"/>
      <c r="DC46" s="633"/>
      <c r="DD46" s="630">
        <v>2215670</v>
      </c>
      <c r="DE46" s="622"/>
      <c r="DF46" s="622"/>
      <c r="DG46" s="622"/>
      <c r="DH46" s="622"/>
      <c r="DI46" s="622"/>
      <c r="DJ46" s="622"/>
      <c r="DK46" s="623"/>
      <c r="DL46" s="696"/>
      <c r="DM46" s="697"/>
      <c r="DN46" s="697"/>
      <c r="DO46" s="697"/>
      <c r="DP46" s="697"/>
      <c r="DQ46" s="697"/>
      <c r="DR46" s="697"/>
      <c r="DS46" s="697"/>
      <c r="DT46" s="697"/>
      <c r="DU46" s="697"/>
      <c r="DV46" s="698"/>
      <c r="DW46" s="693"/>
      <c r="DX46" s="694"/>
      <c r="DY46" s="694"/>
      <c r="DZ46" s="694"/>
      <c r="EA46" s="694"/>
      <c r="EB46" s="694"/>
      <c r="EC46" s="695"/>
    </row>
    <row r="47" spans="2:133" ht="11.25" customHeight="1" x14ac:dyDescent="0.15">
      <c r="B47" s="717" t="s">
        <v>362</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363</v>
      </c>
      <c r="CG47" s="619"/>
      <c r="CH47" s="619"/>
      <c r="CI47" s="619"/>
      <c r="CJ47" s="619"/>
      <c r="CK47" s="619"/>
      <c r="CL47" s="619"/>
      <c r="CM47" s="619"/>
      <c r="CN47" s="619"/>
      <c r="CO47" s="619"/>
      <c r="CP47" s="619"/>
      <c r="CQ47" s="620"/>
      <c r="CR47" s="621">
        <v>140</v>
      </c>
      <c r="CS47" s="654"/>
      <c r="CT47" s="654"/>
      <c r="CU47" s="654"/>
      <c r="CV47" s="654"/>
      <c r="CW47" s="654"/>
      <c r="CX47" s="654"/>
      <c r="CY47" s="655"/>
      <c r="CZ47" s="626">
        <v>0</v>
      </c>
      <c r="DA47" s="648"/>
      <c r="DB47" s="648"/>
      <c r="DC47" s="656"/>
      <c r="DD47" s="630">
        <v>140</v>
      </c>
      <c r="DE47" s="654"/>
      <c r="DF47" s="654"/>
      <c r="DG47" s="654"/>
      <c r="DH47" s="654"/>
      <c r="DI47" s="654"/>
      <c r="DJ47" s="654"/>
      <c r="DK47" s="655"/>
      <c r="DL47" s="696"/>
      <c r="DM47" s="697"/>
      <c r="DN47" s="697"/>
      <c r="DO47" s="697"/>
      <c r="DP47" s="697"/>
      <c r="DQ47" s="697"/>
      <c r="DR47" s="697"/>
      <c r="DS47" s="697"/>
      <c r="DT47" s="697"/>
      <c r="DU47" s="697"/>
      <c r="DV47" s="698"/>
      <c r="DW47" s="693"/>
      <c r="DX47" s="694"/>
      <c r="DY47" s="694"/>
      <c r="DZ47" s="694"/>
      <c r="EA47" s="694"/>
      <c r="EB47" s="694"/>
      <c r="EC47" s="695"/>
    </row>
    <row r="48" spans="2:133" x14ac:dyDescent="0.15">
      <c r="B48" s="717" t="s">
        <v>364</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129</v>
      </c>
      <c r="DA48" s="627"/>
      <c r="DB48" s="627"/>
      <c r="DC48" s="633"/>
      <c r="DD48" s="630" t="s">
        <v>129</v>
      </c>
      <c r="DE48" s="622"/>
      <c r="DF48" s="622"/>
      <c r="DG48" s="622"/>
      <c r="DH48" s="622"/>
      <c r="DI48" s="622"/>
      <c r="DJ48" s="622"/>
      <c r="DK48" s="623"/>
      <c r="DL48" s="696"/>
      <c r="DM48" s="697"/>
      <c r="DN48" s="697"/>
      <c r="DO48" s="697"/>
      <c r="DP48" s="697"/>
      <c r="DQ48" s="697"/>
      <c r="DR48" s="697"/>
      <c r="DS48" s="697"/>
      <c r="DT48" s="697"/>
      <c r="DU48" s="697"/>
      <c r="DV48" s="698"/>
      <c r="DW48" s="693"/>
      <c r="DX48" s="694"/>
      <c r="DY48" s="694"/>
      <c r="DZ48" s="694"/>
      <c r="EA48" s="694"/>
      <c r="EB48" s="694"/>
      <c r="EC48" s="695"/>
    </row>
    <row r="49" spans="2:133" ht="11.25" customHeight="1" x14ac:dyDescent="0.15">
      <c r="B49" s="361"/>
      <c r="CD49" s="639" t="s">
        <v>366</v>
      </c>
      <c r="CE49" s="640"/>
      <c r="CF49" s="640"/>
      <c r="CG49" s="640"/>
      <c r="CH49" s="640"/>
      <c r="CI49" s="640"/>
      <c r="CJ49" s="640"/>
      <c r="CK49" s="640"/>
      <c r="CL49" s="640"/>
      <c r="CM49" s="640"/>
      <c r="CN49" s="640"/>
      <c r="CO49" s="640"/>
      <c r="CP49" s="640"/>
      <c r="CQ49" s="641"/>
      <c r="CR49" s="699">
        <v>70896051</v>
      </c>
      <c r="CS49" s="680"/>
      <c r="CT49" s="680"/>
      <c r="CU49" s="680"/>
      <c r="CV49" s="680"/>
      <c r="CW49" s="680"/>
      <c r="CX49" s="680"/>
      <c r="CY49" s="707"/>
      <c r="CZ49" s="704">
        <v>100</v>
      </c>
      <c r="DA49" s="708"/>
      <c r="DB49" s="708"/>
      <c r="DC49" s="709"/>
      <c r="DD49" s="710">
        <v>39613007</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x14ac:dyDescent="0.15">
      <c r="B50" s="361"/>
    </row>
  </sheetData>
  <sheetProtection algorithmName="SHA-512" hashValue="EC3uWe4Yg9YtWIdriozV+7RkOmPn7uuZ9bmyu/ufAsdiBfE4wpHdguYXMrLvPMFutt45ZCpC3EJoFytMu/8ChA==" saltValue="1ylMyBpzKQsEMooJsPmAd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368</v>
      </c>
      <c r="DK2" s="1089"/>
      <c r="DL2" s="1089"/>
      <c r="DM2" s="1089"/>
      <c r="DN2" s="1089"/>
      <c r="DO2" s="1090"/>
      <c r="DP2" s="219"/>
      <c r="DQ2" s="1088" t="s">
        <v>369</v>
      </c>
      <c r="DR2" s="1089"/>
      <c r="DS2" s="1089"/>
      <c r="DT2" s="1089"/>
      <c r="DU2" s="1089"/>
      <c r="DV2" s="1089"/>
      <c r="DW2" s="1089"/>
      <c r="DX2" s="1089"/>
      <c r="DY2" s="1089"/>
      <c r="DZ2" s="109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1"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3"/>
      <c r="BA5" s="223"/>
      <c r="BB5" s="223"/>
      <c r="BC5" s="223"/>
      <c r="BD5" s="223"/>
      <c r="BE5" s="224"/>
      <c r="BF5" s="224"/>
      <c r="BG5" s="224"/>
      <c r="BH5" s="224"/>
      <c r="BI5" s="224"/>
      <c r="BJ5" s="224"/>
      <c r="BK5" s="224"/>
      <c r="BL5" s="224"/>
      <c r="BM5" s="224"/>
      <c r="BN5" s="224"/>
      <c r="BO5" s="224"/>
      <c r="BP5" s="224"/>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1" t="s">
        <v>386</v>
      </c>
      <c r="DH5" s="1082"/>
      <c r="DI5" s="1082"/>
      <c r="DJ5" s="1082"/>
      <c r="DK5" s="1083"/>
      <c r="DL5" s="1081" t="s">
        <v>387</v>
      </c>
      <c r="DM5" s="1082"/>
      <c r="DN5" s="1082"/>
      <c r="DO5" s="1082"/>
      <c r="DP5" s="1083"/>
      <c r="DQ5" s="998" t="s">
        <v>388</v>
      </c>
      <c r="DR5" s="999"/>
      <c r="DS5" s="999"/>
      <c r="DT5" s="999"/>
      <c r="DU5" s="1000"/>
      <c r="DV5" s="998" t="s">
        <v>379</v>
      </c>
      <c r="DW5" s="999"/>
      <c r="DX5" s="999"/>
      <c r="DY5" s="999"/>
      <c r="DZ5" s="1012"/>
      <c r="EA5" s="225"/>
    </row>
    <row r="6" spans="1:131" s="22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x14ac:dyDescent="0.15">
      <c r="A7" s="227">
        <v>1</v>
      </c>
      <c r="B7" s="1044" t="s">
        <v>389</v>
      </c>
      <c r="C7" s="1045"/>
      <c r="D7" s="1045"/>
      <c r="E7" s="1045"/>
      <c r="F7" s="1045"/>
      <c r="G7" s="1045"/>
      <c r="H7" s="1045"/>
      <c r="I7" s="1045"/>
      <c r="J7" s="1045"/>
      <c r="K7" s="1045"/>
      <c r="L7" s="1045"/>
      <c r="M7" s="1045"/>
      <c r="N7" s="1045"/>
      <c r="O7" s="1045"/>
      <c r="P7" s="1046"/>
      <c r="Q7" s="1099">
        <v>75325</v>
      </c>
      <c r="R7" s="1100"/>
      <c r="S7" s="1100"/>
      <c r="T7" s="1100"/>
      <c r="U7" s="1100"/>
      <c r="V7" s="1100">
        <v>72037</v>
      </c>
      <c r="W7" s="1100"/>
      <c r="X7" s="1100"/>
      <c r="Y7" s="1100"/>
      <c r="Z7" s="1100"/>
      <c r="AA7" s="1100">
        <v>3288</v>
      </c>
      <c r="AB7" s="1100"/>
      <c r="AC7" s="1100"/>
      <c r="AD7" s="1100"/>
      <c r="AE7" s="1101"/>
      <c r="AF7" s="1102">
        <v>3095</v>
      </c>
      <c r="AG7" s="1103"/>
      <c r="AH7" s="1103"/>
      <c r="AI7" s="1103"/>
      <c r="AJ7" s="1104"/>
      <c r="AK7" s="1105">
        <v>1599</v>
      </c>
      <c r="AL7" s="1106"/>
      <c r="AM7" s="1106"/>
      <c r="AN7" s="1106"/>
      <c r="AO7" s="1106"/>
      <c r="AP7" s="1106">
        <v>59310</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t="s">
        <v>621</v>
      </c>
      <c r="BS7" s="1096" t="s">
        <v>612</v>
      </c>
      <c r="BT7" s="1097"/>
      <c r="BU7" s="1097"/>
      <c r="BV7" s="1097"/>
      <c r="BW7" s="1097"/>
      <c r="BX7" s="1097"/>
      <c r="BY7" s="1097"/>
      <c r="BZ7" s="1097"/>
      <c r="CA7" s="1097"/>
      <c r="CB7" s="1097"/>
      <c r="CC7" s="1097"/>
      <c r="CD7" s="1097"/>
      <c r="CE7" s="1097"/>
      <c r="CF7" s="1097"/>
      <c r="CG7" s="1109"/>
      <c r="CH7" s="1093">
        <v>79</v>
      </c>
      <c r="CI7" s="1094"/>
      <c r="CJ7" s="1094"/>
      <c r="CK7" s="1094"/>
      <c r="CL7" s="1095"/>
      <c r="CM7" s="1093">
        <v>1198</v>
      </c>
      <c r="CN7" s="1094"/>
      <c r="CO7" s="1094"/>
      <c r="CP7" s="1094"/>
      <c r="CQ7" s="1095"/>
      <c r="CR7" s="1093">
        <v>17</v>
      </c>
      <c r="CS7" s="1094"/>
      <c r="CT7" s="1094"/>
      <c r="CU7" s="1094"/>
      <c r="CV7" s="1095"/>
      <c r="CW7" s="1093" t="s">
        <v>538</v>
      </c>
      <c r="CX7" s="1094"/>
      <c r="CY7" s="1094"/>
      <c r="CZ7" s="1094"/>
      <c r="DA7" s="1095"/>
      <c r="DB7" s="1093" t="s">
        <v>538</v>
      </c>
      <c r="DC7" s="1094"/>
      <c r="DD7" s="1094"/>
      <c r="DE7" s="1094"/>
      <c r="DF7" s="1095"/>
      <c r="DG7" s="1093" t="s">
        <v>538</v>
      </c>
      <c r="DH7" s="1094"/>
      <c r="DI7" s="1094"/>
      <c r="DJ7" s="1094"/>
      <c r="DK7" s="1095"/>
      <c r="DL7" s="1093">
        <v>87</v>
      </c>
      <c r="DM7" s="1094"/>
      <c r="DN7" s="1094"/>
      <c r="DO7" s="1094"/>
      <c r="DP7" s="1095"/>
      <c r="DQ7" s="1093">
        <v>9</v>
      </c>
      <c r="DR7" s="1094"/>
      <c r="DS7" s="1094"/>
      <c r="DT7" s="1094"/>
      <c r="DU7" s="1095"/>
      <c r="DV7" s="1096"/>
      <c r="DW7" s="1097"/>
      <c r="DX7" s="1097"/>
      <c r="DY7" s="1097"/>
      <c r="DZ7" s="1098"/>
      <c r="EA7" s="225"/>
    </row>
    <row r="8" spans="1:131" s="226" customFormat="1" ht="26.25" customHeight="1" x14ac:dyDescent="0.15">
      <c r="A8" s="229">
        <v>2</v>
      </c>
      <c r="B8" s="1027" t="s">
        <v>390</v>
      </c>
      <c r="C8" s="1028"/>
      <c r="D8" s="1028"/>
      <c r="E8" s="1028"/>
      <c r="F8" s="1028"/>
      <c r="G8" s="1028"/>
      <c r="H8" s="1028"/>
      <c r="I8" s="1028"/>
      <c r="J8" s="1028"/>
      <c r="K8" s="1028"/>
      <c r="L8" s="1028"/>
      <c r="M8" s="1028"/>
      <c r="N8" s="1028"/>
      <c r="O8" s="1028"/>
      <c r="P8" s="1029"/>
      <c r="Q8" s="1035">
        <v>160</v>
      </c>
      <c r="R8" s="1036"/>
      <c r="S8" s="1036"/>
      <c r="T8" s="1036"/>
      <c r="U8" s="1036"/>
      <c r="V8" s="1036">
        <v>116</v>
      </c>
      <c r="W8" s="1036"/>
      <c r="X8" s="1036"/>
      <c r="Y8" s="1036"/>
      <c r="Z8" s="1036"/>
      <c r="AA8" s="1036">
        <v>44</v>
      </c>
      <c r="AB8" s="1036"/>
      <c r="AC8" s="1036"/>
      <c r="AD8" s="1036"/>
      <c r="AE8" s="1037"/>
      <c r="AF8" s="1032">
        <v>44</v>
      </c>
      <c r="AG8" s="1033"/>
      <c r="AH8" s="1033"/>
      <c r="AI8" s="1033"/>
      <c r="AJ8" s="1034"/>
      <c r="AK8" s="1077" t="s">
        <v>538</v>
      </c>
      <c r="AL8" s="1078"/>
      <c r="AM8" s="1078"/>
      <c r="AN8" s="1078"/>
      <c r="AO8" s="1078"/>
      <c r="AP8" s="1078">
        <v>165</v>
      </c>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t="s">
        <v>621</v>
      </c>
      <c r="BS8" s="989" t="s">
        <v>613</v>
      </c>
      <c r="BT8" s="990"/>
      <c r="BU8" s="990"/>
      <c r="BV8" s="990"/>
      <c r="BW8" s="990"/>
      <c r="BX8" s="990"/>
      <c r="BY8" s="990"/>
      <c r="BZ8" s="990"/>
      <c r="CA8" s="990"/>
      <c r="CB8" s="990"/>
      <c r="CC8" s="990"/>
      <c r="CD8" s="990"/>
      <c r="CE8" s="990"/>
      <c r="CF8" s="990"/>
      <c r="CG8" s="1011"/>
      <c r="CH8" s="986">
        <v>7</v>
      </c>
      <c r="CI8" s="987"/>
      <c r="CJ8" s="987"/>
      <c r="CK8" s="987"/>
      <c r="CL8" s="988"/>
      <c r="CM8" s="986">
        <v>-1151</v>
      </c>
      <c r="CN8" s="987"/>
      <c r="CO8" s="987"/>
      <c r="CP8" s="987"/>
      <c r="CQ8" s="988"/>
      <c r="CR8" s="986">
        <v>1186</v>
      </c>
      <c r="CS8" s="987"/>
      <c r="CT8" s="987"/>
      <c r="CU8" s="987"/>
      <c r="CV8" s="988"/>
      <c r="CW8" s="986" t="s">
        <v>538</v>
      </c>
      <c r="CX8" s="987"/>
      <c r="CY8" s="987"/>
      <c r="CZ8" s="987"/>
      <c r="DA8" s="988"/>
      <c r="DB8" s="986">
        <v>1120</v>
      </c>
      <c r="DC8" s="987"/>
      <c r="DD8" s="987"/>
      <c r="DE8" s="987"/>
      <c r="DF8" s="988"/>
      <c r="DG8" s="986" t="s">
        <v>538</v>
      </c>
      <c r="DH8" s="987"/>
      <c r="DI8" s="987"/>
      <c r="DJ8" s="987"/>
      <c r="DK8" s="988"/>
      <c r="DL8" s="986" t="s">
        <v>538</v>
      </c>
      <c r="DM8" s="987"/>
      <c r="DN8" s="987"/>
      <c r="DO8" s="987"/>
      <c r="DP8" s="988"/>
      <c r="DQ8" s="986">
        <v>1008</v>
      </c>
      <c r="DR8" s="987"/>
      <c r="DS8" s="987"/>
      <c r="DT8" s="987"/>
      <c r="DU8" s="988"/>
      <c r="DV8" s="989"/>
      <c r="DW8" s="990"/>
      <c r="DX8" s="990"/>
      <c r="DY8" s="990"/>
      <c r="DZ8" s="991"/>
      <c r="EA8" s="225"/>
    </row>
    <row r="9" spans="1:131" s="226" customFormat="1" ht="26.25" customHeight="1" x14ac:dyDescent="0.15">
      <c r="A9" s="229">
        <v>3</v>
      </c>
      <c r="B9" s="1027" t="s">
        <v>391</v>
      </c>
      <c r="C9" s="1028"/>
      <c r="D9" s="1028"/>
      <c r="E9" s="1028"/>
      <c r="F9" s="1028"/>
      <c r="G9" s="1028"/>
      <c r="H9" s="1028"/>
      <c r="I9" s="1028"/>
      <c r="J9" s="1028"/>
      <c r="K9" s="1028"/>
      <c r="L9" s="1028"/>
      <c r="M9" s="1028"/>
      <c r="N9" s="1028"/>
      <c r="O9" s="1028"/>
      <c r="P9" s="1029"/>
      <c r="Q9" s="1035">
        <v>42</v>
      </c>
      <c r="R9" s="1036"/>
      <c r="S9" s="1036"/>
      <c r="T9" s="1036"/>
      <c r="U9" s="1036"/>
      <c r="V9" s="1036">
        <v>36</v>
      </c>
      <c r="W9" s="1036"/>
      <c r="X9" s="1036"/>
      <c r="Y9" s="1036"/>
      <c r="Z9" s="1036"/>
      <c r="AA9" s="1036">
        <v>6</v>
      </c>
      <c r="AB9" s="1036"/>
      <c r="AC9" s="1036"/>
      <c r="AD9" s="1036"/>
      <c r="AE9" s="1037"/>
      <c r="AF9" s="1032">
        <v>6</v>
      </c>
      <c r="AG9" s="1033"/>
      <c r="AH9" s="1033"/>
      <c r="AI9" s="1033"/>
      <c r="AJ9" s="1034"/>
      <c r="AK9" s="1077">
        <v>30</v>
      </c>
      <c r="AL9" s="1078"/>
      <c r="AM9" s="1078"/>
      <c r="AN9" s="1078"/>
      <c r="AO9" s="1078"/>
      <c r="AP9" s="1078" t="s">
        <v>538</v>
      </c>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t="s">
        <v>614</v>
      </c>
      <c r="BT9" s="990"/>
      <c r="BU9" s="990"/>
      <c r="BV9" s="990"/>
      <c r="BW9" s="990"/>
      <c r="BX9" s="990"/>
      <c r="BY9" s="990"/>
      <c r="BZ9" s="990"/>
      <c r="CA9" s="990"/>
      <c r="CB9" s="990"/>
      <c r="CC9" s="990"/>
      <c r="CD9" s="990"/>
      <c r="CE9" s="990"/>
      <c r="CF9" s="990"/>
      <c r="CG9" s="1011"/>
      <c r="CH9" s="986">
        <v>4</v>
      </c>
      <c r="CI9" s="987"/>
      <c r="CJ9" s="987"/>
      <c r="CK9" s="987"/>
      <c r="CL9" s="988"/>
      <c r="CM9" s="986">
        <v>181</v>
      </c>
      <c r="CN9" s="987"/>
      <c r="CO9" s="987"/>
      <c r="CP9" s="987"/>
      <c r="CQ9" s="988"/>
      <c r="CR9" s="986">
        <v>50</v>
      </c>
      <c r="CS9" s="987"/>
      <c r="CT9" s="987"/>
      <c r="CU9" s="987"/>
      <c r="CV9" s="988"/>
      <c r="CW9" s="986">
        <v>34</v>
      </c>
      <c r="CX9" s="987"/>
      <c r="CY9" s="987"/>
      <c r="CZ9" s="987"/>
      <c r="DA9" s="988"/>
      <c r="DB9" s="986" t="s">
        <v>538</v>
      </c>
      <c r="DC9" s="987"/>
      <c r="DD9" s="987"/>
      <c r="DE9" s="987"/>
      <c r="DF9" s="988"/>
      <c r="DG9" s="986" t="s">
        <v>538</v>
      </c>
      <c r="DH9" s="987"/>
      <c r="DI9" s="987"/>
      <c r="DJ9" s="987"/>
      <c r="DK9" s="988"/>
      <c r="DL9" s="986" t="s">
        <v>538</v>
      </c>
      <c r="DM9" s="987"/>
      <c r="DN9" s="987"/>
      <c r="DO9" s="987"/>
      <c r="DP9" s="988"/>
      <c r="DQ9" s="986" t="s">
        <v>538</v>
      </c>
      <c r="DR9" s="987"/>
      <c r="DS9" s="987"/>
      <c r="DT9" s="987"/>
      <c r="DU9" s="988"/>
      <c r="DV9" s="989"/>
      <c r="DW9" s="990"/>
      <c r="DX9" s="990"/>
      <c r="DY9" s="990"/>
      <c r="DZ9" s="991"/>
      <c r="EA9" s="225"/>
    </row>
    <row r="10" spans="1:131" s="226" customFormat="1" ht="26.25" customHeight="1" x14ac:dyDescent="0.15">
      <c r="A10" s="229">
        <v>4</v>
      </c>
      <c r="B10" s="1027" t="s">
        <v>392</v>
      </c>
      <c r="C10" s="1028"/>
      <c r="D10" s="1028"/>
      <c r="E10" s="1028"/>
      <c r="F10" s="1028"/>
      <c r="G10" s="1028"/>
      <c r="H10" s="1028"/>
      <c r="I10" s="1028"/>
      <c r="J10" s="1028"/>
      <c r="K10" s="1028"/>
      <c r="L10" s="1028"/>
      <c r="M10" s="1028"/>
      <c r="N10" s="1028"/>
      <c r="O10" s="1028"/>
      <c r="P10" s="1029"/>
      <c r="Q10" s="1035">
        <v>9</v>
      </c>
      <c r="R10" s="1036"/>
      <c r="S10" s="1036"/>
      <c r="T10" s="1036"/>
      <c r="U10" s="1036"/>
      <c r="V10" s="1036">
        <v>9</v>
      </c>
      <c r="W10" s="1036"/>
      <c r="X10" s="1036"/>
      <c r="Y10" s="1036"/>
      <c r="Z10" s="1036"/>
      <c r="AA10" s="1036" t="s">
        <v>538</v>
      </c>
      <c r="AB10" s="1036"/>
      <c r="AC10" s="1036"/>
      <c r="AD10" s="1036"/>
      <c r="AE10" s="1037"/>
      <c r="AF10" s="1032" t="s">
        <v>393</v>
      </c>
      <c r="AG10" s="1033"/>
      <c r="AH10" s="1033"/>
      <c r="AI10" s="1033"/>
      <c r="AJ10" s="1034"/>
      <c r="AK10" s="1077">
        <v>9</v>
      </c>
      <c r="AL10" s="1078"/>
      <c r="AM10" s="1078"/>
      <c r="AN10" s="1078"/>
      <c r="AO10" s="1078"/>
      <c r="AP10" s="1078">
        <v>31</v>
      </c>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t="s">
        <v>615</v>
      </c>
      <c r="BT10" s="990"/>
      <c r="BU10" s="990"/>
      <c r="BV10" s="990"/>
      <c r="BW10" s="990"/>
      <c r="BX10" s="990"/>
      <c r="BY10" s="990"/>
      <c r="BZ10" s="990"/>
      <c r="CA10" s="990"/>
      <c r="CB10" s="990"/>
      <c r="CC10" s="990"/>
      <c r="CD10" s="990"/>
      <c r="CE10" s="990"/>
      <c r="CF10" s="990"/>
      <c r="CG10" s="1011"/>
      <c r="CH10" s="986">
        <v>-5</v>
      </c>
      <c r="CI10" s="987"/>
      <c r="CJ10" s="987"/>
      <c r="CK10" s="987"/>
      <c r="CL10" s="988"/>
      <c r="CM10" s="986">
        <v>97</v>
      </c>
      <c r="CN10" s="987"/>
      <c r="CO10" s="987"/>
      <c r="CP10" s="987"/>
      <c r="CQ10" s="988"/>
      <c r="CR10" s="986">
        <v>20</v>
      </c>
      <c r="CS10" s="987"/>
      <c r="CT10" s="987"/>
      <c r="CU10" s="987"/>
      <c r="CV10" s="988"/>
      <c r="CW10" s="986" t="s">
        <v>538</v>
      </c>
      <c r="CX10" s="987"/>
      <c r="CY10" s="987"/>
      <c r="CZ10" s="987"/>
      <c r="DA10" s="988"/>
      <c r="DB10" s="986" t="s">
        <v>538</v>
      </c>
      <c r="DC10" s="987"/>
      <c r="DD10" s="987"/>
      <c r="DE10" s="987"/>
      <c r="DF10" s="988"/>
      <c r="DG10" s="986" t="s">
        <v>538</v>
      </c>
      <c r="DH10" s="987"/>
      <c r="DI10" s="987"/>
      <c r="DJ10" s="987"/>
      <c r="DK10" s="988"/>
      <c r="DL10" s="986" t="s">
        <v>538</v>
      </c>
      <c r="DM10" s="987"/>
      <c r="DN10" s="987"/>
      <c r="DO10" s="987"/>
      <c r="DP10" s="988"/>
      <c r="DQ10" s="986" t="s">
        <v>538</v>
      </c>
      <c r="DR10" s="987"/>
      <c r="DS10" s="987"/>
      <c r="DT10" s="987"/>
      <c r="DU10" s="988"/>
      <c r="DV10" s="989"/>
      <c r="DW10" s="990"/>
      <c r="DX10" s="990"/>
      <c r="DY10" s="990"/>
      <c r="DZ10" s="991"/>
      <c r="EA10" s="225"/>
    </row>
    <row r="11" spans="1:131" s="226" customFormat="1" ht="26.25" customHeight="1" x14ac:dyDescent="0.15">
      <c r="A11" s="229">
        <v>5</v>
      </c>
      <c r="B11" s="1027" t="s">
        <v>394</v>
      </c>
      <c r="C11" s="1028"/>
      <c r="D11" s="1028"/>
      <c r="E11" s="1028"/>
      <c r="F11" s="1028"/>
      <c r="G11" s="1028"/>
      <c r="H11" s="1028"/>
      <c r="I11" s="1028"/>
      <c r="J11" s="1028"/>
      <c r="K11" s="1028"/>
      <c r="L11" s="1028"/>
      <c r="M11" s="1028"/>
      <c r="N11" s="1028"/>
      <c r="O11" s="1028"/>
      <c r="P11" s="1029"/>
      <c r="Q11" s="1035">
        <v>468</v>
      </c>
      <c r="R11" s="1036"/>
      <c r="S11" s="1036"/>
      <c r="T11" s="1036"/>
      <c r="U11" s="1036"/>
      <c r="V11" s="1036">
        <v>468</v>
      </c>
      <c r="W11" s="1036"/>
      <c r="X11" s="1036"/>
      <c r="Y11" s="1036"/>
      <c r="Z11" s="1036"/>
      <c r="AA11" s="1036" t="s">
        <v>538</v>
      </c>
      <c r="AB11" s="1036"/>
      <c r="AC11" s="1036"/>
      <c r="AD11" s="1036"/>
      <c r="AE11" s="1037"/>
      <c r="AF11" s="1032" t="s">
        <v>393</v>
      </c>
      <c r="AG11" s="1033"/>
      <c r="AH11" s="1033"/>
      <c r="AI11" s="1033"/>
      <c r="AJ11" s="1034"/>
      <c r="AK11" s="1077" t="s">
        <v>538</v>
      </c>
      <c r="AL11" s="1078"/>
      <c r="AM11" s="1078"/>
      <c r="AN11" s="1078"/>
      <c r="AO11" s="1078"/>
      <c r="AP11" s="1078">
        <v>2866</v>
      </c>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t="s">
        <v>621</v>
      </c>
      <c r="BS11" s="989" t="s">
        <v>616</v>
      </c>
      <c r="BT11" s="990"/>
      <c r="BU11" s="990"/>
      <c r="BV11" s="990"/>
      <c r="BW11" s="990"/>
      <c r="BX11" s="990"/>
      <c r="BY11" s="990"/>
      <c r="BZ11" s="990"/>
      <c r="CA11" s="990"/>
      <c r="CB11" s="990"/>
      <c r="CC11" s="990"/>
      <c r="CD11" s="990"/>
      <c r="CE11" s="990"/>
      <c r="CF11" s="990"/>
      <c r="CG11" s="1011"/>
      <c r="CH11" s="986">
        <v>58</v>
      </c>
      <c r="CI11" s="987"/>
      <c r="CJ11" s="987"/>
      <c r="CK11" s="987"/>
      <c r="CL11" s="988"/>
      <c r="CM11" s="986">
        <v>478</v>
      </c>
      <c r="CN11" s="987"/>
      <c r="CO11" s="987"/>
      <c r="CP11" s="987"/>
      <c r="CQ11" s="988"/>
      <c r="CR11" s="986">
        <v>9</v>
      </c>
      <c r="CS11" s="987"/>
      <c r="CT11" s="987"/>
      <c r="CU11" s="987"/>
      <c r="CV11" s="988"/>
      <c r="CW11" s="986" t="s">
        <v>538</v>
      </c>
      <c r="CX11" s="987"/>
      <c r="CY11" s="987"/>
      <c r="CZ11" s="987"/>
      <c r="DA11" s="988"/>
      <c r="DB11" s="986">
        <v>60</v>
      </c>
      <c r="DC11" s="987"/>
      <c r="DD11" s="987"/>
      <c r="DE11" s="987"/>
      <c r="DF11" s="988"/>
      <c r="DG11" s="986" t="s">
        <v>538</v>
      </c>
      <c r="DH11" s="987"/>
      <c r="DI11" s="987"/>
      <c r="DJ11" s="987"/>
      <c r="DK11" s="988"/>
      <c r="DL11" s="986" t="s">
        <v>538</v>
      </c>
      <c r="DM11" s="987"/>
      <c r="DN11" s="987"/>
      <c r="DO11" s="987"/>
      <c r="DP11" s="988"/>
      <c r="DQ11" s="986">
        <v>6</v>
      </c>
      <c r="DR11" s="987"/>
      <c r="DS11" s="987"/>
      <c r="DT11" s="987"/>
      <c r="DU11" s="988"/>
      <c r="DV11" s="989"/>
      <c r="DW11" s="990"/>
      <c r="DX11" s="990"/>
      <c r="DY11" s="990"/>
      <c r="DZ11" s="991"/>
      <c r="EA11" s="225"/>
    </row>
    <row r="12" spans="1:131" s="226" customFormat="1" ht="26.25" customHeight="1" x14ac:dyDescent="0.15">
      <c r="A12" s="229">
        <v>6</v>
      </c>
      <c r="B12" s="1027" t="s">
        <v>395</v>
      </c>
      <c r="C12" s="1028"/>
      <c r="D12" s="1028"/>
      <c r="E12" s="1028"/>
      <c r="F12" s="1028"/>
      <c r="G12" s="1028"/>
      <c r="H12" s="1028"/>
      <c r="I12" s="1028"/>
      <c r="J12" s="1028"/>
      <c r="K12" s="1028"/>
      <c r="L12" s="1028"/>
      <c r="M12" s="1028"/>
      <c r="N12" s="1028"/>
      <c r="O12" s="1028"/>
      <c r="P12" s="1029"/>
      <c r="Q12" s="1035">
        <v>35</v>
      </c>
      <c r="R12" s="1036"/>
      <c r="S12" s="1036"/>
      <c r="T12" s="1036"/>
      <c r="U12" s="1036"/>
      <c r="V12" s="1036">
        <v>33</v>
      </c>
      <c r="W12" s="1036"/>
      <c r="X12" s="1036"/>
      <c r="Y12" s="1036"/>
      <c r="Z12" s="1036"/>
      <c r="AA12" s="1036">
        <v>2</v>
      </c>
      <c r="AB12" s="1036"/>
      <c r="AC12" s="1036"/>
      <c r="AD12" s="1036"/>
      <c r="AE12" s="1037"/>
      <c r="AF12" s="1032">
        <v>2</v>
      </c>
      <c r="AG12" s="1033"/>
      <c r="AH12" s="1033"/>
      <c r="AI12" s="1033"/>
      <c r="AJ12" s="1034"/>
      <c r="AK12" s="1077">
        <v>22</v>
      </c>
      <c r="AL12" s="1078"/>
      <c r="AM12" s="1078"/>
      <c r="AN12" s="1078"/>
      <c r="AO12" s="1078"/>
      <c r="AP12" s="1078" t="s">
        <v>538</v>
      </c>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t="s">
        <v>621</v>
      </c>
      <c r="BS12" s="989" t="s">
        <v>617</v>
      </c>
      <c r="BT12" s="990"/>
      <c r="BU12" s="990"/>
      <c r="BV12" s="990"/>
      <c r="BW12" s="990"/>
      <c r="BX12" s="990"/>
      <c r="BY12" s="990"/>
      <c r="BZ12" s="990"/>
      <c r="CA12" s="990"/>
      <c r="CB12" s="990"/>
      <c r="CC12" s="990"/>
      <c r="CD12" s="990"/>
      <c r="CE12" s="990"/>
      <c r="CF12" s="990"/>
      <c r="CG12" s="1011"/>
      <c r="CH12" s="986">
        <v>8</v>
      </c>
      <c r="CI12" s="987"/>
      <c r="CJ12" s="987"/>
      <c r="CK12" s="987"/>
      <c r="CL12" s="988"/>
      <c r="CM12" s="986">
        <v>633</v>
      </c>
      <c r="CN12" s="987"/>
      <c r="CO12" s="987"/>
      <c r="CP12" s="987"/>
      <c r="CQ12" s="988"/>
      <c r="CR12" s="986">
        <v>5</v>
      </c>
      <c r="CS12" s="987"/>
      <c r="CT12" s="987"/>
      <c r="CU12" s="987"/>
      <c r="CV12" s="988"/>
      <c r="CW12" s="986" t="s">
        <v>538</v>
      </c>
      <c r="CX12" s="987"/>
      <c r="CY12" s="987"/>
      <c r="CZ12" s="987"/>
      <c r="DA12" s="988"/>
      <c r="DB12" s="986" t="s">
        <v>538</v>
      </c>
      <c r="DC12" s="987"/>
      <c r="DD12" s="987"/>
      <c r="DE12" s="987"/>
      <c r="DF12" s="988"/>
      <c r="DG12" s="986">
        <v>706</v>
      </c>
      <c r="DH12" s="987"/>
      <c r="DI12" s="987"/>
      <c r="DJ12" s="987"/>
      <c r="DK12" s="988"/>
      <c r="DL12" s="986" t="s">
        <v>538</v>
      </c>
      <c r="DM12" s="987"/>
      <c r="DN12" s="987"/>
      <c r="DO12" s="987"/>
      <c r="DP12" s="988"/>
      <c r="DQ12" s="986" t="s">
        <v>538</v>
      </c>
      <c r="DR12" s="987"/>
      <c r="DS12" s="987"/>
      <c r="DT12" s="987"/>
      <c r="DU12" s="988"/>
      <c r="DV12" s="989"/>
      <c r="DW12" s="990"/>
      <c r="DX12" s="990"/>
      <c r="DY12" s="990"/>
      <c r="DZ12" s="991"/>
      <c r="EA12" s="225"/>
    </row>
    <row r="13" spans="1:131" s="226" customFormat="1" ht="26.25" customHeight="1" x14ac:dyDescent="0.15">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t="s">
        <v>618</v>
      </c>
      <c r="BT13" s="990"/>
      <c r="BU13" s="990"/>
      <c r="BV13" s="990"/>
      <c r="BW13" s="990"/>
      <c r="BX13" s="990"/>
      <c r="BY13" s="990"/>
      <c r="BZ13" s="990"/>
      <c r="CA13" s="990"/>
      <c r="CB13" s="990"/>
      <c r="CC13" s="990"/>
      <c r="CD13" s="990"/>
      <c r="CE13" s="990"/>
      <c r="CF13" s="990"/>
      <c r="CG13" s="1011"/>
      <c r="CH13" s="986">
        <v>36</v>
      </c>
      <c r="CI13" s="987"/>
      <c r="CJ13" s="987"/>
      <c r="CK13" s="987"/>
      <c r="CL13" s="988"/>
      <c r="CM13" s="986">
        <v>389</v>
      </c>
      <c r="CN13" s="987"/>
      <c r="CO13" s="987"/>
      <c r="CP13" s="987"/>
      <c r="CQ13" s="988"/>
      <c r="CR13" s="986">
        <v>35</v>
      </c>
      <c r="CS13" s="987"/>
      <c r="CT13" s="987"/>
      <c r="CU13" s="987"/>
      <c r="CV13" s="988"/>
      <c r="CW13" s="986" t="s">
        <v>538</v>
      </c>
      <c r="CX13" s="987"/>
      <c r="CY13" s="987"/>
      <c r="CZ13" s="987"/>
      <c r="DA13" s="988"/>
      <c r="DB13" s="986" t="s">
        <v>538</v>
      </c>
      <c r="DC13" s="987"/>
      <c r="DD13" s="987"/>
      <c r="DE13" s="987"/>
      <c r="DF13" s="988"/>
      <c r="DG13" s="986" t="s">
        <v>538</v>
      </c>
      <c r="DH13" s="987"/>
      <c r="DI13" s="987"/>
      <c r="DJ13" s="987"/>
      <c r="DK13" s="988"/>
      <c r="DL13" s="986" t="s">
        <v>538</v>
      </c>
      <c r="DM13" s="987"/>
      <c r="DN13" s="987"/>
      <c r="DO13" s="987"/>
      <c r="DP13" s="988"/>
      <c r="DQ13" s="986" t="s">
        <v>538</v>
      </c>
      <c r="DR13" s="987"/>
      <c r="DS13" s="987"/>
      <c r="DT13" s="987"/>
      <c r="DU13" s="988"/>
      <c r="DV13" s="989"/>
      <c r="DW13" s="990"/>
      <c r="DX13" s="990"/>
      <c r="DY13" s="990"/>
      <c r="DZ13" s="991"/>
      <c r="EA13" s="225"/>
    </row>
    <row r="14" spans="1:131" s="226" customFormat="1" ht="26.25" customHeight="1" x14ac:dyDescent="0.15">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t="s">
        <v>619</v>
      </c>
      <c r="BT14" s="990"/>
      <c r="BU14" s="990"/>
      <c r="BV14" s="990"/>
      <c r="BW14" s="990"/>
      <c r="BX14" s="990"/>
      <c r="BY14" s="990"/>
      <c r="BZ14" s="990"/>
      <c r="CA14" s="990"/>
      <c r="CB14" s="990"/>
      <c r="CC14" s="990"/>
      <c r="CD14" s="990"/>
      <c r="CE14" s="990"/>
      <c r="CF14" s="990"/>
      <c r="CG14" s="1011"/>
      <c r="CH14" s="986">
        <v>-1</v>
      </c>
      <c r="CI14" s="987"/>
      <c r="CJ14" s="987"/>
      <c r="CK14" s="987"/>
      <c r="CL14" s="988"/>
      <c r="CM14" s="986">
        <v>18</v>
      </c>
      <c r="CN14" s="987"/>
      <c r="CO14" s="987"/>
      <c r="CP14" s="987"/>
      <c r="CQ14" s="988"/>
      <c r="CR14" s="986">
        <v>3</v>
      </c>
      <c r="CS14" s="987"/>
      <c r="CT14" s="987"/>
      <c r="CU14" s="987"/>
      <c r="CV14" s="988"/>
      <c r="CW14" s="986">
        <v>17</v>
      </c>
      <c r="CX14" s="987"/>
      <c r="CY14" s="987"/>
      <c r="CZ14" s="987"/>
      <c r="DA14" s="988"/>
      <c r="DB14" s="986" t="s">
        <v>538</v>
      </c>
      <c r="DC14" s="987"/>
      <c r="DD14" s="987"/>
      <c r="DE14" s="987"/>
      <c r="DF14" s="988"/>
      <c r="DG14" s="986" t="s">
        <v>538</v>
      </c>
      <c r="DH14" s="987"/>
      <c r="DI14" s="987"/>
      <c r="DJ14" s="987"/>
      <c r="DK14" s="988"/>
      <c r="DL14" s="986" t="s">
        <v>538</v>
      </c>
      <c r="DM14" s="987"/>
      <c r="DN14" s="987"/>
      <c r="DO14" s="987"/>
      <c r="DP14" s="988"/>
      <c r="DQ14" s="986" t="s">
        <v>538</v>
      </c>
      <c r="DR14" s="987"/>
      <c r="DS14" s="987"/>
      <c r="DT14" s="987"/>
      <c r="DU14" s="988"/>
      <c r="DV14" s="989"/>
      <c r="DW14" s="990"/>
      <c r="DX14" s="990"/>
      <c r="DY14" s="990"/>
      <c r="DZ14" s="991"/>
      <c r="EA14" s="225"/>
    </row>
    <row r="15" spans="1:131" s="226" customFormat="1" ht="26.25" customHeight="1" x14ac:dyDescent="0.15">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t="s">
        <v>620</v>
      </c>
      <c r="BT15" s="990"/>
      <c r="BU15" s="990"/>
      <c r="BV15" s="990"/>
      <c r="BW15" s="990"/>
      <c r="BX15" s="990"/>
      <c r="BY15" s="990"/>
      <c r="BZ15" s="990"/>
      <c r="CA15" s="990"/>
      <c r="CB15" s="990"/>
      <c r="CC15" s="990"/>
      <c r="CD15" s="990"/>
      <c r="CE15" s="990"/>
      <c r="CF15" s="990"/>
      <c r="CG15" s="1011"/>
      <c r="CH15" s="986">
        <v>1225</v>
      </c>
      <c r="CI15" s="987"/>
      <c r="CJ15" s="987"/>
      <c r="CK15" s="987"/>
      <c r="CL15" s="988"/>
      <c r="CM15" s="986">
        <v>4194</v>
      </c>
      <c r="CN15" s="987"/>
      <c r="CO15" s="987"/>
      <c r="CP15" s="987"/>
      <c r="CQ15" s="988"/>
      <c r="CR15" s="986">
        <v>658</v>
      </c>
      <c r="CS15" s="987"/>
      <c r="CT15" s="987"/>
      <c r="CU15" s="987"/>
      <c r="CV15" s="988"/>
      <c r="CW15" s="986" t="s">
        <v>538</v>
      </c>
      <c r="CX15" s="987"/>
      <c r="CY15" s="987"/>
      <c r="CZ15" s="987"/>
      <c r="DA15" s="988"/>
      <c r="DB15" s="986">
        <v>250</v>
      </c>
      <c r="DC15" s="987"/>
      <c r="DD15" s="987"/>
      <c r="DE15" s="987"/>
      <c r="DF15" s="988"/>
      <c r="DG15" s="986" t="s">
        <v>538</v>
      </c>
      <c r="DH15" s="987"/>
      <c r="DI15" s="987"/>
      <c r="DJ15" s="987"/>
      <c r="DK15" s="988"/>
      <c r="DL15" s="986" t="s">
        <v>538</v>
      </c>
      <c r="DM15" s="987"/>
      <c r="DN15" s="987"/>
      <c r="DO15" s="987"/>
      <c r="DP15" s="988"/>
      <c r="DQ15" s="986" t="s">
        <v>538</v>
      </c>
      <c r="DR15" s="987"/>
      <c r="DS15" s="987"/>
      <c r="DT15" s="987"/>
      <c r="DU15" s="988"/>
      <c r="DV15" s="989"/>
      <c r="DW15" s="990"/>
      <c r="DX15" s="990"/>
      <c r="DY15" s="990"/>
      <c r="DZ15" s="991"/>
      <c r="EA15" s="225"/>
    </row>
    <row r="16" spans="1:131" s="226" customFormat="1" ht="26.25" customHeight="1" x14ac:dyDescent="0.15">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x14ac:dyDescent="0.15">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x14ac:dyDescent="0.15">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x14ac:dyDescent="0.15">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x14ac:dyDescent="0.15">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x14ac:dyDescent="0.2">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x14ac:dyDescent="0.15">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396</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x14ac:dyDescent="0.2">
      <c r="A23" s="231" t="s">
        <v>397</v>
      </c>
      <c r="B23" s="934" t="s">
        <v>398</v>
      </c>
      <c r="C23" s="935"/>
      <c r="D23" s="935"/>
      <c r="E23" s="935"/>
      <c r="F23" s="935"/>
      <c r="G23" s="935"/>
      <c r="H23" s="935"/>
      <c r="I23" s="935"/>
      <c r="J23" s="935"/>
      <c r="K23" s="935"/>
      <c r="L23" s="935"/>
      <c r="M23" s="935"/>
      <c r="N23" s="935"/>
      <c r="O23" s="935"/>
      <c r="P23" s="945"/>
      <c r="Q23" s="1064">
        <v>74703</v>
      </c>
      <c r="R23" s="1058"/>
      <c r="S23" s="1058"/>
      <c r="T23" s="1058"/>
      <c r="U23" s="1058"/>
      <c r="V23" s="1058">
        <v>71364</v>
      </c>
      <c r="W23" s="1058"/>
      <c r="X23" s="1058"/>
      <c r="Y23" s="1058"/>
      <c r="Z23" s="1058"/>
      <c r="AA23" s="1058">
        <v>3339</v>
      </c>
      <c r="AB23" s="1058"/>
      <c r="AC23" s="1058"/>
      <c r="AD23" s="1058"/>
      <c r="AE23" s="1065"/>
      <c r="AF23" s="1066">
        <v>3147</v>
      </c>
      <c r="AG23" s="1058"/>
      <c r="AH23" s="1058"/>
      <c r="AI23" s="1058"/>
      <c r="AJ23" s="1067"/>
      <c r="AK23" s="1068"/>
      <c r="AL23" s="1069"/>
      <c r="AM23" s="1069"/>
      <c r="AN23" s="1069"/>
      <c r="AO23" s="1069"/>
      <c r="AP23" s="1058">
        <v>62372</v>
      </c>
      <c r="AQ23" s="1058"/>
      <c r="AR23" s="1058"/>
      <c r="AS23" s="1058"/>
      <c r="AT23" s="1058"/>
      <c r="AU23" s="1059"/>
      <c r="AV23" s="1059"/>
      <c r="AW23" s="1059"/>
      <c r="AX23" s="1059"/>
      <c r="AY23" s="1060"/>
      <c r="AZ23" s="1061" t="s">
        <v>399</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x14ac:dyDescent="0.15">
      <c r="A24" s="1057" t="s">
        <v>400</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x14ac:dyDescent="0.2">
      <c r="A25" s="1056" t="s">
        <v>401</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x14ac:dyDescent="0.15">
      <c r="A26" s="992" t="s">
        <v>372</v>
      </c>
      <c r="B26" s="993"/>
      <c r="C26" s="993"/>
      <c r="D26" s="993"/>
      <c r="E26" s="993"/>
      <c r="F26" s="993"/>
      <c r="G26" s="993"/>
      <c r="H26" s="993"/>
      <c r="I26" s="993"/>
      <c r="J26" s="993"/>
      <c r="K26" s="993"/>
      <c r="L26" s="993"/>
      <c r="M26" s="993"/>
      <c r="N26" s="993"/>
      <c r="O26" s="993"/>
      <c r="P26" s="994"/>
      <c r="Q26" s="998" t="s">
        <v>402</v>
      </c>
      <c r="R26" s="999"/>
      <c r="S26" s="999"/>
      <c r="T26" s="999"/>
      <c r="U26" s="1000"/>
      <c r="V26" s="998" t="s">
        <v>403</v>
      </c>
      <c r="W26" s="999"/>
      <c r="X26" s="999"/>
      <c r="Y26" s="999"/>
      <c r="Z26" s="1000"/>
      <c r="AA26" s="998" t="s">
        <v>404</v>
      </c>
      <c r="AB26" s="999"/>
      <c r="AC26" s="999"/>
      <c r="AD26" s="999"/>
      <c r="AE26" s="999"/>
      <c r="AF26" s="1052" t="s">
        <v>405</v>
      </c>
      <c r="AG26" s="1005"/>
      <c r="AH26" s="1005"/>
      <c r="AI26" s="1005"/>
      <c r="AJ26" s="1053"/>
      <c r="AK26" s="999" t="s">
        <v>406</v>
      </c>
      <c r="AL26" s="999"/>
      <c r="AM26" s="999"/>
      <c r="AN26" s="999"/>
      <c r="AO26" s="1000"/>
      <c r="AP26" s="998" t="s">
        <v>407</v>
      </c>
      <c r="AQ26" s="999"/>
      <c r="AR26" s="999"/>
      <c r="AS26" s="999"/>
      <c r="AT26" s="1000"/>
      <c r="AU26" s="998" t="s">
        <v>408</v>
      </c>
      <c r="AV26" s="999"/>
      <c r="AW26" s="999"/>
      <c r="AX26" s="999"/>
      <c r="AY26" s="1000"/>
      <c r="AZ26" s="998" t="s">
        <v>409</v>
      </c>
      <c r="BA26" s="999"/>
      <c r="BB26" s="999"/>
      <c r="BC26" s="999"/>
      <c r="BD26" s="1000"/>
      <c r="BE26" s="998" t="s">
        <v>379</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x14ac:dyDescent="0.15">
      <c r="A28" s="233">
        <v>1</v>
      </c>
      <c r="B28" s="1044" t="s">
        <v>410</v>
      </c>
      <c r="C28" s="1045"/>
      <c r="D28" s="1045"/>
      <c r="E28" s="1045"/>
      <c r="F28" s="1045"/>
      <c r="G28" s="1045"/>
      <c r="H28" s="1045"/>
      <c r="I28" s="1045"/>
      <c r="J28" s="1045"/>
      <c r="K28" s="1045"/>
      <c r="L28" s="1045"/>
      <c r="M28" s="1045"/>
      <c r="N28" s="1045"/>
      <c r="O28" s="1045"/>
      <c r="P28" s="1046"/>
      <c r="Q28" s="1047">
        <v>15909</v>
      </c>
      <c r="R28" s="1048"/>
      <c r="S28" s="1048"/>
      <c r="T28" s="1048"/>
      <c r="U28" s="1048"/>
      <c r="V28" s="1048">
        <v>15703</v>
      </c>
      <c r="W28" s="1048"/>
      <c r="X28" s="1048"/>
      <c r="Y28" s="1048"/>
      <c r="Z28" s="1048"/>
      <c r="AA28" s="1048">
        <v>206</v>
      </c>
      <c r="AB28" s="1048"/>
      <c r="AC28" s="1048"/>
      <c r="AD28" s="1048"/>
      <c r="AE28" s="1049"/>
      <c r="AF28" s="1050">
        <v>206</v>
      </c>
      <c r="AG28" s="1048"/>
      <c r="AH28" s="1048"/>
      <c r="AI28" s="1048"/>
      <c r="AJ28" s="1051"/>
      <c r="AK28" s="1039">
        <v>1175</v>
      </c>
      <c r="AL28" s="1040"/>
      <c r="AM28" s="1040"/>
      <c r="AN28" s="1040"/>
      <c r="AO28" s="1040"/>
      <c r="AP28" s="1040" t="s">
        <v>538</v>
      </c>
      <c r="AQ28" s="1040"/>
      <c r="AR28" s="1040"/>
      <c r="AS28" s="1040"/>
      <c r="AT28" s="1040"/>
      <c r="AU28" s="1040" t="s">
        <v>538</v>
      </c>
      <c r="AV28" s="1040"/>
      <c r="AW28" s="1040"/>
      <c r="AX28" s="1040"/>
      <c r="AY28" s="1040"/>
      <c r="AZ28" s="1041" t="s">
        <v>538</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x14ac:dyDescent="0.15">
      <c r="A29" s="233">
        <v>2</v>
      </c>
      <c r="B29" s="1027" t="s">
        <v>411</v>
      </c>
      <c r="C29" s="1028"/>
      <c r="D29" s="1028"/>
      <c r="E29" s="1028"/>
      <c r="F29" s="1028"/>
      <c r="G29" s="1028"/>
      <c r="H29" s="1028"/>
      <c r="I29" s="1028"/>
      <c r="J29" s="1028"/>
      <c r="K29" s="1028"/>
      <c r="L29" s="1028"/>
      <c r="M29" s="1028"/>
      <c r="N29" s="1028"/>
      <c r="O29" s="1028"/>
      <c r="P29" s="1029"/>
      <c r="Q29" s="1035">
        <v>11852</v>
      </c>
      <c r="R29" s="1036"/>
      <c r="S29" s="1036"/>
      <c r="T29" s="1036"/>
      <c r="U29" s="1036"/>
      <c r="V29" s="1036">
        <v>11285</v>
      </c>
      <c r="W29" s="1036"/>
      <c r="X29" s="1036"/>
      <c r="Y29" s="1036"/>
      <c r="Z29" s="1036"/>
      <c r="AA29" s="1036">
        <v>568</v>
      </c>
      <c r="AB29" s="1036"/>
      <c r="AC29" s="1036"/>
      <c r="AD29" s="1036"/>
      <c r="AE29" s="1037"/>
      <c r="AF29" s="1032">
        <v>568</v>
      </c>
      <c r="AG29" s="1033"/>
      <c r="AH29" s="1033"/>
      <c r="AI29" s="1033"/>
      <c r="AJ29" s="1034"/>
      <c r="AK29" s="977">
        <v>1975</v>
      </c>
      <c r="AL29" s="968"/>
      <c r="AM29" s="968"/>
      <c r="AN29" s="968"/>
      <c r="AO29" s="968"/>
      <c r="AP29" s="968" t="s">
        <v>538</v>
      </c>
      <c r="AQ29" s="968"/>
      <c r="AR29" s="968"/>
      <c r="AS29" s="968"/>
      <c r="AT29" s="968"/>
      <c r="AU29" s="968" t="s">
        <v>538</v>
      </c>
      <c r="AV29" s="968"/>
      <c r="AW29" s="968"/>
      <c r="AX29" s="968"/>
      <c r="AY29" s="968"/>
      <c r="AZ29" s="1038" t="s">
        <v>538</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x14ac:dyDescent="0.15">
      <c r="A30" s="233">
        <v>3</v>
      </c>
      <c r="B30" s="1027" t="s">
        <v>412</v>
      </c>
      <c r="C30" s="1028"/>
      <c r="D30" s="1028"/>
      <c r="E30" s="1028"/>
      <c r="F30" s="1028"/>
      <c r="G30" s="1028"/>
      <c r="H30" s="1028"/>
      <c r="I30" s="1028"/>
      <c r="J30" s="1028"/>
      <c r="K30" s="1028"/>
      <c r="L30" s="1028"/>
      <c r="M30" s="1028"/>
      <c r="N30" s="1028"/>
      <c r="O30" s="1028"/>
      <c r="P30" s="1029"/>
      <c r="Q30" s="1035">
        <v>1827</v>
      </c>
      <c r="R30" s="1036"/>
      <c r="S30" s="1036"/>
      <c r="T30" s="1036"/>
      <c r="U30" s="1036"/>
      <c r="V30" s="1036">
        <v>1824</v>
      </c>
      <c r="W30" s="1036"/>
      <c r="X30" s="1036"/>
      <c r="Y30" s="1036"/>
      <c r="Z30" s="1036"/>
      <c r="AA30" s="1036">
        <v>3</v>
      </c>
      <c r="AB30" s="1036"/>
      <c r="AC30" s="1036"/>
      <c r="AD30" s="1036"/>
      <c r="AE30" s="1037"/>
      <c r="AF30" s="1032">
        <v>3</v>
      </c>
      <c r="AG30" s="1033"/>
      <c r="AH30" s="1033"/>
      <c r="AI30" s="1033"/>
      <c r="AJ30" s="1034"/>
      <c r="AK30" s="977">
        <v>381</v>
      </c>
      <c r="AL30" s="968"/>
      <c r="AM30" s="968"/>
      <c r="AN30" s="968"/>
      <c r="AO30" s="968"/>
      <c r="AP30" s="968" t="s">
        <v>538</v>
      </c>
      <c r="AQ30" s="968"/>
      <c r="AR30" s="968"/>
      <c r="AS30" s="968"/>
      <c r="AT30" s="968"/>
      <c r="AU30" s="968" t="s">
        <v>538</v>
      </c>
      <c r="AV30" s="968"/>
      <c r="AW30" s="968"/>
      <c r="AX30" s="968"/>
      <c r="AY30" s="968"/>
      <c r="AZ30" s="1038" t="s">
        <v>538</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x14ac:dyDescent="0.15">
      <c r="A31" s="233">
        <v>4</v>
      </c>
      <c r="B31" s="1027" t="s">
        <v>413</v>
      </c>
      <c r="C31" s="1028"/>
      <c r="D31" s="1028"/>
      <c r="E31" s="1028"/>
      <c r="F31" s="1028"/>
      <c r="G31" s="1028"/>
      <c r="H31" s="1028"/>
      <c r="I31" s="1028"/>
      <c r="J31" s="1028"/>
      <c r="K31" s="1028"/>
      <c r="L31" s="1028"/>
      <c r="M31" s="1028"/>
      <c r="N31" s="1028"/>
      <c r="O31" s="1028"/>
      <c r="P31" s="1029"/>
      <c r="Q31" s="1035">
        <v>2833</v>
      </c>
      <c r="R31" s="1036"/>
      <c r="S31" s="1036"/>
      <c r="T31" s="1036"/>
      <c r="U31" s="1036"/>
      <c r="V31" s="1036">
        <v>2114</v>
      </c>
      <c r="W31" s="1036"/>
      <c r="X31" s="1036"/>
      <c r="Y31" s="1036"/>
      <c r="Z31" s="1036"/>
      <c r="AA31" s="1036">
        <v>719</v>
      </c>
      <c r="AB31" s="1036"/>
      <c r="AC31" s="1036"/>
      <c r="AD31" s="1036"/>
      <c r="AE31" s="1037"/>
      <c r="AF31" s="1032">
        <v>7669</v>
      </c>
      <c r="AG31" s="1033"/>
      <c r="AH31" s="1033"/>
      <c r="AI31" s="1033"/>
      <c r="AJ31" s="1034"/>
      <c r="AK31" s="977">
        <v>7</v>
      </c>
      <c r="AL31" s="968"/>
      <c r="AM31" s="968"/>
      <c r="AN31" s="968"/>
      <c r="AO31" s="968"/>
      <c r="AP31" s="968">
        <v>4027</v>
      </c>
      <c r="AQ31" s="968"/>
      <c r="AR31" s="968"/>
      <c r="AS31" s="968"/>
      <c r="AT31" s="968"/>
      <c r="AU31" s="968">
        <v>72</v>
      </c>
      <c r="AV31" s="968"/>
      <c r="AW31" s="968"/>
      <c r="AX31" s="968"/>
      <c r="AY31" s="968"/>
      <c r="AZ31" s="1038" t="s">
        <v>538</v>
      </c>
      <c r="BA31" s="1038"/>
      <c r="BB31" s="1038"/>
      <c r="BC31" s="1038"/>
      <c r="BD31" s="1038"/>
      <c r="BE31" s="969" t="s">
        <v>414</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x14ac:dyDescent="0.15">
      <c r="A32" s="233">
        <v>5</v>
      </c>
      <c r="B32" s="1027" t="s">
        <v>415</v>
      </c>
      <c r="C32" s="1028"/>
      <c r="D32" s="1028"/>
      <c r="E32" s="1028"/>
      <c r="F32" s="1028"/>
      <c r="G32" s="1028"/>
      <c r="H32" s="1028"/>
      <c r="I32" s="1028"/>
      <c r="J32" s="1028"/>
      <c r="K32" s="1028"/>
      <c r="L32" s="1028"/>
      <c r="M32" s="1028"/>
      <c r="N32" s="1028"/>
      <c r="O32" s="1028"/>
      <c r="P32" s="1029"/>
      <c r="Q32" s="1035">
        <v>4386</v>
      </c>
      <c r="R32" s="1036"/>
      <c r="S32" s="1036"/>
      <c r="T32" s="1036"/>
      <c r="U32" s="1036"/>
      <c r="V32" s="1036">
        <v>4191</v>
      </c>
      <c r="W32" s="1036"/>
      <c r="X32" s="1036"/>
      <c r="Y32" s="1036"/>
      <c r="Z32" s="1036"/>
      <c r="AA32" s="1036">
        <v>195</v>
      </c>
      <c r="AB32" s="1036"/>
      <c r="AC32" s="1036"/>
      <c r="AD32" s="1036"/>
      <c r="AE32" s="1037"/>
      <c r="AF32" s="1032">
        <v>302</v>
      </c>
      <c r="AG32" s="1033"/>
      <c r="AH32" s="1033"/>
      <c r="AI32" s="1033"/>
      <c r="AJ32" s="1034"/>
      <c r="AK32" s="977">
        <v>1569</v>
      </c>
      <c r="AL32" s="968"/>
      <c r="AM32" s="968"/>
      <c r="AN32" s="968"/>
      <c r="AO32" s="968"/>
      <c r="AP32" s="968">
        <v>29479</v>
      </c>
      <c r="AQ32" s="968"/>
      <c r="AR32" s="968"/>
      <c r="AS32" s="968"/>
      <c r="AT32" s="968"/>
      <c r="AU32" s="968">
        <v>20311</v>
      </c>
      <c r="AV32" s="968"/>
      <c r="AW32" s="968"/>
      <c r="AX32" s="968"/>
      <c r="AY32" s="968"/>
      <c r="AZ32" s="1038" t="s">
        <v>538</v>
      </c>
      <c r="BA32" s="1038"/>
      <c r="BB32" s="1038"/>
      <c r="BC32" s="1038"/>
      <c r="BD32" s="1038"/>
      <c r="BE32" s="969" t="s">
        <v>416</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x14ac:dyDescent="0.15">
      <c r="A33" s="233">
        <v>6</v>
      </c>
      <c r="B33" s="1027" t="s">
        <v>417</v>
      </c>
      <c r="C33" s="1028"/>
      <c r="D33" s="1028"/>
      <c r="E33" s="1028"/>
      <c r="F33" s="1028"/>
      <c r="G33" s="1028"/>
      <c r="H33" s="1028"/>
      <c r="I33" s="1028"/>
      <c r="J33" s="1028"/>
      <c r="K33" s="1028"/>
      <c r="L33" s="1028"/>
      <c r="M33" s="1028"/>
      <c r="N33" s="1028"/>
      <c r="O33" s="1028"/>
      <c r="P33" s="1029"/>
      <c r="Q33" s="1035">
        <v>852</v>
      </c>
      <c r="R33" s="1036"/>
      <c r="S33" s="1036"/>
      <c r="T33" s="1036"/>
      <c r="U33" s="1036"/>
      <c r="V33" s="1036">
        <v>852</v>
      </c>
      <c r="W33" s="1036"/>
      <c r="X33" s="1036"/>
      <c r="Y33" s="1036"/>
      <c r="Z33" s="1036"/>
      <c r="AA33" s="1036" t="s">
        <v>538</v>
      </c>
      <c r="AB33" s="1036"/>
      <c r="AC33" s="1036"/>
      <c r="AD33" s="1036"/>
      <c r="AE33" s="1037"/>
      <c r="AF33" s="1032">
        <v>247</v>
      </c>
      <c r="AG33" s="1033"/>
      <c r="AH33" s="1033"/>
      <c r="AI33" s="1033"/>
      <c r="AJ33" s="1034"/>
      <c r="AK33" s="977" t="s">
        <v>538</v>
      </c>
      <c r="AL33" s="968"/>
      <c r="AM33" s="968"/>
      <c r="AN33" s="968"/>
      <c r="AO33" s="968"/>
      <c r="AP33" s="968" t="s">
        <v>538</v>
      </c>
      <c r="AQ33" s="968"/>
      <c r="AR33" s="968"/>
      <c r="AS33" s="968"/>
      <c r="AT33" s="968"/>
      <c r="AU33" s="968" t="s">
        <v>538</v>
      </c>
      <c r="AV33" s="968"/>
      <c r="AW33" s="968"/>
      <c r="AX33" s="968"/>
      <c r="AY33" s="968"/>
      <c r="AZ33" s="1038" t="s">
        <v>538</v>
      </c>
      <c r="BA33" s="1038"/>
      <c r="BB33" s="1038"/>
      <c r="BC33" s="1038"/>
      <c r="BD33" s="1038"/>
      <c r="BE33" s="969" t="s">
        <v>418</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x14ac:dyDescent="0.15">
      <c r="A34" s="233">
        <v>7</v>
      </c>
      <c r="B34" s="1027" t="s">
        <v>419</v>
      </c>
      <c r="C34" s="1028"/>
      <c r="D34" s="1028"/>
      <c r="E34" s="1028"/>
      <c r="F34" s="1028"/>
      <c r="G34" s="1028"/>
      <c r="H34" s="1028"/>
      <c r="I34" s="1028"/>
      <c r="J34" s="1028"/>
      <c r="K34" s="1028"/>
      <c r="L34" s="1028"/>
      <c r="M34" s="1028"/>
      <c r="N34" s="1028"/>
      <c r="O34" s="1028"/>
      <c r="P34" s="1029"/>
      <c r="Q34" s="1035">
        <v>414</v>
      </c>
      <c r="R34" s="1036"/>
      <c r="S34" s="1036"/>
      <c r="T34" s="1036"/>
      <c r="U34" s="1036"/>
      <c r="V34" s="1036">
        <v>414</v>
      </c>
      <c r="W34" s="1036"/>
      <c r="X34" s="1036"/>
      <c r="Y34" s="1036"/>
      <c r="Z34" s="1036"/>
      <c r="AA34" s="1036" t="s">
        <v>538</v>
      </c>
      <c r="AB34" s="1036"/>
      <c r="AC34" s="1036"/>
      <c r="AD34" s="1036"/>
      <c r="AE34" s="1037"/>
      <c r="AF34" s="1032" t="s">
        <v>420</v>
      </c>
      <c r="AG34" s="1033"/>
      <c r="AH34" s="1033"/>
      <c r="AI34" s="1033"/>
      <c r="AJ34" s="1034"/>
      <c r="AK34" s="977">
        <v>51</v>
      </c>
      <c r="AL34" s="968"/>
      <c r="AM34" s="968"/>
      <c r="AN34" s="968"/>
      <c r="AO34" s="968"/>
      <c r="AP34" s="968">
        <v>1298</v>
      </c>
      <c r="AQ34" s="968"/>
      <c r="AR34" s="968"/>
      <c r="AS34" s="968"/>
      <c r="AT34" s="968"/>
      <c r="AU34" s="968" t="s">
        <v>538</v>
      </c>
      <c r="AV34" s="968"/>
      <c r="AW34" s="968"/>
      <c r="AX34" s="968"/>
      <c r="AY34" s="968"/>
      <c r="AZ34" s="1038" t="s">
        <v>538</v>
      </c>
      <c r="BA34" s="1038"/>
      <c r="BB34" s="1038"/>
      <c r="BC34" s="1038"/>
      <c r="BD34" s="1038"/>
      <c r="BE34" s="969" t="s">
        <v>421</v>
      </c>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x14ac:dyDescent="0.15">
      <c r="A35" s="233">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77"/>
      <c r="AL35" s="968"/>
      <c r="AM35" s="968"/>
      <c r="AN35" s="968"/>
      <c r="AO35" s="968"/>
      <c r="AP35" s="968"/>
      <c r="AQ35" s="968"/>
      <c r="AR35" s="968"/>
      <c r="AS35" s="968"/>
      <c r="AT35" s="968"/>
      <c r="AU35" s="968"/>
      <c r="AV35" s="968"/>
      <c r="AW35" s="968"/>
      <c r="AX35" s="968"/>
      <c r="AY35" s="968"/>
      <c r="AZ35" s="1038"/>
      <c r="BA35" s="1038"/>
      <c r="BB35" s="1038"/>
      <c r="BC35" s="1038"/>
      <c r="BD35" s="1038"/>
      <c r="BE35" s="969"/>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x14ac:dyDescent="0.15">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x14ac:dyDescent="0.15">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x14ac:dyDescent="0.15">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x14ac:dyDescent="0.15">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x14ac:dyDescent="0.15">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x14ac:dyDescent="0.15">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x14ac:dyDescent="0.15">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x14ac:dyDescent="0.15">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x14ac:dyDescent="0.15">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x14ac:dyDescent="0.15">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x14ac:dyDescent="0.15">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x14ac:dyDescent="0.15">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x14ac:dyDescent="0.15">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x14ac:dyDescent="0.15">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x14ac:dyDescent="0.15">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x14ac:dyDescent="0.15">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x14ac:dyDescent="0.15">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x14ac:dyDescent="0.15">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x14ac:dyDescent="0.15">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x14ac:dyDescent="0.15">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x14ac:dyDescent="0.15">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x14ac:dyDescent="0.15">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x14ac:dyDescent="0.15">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x14ac:dyDescent="0.15">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x14ac:dyDescent="0.15">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x14ac:dyDescent="0.2">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x14ac:dyDescent="0.15">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422</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x14ac:dyDescent="0.2">
      <c r="A63" s="231" t="s">
        <v>397</v>
      </c>
      <c r="B63" s="934" t="s">
        <v>423</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8996</v>
      </c>
      <c r="AG63" s="956"/>
      <c r="AH63" s="956"/>
      <c r="AI63" s="956"/>
      <c r="AJ63" s="1019"/>
      <c r="AK63" s="1020"/>
      <c r="AL63" s="960"/>
      <c r="AM63" s="960"/>
      <c r="AN63" s="960"/>
      <c r="AO63" s="960"/>
      <c r="AP63" s="956">
        <v>34804</v>
      </c>
      <c r="AQ63" s="956"/>
      <c r="AR63" s="956"/>
      <c r="AS63" s="956"/>
      <c r="AT63" s="956"/>
      <c r="AU63" s="956">
        <v>20383</v>
      </c>
      <c r="AV63" s="956"/>
      <c r="AW63" s="956"/>
      <c r="AX63" s="956"/>
      <c r="AY63" s="956"/>
      <c r="AZ63" s="1014"/>
      <c r="BA63" s="1014"/>
      <c r="BB63" s="1014"/>
      <c r="BC63" s="1014"/>
      <c r="BD63" s="1014"/>
      <c r="BE63" s="957"/>
      <c r="BF63" s="957"/>
      <c r="BG63" s="957"/>
      <c r="BH63" s="957"/>
      <c r="BI63" s="958"/>
      <c r="BJ63" s="1015" t="s">
        <v>393</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x14ac:dyDescent="0.2">
      <c r="A65" s="223" t="s">
        <v>424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x14ac:dyDescent="0.15">
      <c r="A66" s="992" t="s">
        <v>425</v>
      </c>
      <c r="B66" s="993"/>
      <c r="C66" s="993"/>
      <c r="D66" s="993"/>
      <c r="E66" s="993"/>
      <c r="F66" s="993"/>
      <c r="G66" s="993"/>
      <c r="H66" s="993"/>
      <c r="I66" s="993"/>
      <c r="J66" s="993"/>
      <c r="K66" s="993"/>
      <c r="L66" s="993"/>
      <c r="M66" s="993"/>
      <c r="N66" s="993"/>
      <c r="O66" s="993"/>
      <c r="P66" s="994"/>
      <c r="Q66" s="998" t="s">
        <v>426</v>
      </c>
      <c r="R66" s="999"/>
      <c r="S66" s="999"/>
      <c r="T66" s="999"/>
      <c r="U66" s="1000"/>
      <c r="V66" s="998" t="s">
        <v>427</v>
      </c>
      <c r="W66" s="999"/>
      <c r="X66" s="999"/>
      <c r="Y66" s="999"/>
      <c r="Z66" s="1000"/>
      <c r="AA66" s="998" t="s">
        <v>428</v>
      </c>
      <c r="AB66" s="999"/>
      <c r="AC66" s="999"/>
      <c r="AD66" s="999"/>
      <c r="AE66" s="1000"/>
      <c r="AF66" s="1004" t="s">
        <v>429</v>
      </c>
      <c r="AG66" s="1005"/>
      <c r="AH66" s="1005"/>
      <c r="AI66" s="1005"/>
      <c r="AJ66" s="1006"/>
      <c r="AK66" s="998" t="s">
        <v>406</v>
      </c>
      <c r="AL66" s="993"/>
      <c r="AM66" s="993"/>
      <c r="AN66" s="993"/>
      <c r="AO66" s="994"/>
      <c r="AP66" s="998" t="s">
        <v>430</v>
      </c>
      <c r="AQ66" s="999"/>
      <c r="AR66" s="999"/>
      <c r="AS66" s="999"/>
      <c r="AT66" s="1000"/>
      <c r="AU66" s="998" t="s">
        <v>431</v>
      </c>
      <c r="AV66" s="999"/>
      <c r="AW66" s="999"/>
      <c r="AX66" s="999"/>
      <c r="AY66" s="1000"/>
      <c r="AZ66" s="998" t="s">
        <v>379</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2" t="s">
        <v>607</v>
      </c>
      <c r="C68" s="983"/>
      <c r="D68" s="983"/>
      <c r="E68" s="983"/>
      <c r="F68" s="983"/>
      <c r="G68" s="983"/>
      <c r="H68" s="983"/>
      <c r="I68" s="983"/>
      <c r="J68" s="983"/>
      <c r="K68" s="983"/>
      <c r="L68" s="983"/>
      <c r="M68" s="983"/>
      <c r="N68" s="983"/>
      <c r="O68" s="983"/>
      <c r="P68" s="984"/>
      <c r="Q68" s="985">
        <v>4508</v>
      </c>
      <c r="R68" s="979"/>
      <c r="S68" s="979"/>
      <c r="T68" s="979"/>
      <c r="U68" s="979"/>
      <c r="V68" s="979">
        <v>4249</v>
      </c>
      <c r="W68" s="979"/>
      <c r="X68" s="979"/>
      <c r="Y68" s="979"/>
      <c r="Z68" s="979"/>
      <c r="AA68" s="979">
        <v>259</v>
      </c>
      <c r="AB68" s="979"/>
      <c r="AC68" s="979"/>
      <c r="AD68" s="979"/>
      <c r="AE68" s="979"/>
      <c r="AF68" s="979">
        <v>257</v>
      </c>
      <c r="AG68" s="979"/>
      <c r="AH68" s="979"/>
      <c r="AI68" s="979"/>
      <c r="AJ68" s="979"/>
      <c r="AK68" s="979">
        <v>185</v>
      </c>
      <c r="AL68" s="979"/>
      <c r="AM68" s="979"/>
      <c r="AN68" s="979"/>
      <c r="AO68" s="979"/>
      <c r="AP68" s="979">
        <v>6704</v>
      </c>
      <c r="AQ68" s="979"/>
      <c r="AR68" s="979"/>
      <c r="AS68" s="979"/>
      <c r="AT68" s="979"/>
      <c r="AU68" s="979">
        <v>3292</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608</v>
      </c>
      <c r="C69" s="972"/>
      <c r="D69" s="972"/>
      <c r="E69" s="972"/>
      <c r="F69" s="972"/>
      <c r="G69" s="972"/>
      <c r="H69" s="972"/>
      <c r="I69" s="972"/>
      <c r="J69" s="972"/>
      <c r="K69" s="972"/>
      <c r="L69" s="972"/>
      <c r="M69" s="972"/>
      <c r="N69" s="972"/>
      <c r="O69" s="972"/>
      <c r="P69" s="973"/>
      <c r="Q69" s="974">
        <v>8141</v>
      </c>
      <c r="R69" s="968"/>
      <c r="S69" s="968"/>
      <c r="T69" s="968"/>
      <c r="U69" s="968"/>
      <c r="V69" s="968">
        <v>7919</v>
      </c>
      <c r="W69" s="968"/>
      <c r="X69" s="968"/>
      <c r="Y69" s="968"/>
      <c r="Z69" s="968"/>
      <c r="AA69" s="968">
        <v>222</v>
      </c>
      <c r="AB69" s="968"/>
      <c r="AC69" s="968"/>
      <c r="AD69" s="968"/>
      <c r="AE69" s="968"/>
      <c r="AF69" s="968">
        <v>222</v>
      </c>
      <c r="AG69" s="968"/>
      <c r="AH69" s="968"/>
      <c r="AI69" s="968"/>
      <c r="AJ69" s="968"/>
      <c r="AK69" s="968">
        <v>4</v>
      </c>
      <c r="AL69" s="968"/>
      <c r="AM69" s="968"/>
      <c r="AN69" s="968"/>
      <c r="AO69" s="968"/>
      <c r="AP69" s="968" t="s">
        <v>538</v>
      </c>
      <c r="AQ69" s="968"/>
      <c r="AR69" s="968"/>
      <c r="AS69" s="968"/>
      <c r="AT69" s="968"/>
      <c r="AU69" s="968" t="s">
        <v>538</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609</v>
      </c>
      <c r="C70" s="972"/>
      <c r="D70" s="972"/>
      <c r="E70" s="972"/>
      <c r="F70" s="972"/>
      <c r="G70" s="972"/>
      <c r="H70" s="972"/>
      <c r="I70" s="972"/>
      <c r="J70" s="972"/>
      <c r="K70" s="972"/>
      <c r="L70" s="972"/>
      <c r="M70" s="972"/>
      <c r="N70" s="972"/>
      <c r="O70" s="972"/>
      <c r="P70" s="973"/>
      <c r="Q70" s="974">
        <v>22</v>
      </c>
      <c r="R70" s="968"/>
      <c r="S70" s="968"/>
      <c r="T70" s="968"/>
      <c r="U70" s="968"/>
      <c r="V70" s="968">
        <v>16</v>
      </c>
      <c r="W70" s="968"/>
      <c r="X70" s="968"/>
      <c r="Y70" s="968"/>
      <c r="Z70" s="968"/>
      <c r="AA70" s="968">
        <v>6</v>
      </c>
      <c r="AB70" s="968"/>
      <c r="AC70" s="968"/>
      <c r="AD70" s="968"/>
      <c r="AE70" s="968"/>
      <c r="AF70" s="968">
        <v>6</v>
      </c>
      <c r="AG70" s="968"/>
      <c r="AH70" s="968"/>
      <c r="AI70" s="968"/>
      <c r="AJ70" s="968"/>
      <c r="AK70" s="968">
        <v>4</v>
      </c>
      <c r="AL70" s="968"/>
      <c r="AM70" s="968"/>
      <c r="AN70" s="968"/>
      <c r="AO70" s="968"/>
      <c r="AP70" s="968" t="s">
        <v>538</v>
      </c>
      <c r="AQ70" s="968"/>
      <c r="AR70" s="968"/>
      <c r="AS70" s="968"/>
      <c r="AT70" s="968"/>
      <c r="AU70" s="968" t="s">
        <v>538</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610</v>
      </c>
      <c r="C71" s="972"/>
      <c r="D71" s="972"/>
      <c r="E71" s="972"/>
      <c r="F71" s="972"/>
      <c r="G71" s="972"/>
      <c r="H71" s="972"/>
      <c r="I71" s="972"/>
      <c r="J71" s="972"/>
      <c r="K71" s="972"/>
      <c r="L71" s="972"/>
      <c r="M71" s="972"/>
      <c r="N71" s="972"/>
      <c r="O71" s="972"/>
      <c r="P71" s="973"/>
      <c r="Q71" s="974">
        <v>160</v>
      </c>
      <c r="R71" s="968"/>
      <c r="S71" s="968"/>
      <c r="T71" s="968"/>
      <c r="U71" s="968"/>
      <c r="V71" s="968">
        <v>153</v>
      </c>
      <c r="W71" s="968"/>
      <c r="X71" s="968"/>
      <c r="Y71" s="968"/>
      <c r="Z71" s="968"/>
      <c r="AA71" s="968">
        <v>8</v>
      </c>
      <c r="AB71" s="968"/>
      <c r="AC71" s="968"/>
      <c r="AD71" s="968"/>
      <c r="AE71" s="968"/>
      <c r="AF71" s="968">
        <v>8</v>
      </c>
      <c r="AG71" s="968"/>
      <c r="AH71" s="968"/>
      <c r="AI71" s="968"/>
      <c r="AJ71" s="968"/>
      <c r="AK71" s="968">
        <v>33</v>
      </c>
      <c r="AL71" s="968"/>
      <c r="AM71" s="968"/>
      <c r="AN71" s="968"/>
      <c r="AO71" s="968"/>
      <c r="AP71" s="968" t="s">
        <v>538</v>
      </c>
      <c r="AQ71" s="968"/>
      <c r="AR71" s="968"/>
      <c r="AS71" s="968"/>
      <c r="AT71" s="968"/>
      <c r="AU71" s="968" t="s">
        <v>538</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611</v>
      </c>
      <c r="C72" s="972"/>
      <c r="D72" s="972"/>
      <c r="E72" s="972"/>
      <c r="F72" s="972"/>
      <c r="G72" s="972"/>
      <c r="H72" s="972"/>
      <c r="I72" s="972"/>
      <c r="J72" s="972"/>
      <c r="K72" s="972"/>
      <c r="L72" s="972"/>
      <c r="M72" s="972"/>
      <c r="N72" s="972"/>
      <c r="O72" s="972"/>
      <c r="P72" s="973"/>
      <c r="Q72" s="974">
        <v>227759</v>
      </c>
      <c r="R72" s="968"/>
      <c r="S72" s="968"/>
      <c r="T72" s="968"/>
      <c r="U72" s="968"/>
      <c r="V72" s="968">
        <v>221002</v>
      </c>
      <c r="W72" s="968"/>
      <c r="X72" s="968"/>
      <c r="Y72" s="968"/>
      <c r="Z72" s="968"/>
      <c r="AA72" s="968">
        <v>6757</v>
      </c>
      <c r="AB72" s="968"/>
      <c r="AC72" s="968"/>
      <c r="AD72" s="968"/>
      <c r="AE72" s="968"/>
      <c r="AF72" s="968">
        <v>6757</v>
      </c>
      <c r="AG72" s="968"/>
      <c r="AH72" s="968"/>
      <c r="AI72" s="968"/>
      <c r="AJ72" s="968"/>
      <c r="AK72" s="968">
        <v>10</v>
      </c>
      <c r="AL72" s="968"/>
      <c r="AM72" s="968"/>
      <c r="AN72" s="968"/>
      <c r="AO72" s="968"/>
      <c r="AP72" s="968" t="s">
        <v>538</v>
      </c>
      <c r="AQ72" s="968"/>
      <c r="AR72" s="968"/>
      <c r="AS72" s="968"/>
      <c r="AT72" s="968"/>
      <c r="AU72" s="968" t="s">
        <v>538</v>
      </c>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397</v>
      </c>
      <c r="B88" s="934" t="s">
        <v>432</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v>7250</v>
      </c>
      <c r="AG88" s="956"/>
      <c r="AH88" s="956"/>
      <c r="AI88" s="956"/>
      <c r="AJ88" s="956"/>
      <c r="AK88" s="960"/>
      <c r="AL88" s="960"/>
      <c r="AM88" s="960"/>
      <c r="AN88" s="960"/>
      <c r="AO88" s="960"/>
      <c r="AP88" s="956">
        <v>6704</v>
      </c>
      <c r="AQ88" s="956"/>
      <c r="AR88" s="956"/>
      <c r="AS88" s="956"/>
      <c r="AT88" s="956"/>
      <c r="AU88" s="956">
        <v>3292</v>
      </c>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934" t="s">
        <v>433</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1983</v>
      </c>
      <c r="CS102" s="950"/>
      <c r="CT102" s="950"/>
      <c r="CU102" s="950"/>
      <c r="CV102" s="951"/>
      <c r="CW102" s="949">
        <v>51</v>
      </c>
      <c r="CX102" s="950"/>
      <c r="CY102" s="950"/>
      <c r="CZ102" s="950"/>
      <c r="DA102" s="951"/>
      <c r="DB102" s="949">
        <v>1430</v>
      </c>
      <c r="DC102" s="950"/>
      <c r="DD102" s="950"/>
      <c r="DE102" s="950"/>
      <c r="DF102" s="951"/>
      <c r="DG102" s="949">
        <v>706</v>
      </c>
      <c r="DH102" s="950"/>
      <c r="DI102" s="950"/>
      <c r="DJ102" s="950"/>
      <c r="DK102" s="951"/>
      <c r="DL102" s="949">
        <v>87</v>
      </c>
      <c r="DM102" s="950"/>
      <c r="DN102" s="950"/>
      <c r="DO102" s="950"/>
      <c r="DP102" s="951"/>
      <c r="DQ102" s="949">
        <v>1023</v>
      </c>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434</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435</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438</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439</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440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441</v>
      </c>
      <c r="AB109" s="893"/>
      <c r="AC109" s="893"/>
      <c r="AD109" s="893"/>
      <c r="AE109" s="894"/>
      <c r="AF109" s="895" t="s">
        <v>442</v>
      </c>
      <c r="AG109" s="893"/>
      <c r="AH109" s="893"/>
      <c r="AI109" s="893"/>
      <c r="AJ109" s="894"/>
      <c r="AK109" s="895" t="s">
        <v>306</v>
      </c>
      <c r="AL109" s="893"/>
      <c r="AM109" s="893"/>
      <c r="AN109" s="893"/>
      <c r="AO109" s="894"/>
      <c r="AP109" s="895" t="s">
        <v>443</v>
      </c>
      <c r="AQ109" s="893"/>
      <c r="AR109" s="893"/>
      <c r="AS109" s="893"/>
      <c r="AT109" s="926"/>
      <c r="AU109" s="892" t="s">
        <v>440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441</v>
      </c>
      <c r="BR109" s="893"/>
      <c r="BS109" s="893"/>
      <c r="BT109" s="893"/>
      <c r="BU109" s="894"/>
      <c r="BV109" s="895" t="s">
        <v>442</v>
      </c>
      <c r="BW109" s="893"/>
      <c r="BX109" s="893"/>
      <c r="BY109" s="893"/>
      <c r="BZ109" s="894"/>
      <c r="CA109" s="895" t="s">
        <v>306</v>
      </c>
      <c r="CB109" s="893"/>
      <c r="CC109" s="893"/>
      <c r="CD109" s="893"/>
      <c r="CE109" s="894"/>
      <c r="CF109" s="933" t="s">
        <v>443</v>
      </c>
      <c r="CG109" s="933"/>
      <c r="CH109" s="933"/>
      <c r="CI109" s="933"/>
      <c r="CJ109" s="933"/>
      <c r="CK109" s="895" t="s">
        <v>444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441</v>
      </c>
      <c r="DH109" s="893"/>
      <c r="DI109" s="893"/>
      <c r="DJ109" s="893"/>
      <c r="DK109" s="894"/>
      <c r="DL109" s="895" t="s">
        <v>442</v>
      </c>
      <c r="DM109" s="893"/>
      <c r="DN109" s="893"/>
      <c r="DO109" s="893"/>
      <c r="DP109" s="894"/>
      <c r="DQ109" s="895" t="s">
        <v>306</v>
      </c>
      <c r="DR109" s="893"/>
      <c r="DS109" s="893"/>
      <c r="DT109" s="893"/>
      <c r="DU109" s="894"/>
      <c r="DV109" s="895" t="s">
        <v>443</v>
      </c>
      <c r="DW109" s="893"/>
      <c r="DX109" s="893"/>
      <c r="DY109" s="893"/>
      <c r="DZ109" s="926"/>
    </row>
    <row r="110" spans="1:131" s="221" customFormat="1" ht="26.25" customHeight="1" x14ac:dyDescent="0.15">
      <c r="A110" s="804" t="s">
        <v>445</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5294576</v>
      </c>
      <c r="AB110" s="886"/>
      <c r="AC110" s="886"/>
      <c r="AD110" s="886"/>
      <c r="AE110" s="887"/>
      <c r="AF110" s="888">
        <v>5137098</v>
      </c>
      <c r="AG110" s="886"/>
      <c r="AH110" s="886"/>
      <c r="AI110" s="886"/>
      <c r="AJ110" s="887"/>
      <c r="AK110" s="888">
        <v>5187082</v>
      </c>
      <c r="AL110" s="886"/>
      <c r="AM110" s="886"/>
      <c r="AN110" s="886"/>
      <c r="AO110" s="887"/>
      <c r="AP110" s="889">
        <v>16.8</v>
      </c>
      <c r="AQ110" s="890"/>
      <c r="AR110" s="890"/>
      <c r="AS110" s="890"/>
      <c r="AT110" s="891"/>
      <c r="AU110" s="927" t="s">
        <v>73</v>
      </c>
      <c r="AV110" s="928"/>
      <c r="AW110" s="928"/>
      <c r="AX110" s="928"/>
      <c r="AY110" s="928"/>
      <c r="AZ110" s="857" t="s">
        <v>446</v>
      </c>
      <c r="BA110" s="805"/>
      <c r="BB110" s="805"/>
      <c r="BC110" s="805"/>
      <c r="BD110" s="805"/>
      <c r="BE110" s="805"/>
      <c r="BF110" s="805"/>
      <c r="BG110" s="805"/>
      <c r="BH110" s="805"/>
      <c r="BI110" s="805"/>
      <c r="BJ110" s="805"/>
      <c r="BK110" s="805"/>
      <c r="BL110" s="805"/>
      <c r="BM110" s="805"/>
      <c r="BN110" s="805"/>
      <c r="BO110" s="805"/>
      <c r="BP110" s="806"/>
      <c r="BQ110" s="858">
        <v>52555051</v>
      </c>
      <c r="BR110" s="839"/>
      <c r="BS110" s="839"/>
      <c r="BT110" s="839"/>
      <c r="BU110" s="839"/>
      <c r="BV110" s="839">
        <v>60594692</v>
      </c>
      <c r="BW110" s="839"/>
      <c r="BX110" s="839"/>
      <c r="BY110" s="839"/>
      <c r="BZ110" s="839"/>
      <c r="CA110" s="839">
        <v>62371995</v>
      </c>
      <c r="CB110" s="839"/>
      <c r="CC110" s="839"/>
      <c r="CD110" s="839"/>
      <c r="CE110" s="839"/>
      <c r="CF110" s="863">
        <v>201.6</v>
      </c>
      <c r="CG110" s="864"/>
      <c r="CH110" s="864"/>
      <c r="CI110" s="864"/>
      <c r="CJ110" s="864"/>
      <c r="CK110" s="923" t="s">
        <v>447</v>
      </c>
      <c r="CL110" s="816"/>
      <c r="CM110" s="857" t="s">
        <v>448</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449</v>
      </c>
      <c r="DH110" s="839"/>
      <c r="DI110" s="839"/>
      <c r="DJ110" s="839"/>
      <c r="DK110" s="839"/>
      <c r="DL110" s="839" t="s">
        <v>138</v>
      </c>
      <c r="DM110" s="839"/>
      <c r="DN110" s="839"/>
      <c r="DO110" s="839"/>
      <c r="DP110" s="839"/>
      <c r="DQ110" s="839">
        <v>1758835</v>
      </c>
      <c r="DR110" s="839"/>
      <c r="DS110" s="839"/>
      <c r="DT110" s="839"/>
      <c r="DU110" s="839"/>
      <c r="DV110" s="840">
        <v>5.7</v>
      </c>
      <c r="DW110" s="840"/>
      <c r="DX110" s="840"/>
      <c r="DY110" s="840"/>
      <c r="DZ110" s="841"/>
    </row>
    <row r="111" spans="1:131" s="221" customFormat="1" ht="26.25" customHeight="1" x14ac:dyDescent="0.15">
      <c r="A111" s="771" t="s">
        <v>450</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451</v>
      </c>
      <c r="AB111" s="916"/>
      <c r="AC111" s="916"/>
      <c r="AD111" s="916"/>
      <c r="AE111" s="917"/>
      <c r="AF111" s="918" t="s">
        <v>452</v>
      </c>
      <c r="AG111" s="916"/>
      <c r="AH111" s="916"/>
      <c r="AI111" s="916"/>
      <c r="AJ111" s="917"/>
      <c r="AK111" s="918" t="s">
        <v>451</v>
      </c>
      <c r="AL111" s="916"/>
      <c r="AM111" s="916"/>
      <c r="AN111" s="916"/>
      <c r="AO111" s="917"/>
      <c r="AP111" s="919" t="s">
        <v>453</v>
      </c>
      <c r="AQ111" s="920"/>
      <c r="AR111" s="920"/>
      <c r="AS111" s="920"/>
      <c r="AT111" s="921"/>
      <c r="AU111" s="929"/>
      <c r="AV111" s="930"/>
      <c r="AW111" s="930"/>
      <c r="AX111" s="930"/>
      <c r="AY111" s="930"/>
      <c r="AZ111" s="812" t="s">
        <v>454</v>
      </c>
      <c r="BA111" s="749"/>
      <c r="BB111" s="749"/>
      <c r="BC111" s="749"/>
      <c r="BD111" s="749"/>
      <c r="BE111" s="749"/>
      <c r="BF111" s="749"/>
      <c r="BG111" s="749"/>
      <c r="BH111" s="749"/>
      <c r="BI111" s="749"/>
      <c r="BJ111" s="749"/>
      <c r="BK111" s="749"/>
      <c r="BL111" s="749"/>
      <c r="BM111" s="749"/>
      <c r="BN111" s="749"/>
      <c r="BO111" s="749"/>
      <c r="BP111" s="750"/>
      <c r="BQ111" s="813">
        <v>701114</v>
      </c>
      <c r="BR111" s="814"/>
      <c r="BS111" s="814"/>
      <c r="BT111" s="814"/>
      <c r="BU111" s="814"/>
      <c r="BV111" s="814">
        <v>703410</v>
      </c>
      <c r="BW111" s="814"/>
      <c r="BX111" s="814"/>
      <c r="BY111" s="814"/>
      <c r="BZ111" s="814"/>
      <c r="CA111" s="814">
        <v>2464543</v>
      </c>
      <c r="CB111" s="814"/>
      <c r="CC111" s="814"/>
      <c r="CD111" s="814"/>
      <c r="CE111" s="814"/>
      <c r="CF111" s="872">
        <v>8</v>
      </c>
      <c r="CG111" s="873"/>
      <c r="CH111" s="873"/>
      <c r="CI111" s="873"/>
      <c r="CJ111" s="873"/>
      <c r="CK111" s="924"/>
      <c r="CL111" s="818"/>
      <c r="CM111" s="812" t="s">
        <v>455</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456</v>
      </c>
      <c r="DH111" s="814"/>
      <c r="DI111" s="814"/>
      <c r="DJ111" s="814"/>
      <c r="DK111" s="814"/>
      <c r="DL111" s="814" t="s">
        <v>457</v>
      </c>
      <c r="DM111" s="814"/>
      <c r="DN111" s="814"/>
      <c r="DO111" s="814"/>
      <c r="DP111" s="814"/>
      <c r="DQ111" s="814" t="s">
        <v>458</v>
      </c>
      <c r="DR111" s="814"/>
      <c r="DS111" s="814"/>
      <c r="DT111" s="814"/>
      <c r="DU111" s="814"/>
      <c r="DV111" s="791" t="s">
        <v>459</v>
      </c>
      <c r="DW111" s="791"/>
      <c r="DX111" s="791"/>
      <c r="DY111" s="791"/>
      <c r="DZ111" s="792"/>
    </row>
    <row r="112" spans="1:131" s="221" customFormat="1" ht="26.25" customHeight="1" x14ac:dyDescent="0.15">
      <c r="A112" s="909" t="s">
        <v>460</v>
      </c>
      <c r="B112" s="910"/>
      <c r="C112" s="749" t="s">
        <v>461</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462</v>
      </c>
      <c r="AB112" s="777"/>
      <c r="AC112" s="777"/>
      <c r="AD112" s="777"/>
      <c r="AE112" s="778"/>
      <c r="AF112" s="779" t="s">
        <v>449</v>
      </c>
      <c r="AG112" s="777"/>
      <c r="AH112" s="777"/>
      <c r="AI112" s="777"/>
      <c r="AJ112" s="778"/>
      <c r="AK112" s="779" t="s">
        <v>449</v>
      </c>
      <c r="AL112" s="777"/>
      <c r="AM112" s="777"/>
      <c r="AN112" s="777"/>
      <c r="AO112" s="778"/>
      <c r="AP112" s="821" t="s">
        <v>456</v>
      </c>
      <c r="AQ112" s="822"/>
      <c r="AR112" s="822"/>
      <c r="AS112" s="822"/>
      <c r="AT112" s="823"/>
      <c r="AU112" s="929"/>
      <c r="AV112" s="930"/>
      <c r="AW112" s="930"/>
      <c r="AX112" s="930"/>
      <c r="AY112" s="930"/>
      <c r="AZ112" s="812" t="s">
        <v>463</v>
      </c>
      <c r="BA112" s="749"/>
      <c r="BB112" s="749"/>
      <c r="BC112" s="749"/>
      <c r="BD112" s="749"/>
      <c r="BE112" s="749"/>
      <c r="BF112" s="749"/>
      <c r="BG112" s="749"/>
      <c r="BH112" s="749"/>
      <c r="BI112" s="749"/>
      <c r="BJ112" s="749"/>
      <c r="BK112" s="749"/>
      <c r="BL112" s="749"/>
      <c r="BM112" s="749"/>
      <c r="BN112" s="749"/>
      <c r="BO112" s="749"/>
      <c r="BP112" s="750"/>
      <c r="BQ112" s="813">
        <v>22341944</v>
      </c>
      <c r="BR112" s="814"/>
      <c r="BS112" s="814"/>
      <c r="BT112" s="814"/>
      <c r="BU112" s="814"/>
      <c r="BV112" s="814">
        <v>20909703</v>
      </c>
      <c r="BW112" s="814"/>
      <c r="BX112" s="814"/>
      <c r="BY112" s="814"/>
      <c r="BZ112" s="814"/>
      <c r="CA112" s="814">
        <v>20383274</v>
      </c>
      <c r="CB112" s="814"/>
      <c r="CC112" s="814"/>
      <c r="CD112" s="814"/>
      <c r="CE112" s="814"/>
      <c r="CF112" s="872">
        <v>65.900000000000006</v>
      </c>
      <c r="CG112" s="873"/>
      <c r="CH112" s="873"/>
      <c r="CI112" s="873"/>
      <c r="CJ112" s="873"/>
      <c r="CK112" s="924"/>
      <c r="CL112" s="818"/>
      <c r="CM112" s="812" t="s">
        <v>464</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393</v>
      </c>
      <c r="DH112" s="814"/>
      <c r="DI112" s="814"/>
      <c r="DJ112" s="814"/>
      <c r="DK112" s="814"/>
      <c r="DL112" s="814" t="s">
        <v>138</v>
      </c>
      <c r="DM112" s="814"/>
      <c r="DN112" s="814"/>
      <c r="DO112" s="814"/>
      <c r="DP112" s="814"/>
      <c r="DQ112" s="814" t="s">
        <v>457</v>
      </c>
      <c r="DR112" s="814"/>
      <c r="DS112" s="814"/>
      <c r="DT112" s="814"/>
      <c r="DU112" s="814"/>
      <c r="DV112" s="791" t="s">
        <v>459</v>
      </c>
      <c r="DW112" s="791"/>
      <c r="DX112" s="791"/>
      <c r="DY112" s="791"/>
      <c r="DZ112" s="792"/>
    </row>
    <row r="113" spans="1:130" s="221" customFormat="1" ht="26.25" customHeight="1" x14ac:dyDescent="0.15">
      <c r="A113" s="911"/>
      <c r="B113" s="912"/>
      <c r="C113" s="749" t="s">
        <v>465</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1502140</v>
      </c>
      <c r="AB113" s="916"/>
      <c r="AC113" s="916"/>
      <c r="AD113" s="916"/>
      <c r="AE113" s="917"/>
      <c r="AF113" s="918">
        <v>1460771</v>
      </c>
      <c r="AG113" s="916"/>
      <c r="AH113" s="916"/>
      <c r="AI113" s="916"/>
      <c r="AJ113" s="917"/>
      <c r="AK113" s="918">
        <v>1511331</v>
      </c>
      <c r="AL113" s="916"/>
      <c r="AM113" s="916"/>
      <c r="AN113" s="916"/>
      <c r="AO113" s="917"/>
      <c r="AP113" s="919">
        <v>4.9000000000000004</v>
      </c>
      <c r="AQ113" s="920"/>
      <c r="AR113" s="920"/>
      <c r="AS113" s="920"/>
      <c r="AT113" s="921"/>
      <c r="AU113" s="929"/>
      <c r="AV113" s="930"/>
      <c r="AW113" s="930"/>
      <c r="AX113" s="930"/>
      <c r="AY113" s="930"/>
      <c r="AZ113" s="812" t="s">
        <v>466</v>
      </c>
      <c r="BA113" s="749"/>
      <c r="BB113" s="749"/>
      <c r="BC113" s="749"/>
      <c r="BD113" s="749"/>
      <c r="BE113" s="749"/>
      <c r="BF113" s="749"/>
      <c r="BG113" s="749"/>
      <c r="BH113" s="749"/>
      <c r="BI113" s="749"/>
      <c r="BJ113" s="749"/>
      <c r="BK113" s="749"/>
      <c r="BL113" s="749"/>
      <c r="BM113" s="749"/>
      <c r="BN113" s="749"/>
      <c r="BO113" s="749"/>
      <c r="BP113" s="750"/>
      <c r="BQ113" s="813">
        <v>2789950</v>
      </c>
      <c r="BR113" s="814"/>
      <c r="BS113" s="814"/>
      <c r="BT113" s="814"/>
      <c r="BU113" s="814"/>
      <c r="BV113" s="814">
        <v>2830926</v>
      </c>
      <c r="BW113" s="814"/>
      <c r="BX113" s="814"/>
      <c r="BY113" s="814"/>
      <c r="BZ113" s="814"/>
      <c r="CA113" s="814">
        <v>3291552</v>
      </c>
      <c r="CB113" s="814"/>
      <c r="CC113" s="814"/>
      <c r="CD113" s="814"/>
      <c r="CE113" s="814"/>
      <c r="CF113" s="872">
        <v>10.6</v>
      </c>
      <c r="CG113" s="873"/>
      <c r="CH113" s="873"/>
      <c r="CI113" s="873"/>
      <c r="CJ113" s="873"/>
      <c r="CK113" s="924"/>
      <c r="CL113" s="818"/>
      <c r="CM113" s="812" t="s">
        <v>467</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456</v>
      </c>
      <c r="DH113" s="777"/>
      <c r="DI113" s="777"/>
      <c r="DJ113" s="777"/>
      <c r="DK113" s="778"/>
      <c r="DL113" s="779" t="s">
        <v>138</v>
      </c>
      <c r="DM113" s="777"/>
      <c r="DN113" s="777"/>
      <c r="DO113" s="777"/>
      <c r="DP113" s="778"/>
      <c r="DQ113" s="779" t="s">
        <v>468</v>
      </c>
      <c r="DR113" s="777"/>
      <c r="DS113" s="777"/>
      <c r="DT113" s="777"/>
      <c r="DU113" s="778"/>
      <c r="DV113" s="821" t="s">
        <v>469</v>
      </c>
      <c r="DW113" s="822"/>
      <c r="DX113" s="822"/>
      <c r="DY113" s="822"/>
      <c r="DZ113" s="823"/>
    </row>
    <row r="114" spans="1:130" s="221" customFormat="1" ht="26.25" customHeight="1" x14ac:dyDescent="0.15">
      <c r="A114" s="911"/>
      <c r="B114" s="912"/>
      <c r="C114" s="749" t="s">
        <v>470</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176883</v>
      </c>
      <c r="AB114" s="777"/>
      <c r="AC114" s="777"/>
      <c r="AD114" s="777"/>
      <c r="AE114" s="778"/>
      <c r="AF114" s="779">
        <v>214958</v>
      </c>
      <c r="AG114" s="777"/>
      <c r="AH114" s="777"/>
      <c r="AI114" s="777"/>
      <c r="AJ114" s="778"/>
      <c r="AK114" s="779">
        <v>196745</v>
      </c>
      <c r="AL114" s="777"/>
      <c r="AM114" s="777"/>
      <c r="AN114" s="777"/>
      <c r="AO114" s="778"/>
      <c r="AP114" s="821">
        <v>0.6</v>
      </c>
      <c r="AQ114" s="822"/>
      <c r="AR114" s="822"/>
      <c r="AS114" s="822"/>
      <c r="AT114" s="823"/>
      <c r="AU114" s="929"/>
      <c r="AV114" s="930"/>
      <c r="AW114" s="930"/>
      <c r="AX114" s="930"/>
      <c r="AY114" s="930"/>
      <c r="AZ114" s="812" t="s">
        <v>471</v>
      </c>
      <c r="BA114" s="749"/>
      <c r="BB114" s="749"/>
      <c r="BC114" s="749"/>
      <c r="BD114" s="749"/>
      <c r="BE114" s="749"/>
      <c r="BF114" s="749"/>
      <c r="BG114" s="749"/>
      <c r="BH114" s="749"/>
      <c r="BI114" s="749"/>
      <c r="BJ114" s="749"/>
      <c r="BK114" s="749"/>
      <c r="BL114" s="749"/>
      <c r="BM114" s="749"/>
      <c r="BN114" s="749"/>
      <c r="BO114" s="749"/>
      <c r="BP114" s="750"/>
      <c r="BQ114" s="813">
        <v>5082378</v>
      </c>
      <c r="BR114" s="814"/>
      <c r="BS114" s="814"/>
      <c r="BT114" s="814"/>
      <c r="BU114" s="814"/>
      <c r="BV114" s="814">
        <v>5039488</v>
      </c>
      <c r="BW114" s="814"/>
      <c r="BX114" s="814"/>
      <c r="BY114" s="814"/>
      <c r="BZ114" s="814"/>
      <c r="CA114" s="814">
        <v>4812729</v>
      </c>
      <c r="CB114" s="814"/>
      <c r="CC114" s="814"/>
      <c r="CD114" s="814"/>
      <c r="CE114" s="814"/>
      <c r="CF114" s="872">
        <v>15.6</v>
      </c>
      <c r="CG114" s="873"/>
      <c r="CH114" s="873"/>
      <c r="CI114" s="873"/>
      <c r="CJ114" s="873"/>
      <c r="CK114" s="924"/>
      <c r="CL114" s="818"/>
      <c r="CM114" s="812" t="s">
        <v>472</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468</v>
      </c>
      <c r="DH114" s="777"/>
      <c r="DI114" s="777"/>
      <c r="DJ114" s="777"/>
      <c r="DK114" s="778"/>
      <c r="DL114" s="779" t="s">
        <v>138</v>
      </c>
      <c r="DM114" s="777"/>
      <c r="DN114" s="777"/>
      <c r="DO114" s="777"/>
      <c r="DP114" s="778"/>
      <c r="DQ114" s="779" t="s">
        <v>473</v>
      </c>
      <c r="DR114" s="777"/>
      <c r="DS114" s="777"/>
      <c r="DT114" s="777"/>
      <c r="DU114" s="778"/>
      <c r="DV114" s="821" t="s">
        <v>473</v>
      </c>
      <c r="DW114" s="822"/>
      <c r="DX114" s="822"/>
      <c r="DY114" s="822"/>
      <c r="DZ114" s="823"/>
    </row>
    <row r="115" spans="1:130" s="221" customFormat="1" ht="26.25" customHeight="1" x14ac:dyDescent="0.15">
      <c r="A115" s="911"/>
      <c r="B115" s="912"/>
      <c r="C115" s="749" t="s">
        <v>474</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t="s">
        <v>468</v>
      </c>
      <c r="AB115" s="916"/>
      <c r="AC115" s="916"/>
      <c r="AD115" s="916"/>
      <c r="AE115" s="917"/>
      <c r="AF115" s="918" t="s">
        <v>462</v>
      </c>
      <c r="AG115" s="916"/>
      <c r="AH115" s="916"/>
      <c r="AI115" s="916"/>
      <c r="AJ115" s="917"/>
      <c r="AK115" s="918" t="s">
        <v>138</v>
      </c>
      <c r="AL115" s="916"/>
      <c r="AM115" s="916"/>
      <c r="AN115" s="916"/>
      <c r="AO115" s="917"/>
      <c r="AP115" s="919" t="s">
        <v>475</v>
      </c>
      <c r="AQ115" s="920"/>
      <c r="AR115" s="920"/>
      <c r="AS115" s="920"/>
      <c r="AT115" s="921"/>
      <c r="AU115" s="929"/>
      <c r="AV115" s="930"/>
      <c r="AW115" s="930"/>
      <c r="AX115" s="930"/>
      <c r="AY115" s="930"/>
      <c r="AZ115" s="812" t="s">
        <v>476</v>
      </c>
      <c r="BA115" s="749"/>
      <c r="BB115" s="749"/>
      <c r="BC115" s="749"/>
      <c r="BD115" s="749"/>
      <c r="BE115" s="749"/>
      <c r="BF115" s="749"/>
      <c r="BG115" s="749"/>
      <c r="BH115" s="749"/>
      <c r="BI115" s="749"/>
      <c r="BJ115" s="749"/>
      <c r="BK115" s="749"/>
      <c r="BL115" s="749"/>
      <c r="BM115" s="749"/>
      <c r="BN115" s="749"/>
      <c r="BO115" s="749"/>
      <c r="BP115" s="750"/>
      <c r="BQ115" s="813">
        <v>1055658</v>
      </c>
      <c r="BR115" s="814"/>
      <c r="BS115" s="814"/>
      <c r="BT115" s="814"/>
      <c r="BU115" s="814"/>
      <c r="BV115" s="814">
        <v>1038830</v>
      </c>
      <c r="BW115" s="814"/>
      <c r="BX115" s="814"/>
      <c r="BY115" s="814"/>
      <c r="BZ115" s="814"/>
      <c r="CA115" s="814">
        <v>1022754</v>
      </c>
      <c r="CB115" s="814"/>
      <c r="CC115" s="814"/>
      <c r="CD115" s="814"/>
      <c r="CE115" s="814"/>
      <c r="CF115" s="872">
        <v>3.3</v>
      </c>
      <c r="CG115" s="873"/>
      <c r="CH115" s="873"/>
      <c r="CI115" s="873"/>
      <c r="CJ115" s="873"/>
      <c r="CK115" s="924"/>
      <c r="CL115" s="818"/>
      <c r="CM115" s="812" t="s">
        <v>477</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v>701114</v>
      </c>
      <c r="DH115" s="777"/>
      <c r="DI115" s="777"/>
      <c r="DJ115" s="777"/>
      <c r="DK115" s="778"/>
      <c r="DL115" s="779">
        <v>703410</v>
      </c>
      <c r="DM115" s="777"/>
      <c r="DN115" s="777"/>
      <c r="DO115" s="777"/>
      <c r="DP115" s="778"/>
      <c r="DQ115" s="779">
        <v>705708</v>
      </c>
      <c r="DR115" s="777"/>
      <c r="DS115" s="777"/>
      <c r="DT115" s="777"/>
      <c r="DU115" s="778"/>
      <c r="DV115" s="821">
        <v>2.2999999999999998</v>
      </c>
      <c r="DW115" s="822"/>
      <c r="DX115" s="822"/>
      <c r="DY115" s="822"/>
      <c r="DZ115" s="823"/>
    </row>
    <row r="116" spans="1:130" s="221" customFormat="1" ht="26.25" customHeight="1" x14ac:dyDescent="0.15">
      <c r="A116" s="913"/>
      <c r="B116" s="914"/>
      <c r="C116" s="836" t="s">
        <v>478</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v>769</v>
      </c>
      <c r="AB116" s="777"/>
      <c r="AC116" s="777"/>
      <c r="AD116" s="777"/>
      <c r="AE116" s="778"/>
      <c r="AF116" s="779">
        <v>2345</v>
      </c>
      <c r="AG116" s="777"/>
      <c r="AH116" s="777"/>
      <c r="AI116" s="777"/>
      <c r="AJ116" s="778"/>
      <c r="AK116" s="779">
        <v>492</v>
      </c>
      <c r="AL116" s="777"/>
      <c r="AM116" s="777"/>
      <c r="AN116" s="777"/>
      <c r="AO116" s="778"/>
      <c r="AP116" s="821">
        <v>0</v>
      </c>
      <c r="AQ116" s="822"/>
      <c r="AR116" s="822"/>
      <c r="AS116" s="822"/>
      <c r="AT116" s="823"/>
      <c r="AU116" s="929"/>
      <c r="AV116" s="930"/>
      <c r="AW116" s="930"/>
      <c r="AX116" s="930"/>
      <c r="AY116" s="930"/>
      <c r="AZ116" s="906" t="s">
        <v>479</v>
      </c>
      <c r="BA116" s="907"/>
      <c r="BB116" s="907"/>
      <c r="BC116" s="907"/>
      <c r="BD116" s="907"/>
      <c r="BE116" s="907"/>
      <c r="BF116" s="907"/>
      <c r="BG116" s="907"/>
      <c r="BH116" s="907"/>
      <c r="BI116" s="907"/>
      <c r="BJ116" s="907"/>
      <c r="BK116" s="907"/>
      <c r="BL116" s="907"/>
      <c r="BM116" s="907"/>
      <c r="BN116" s="907"/>
      <c r="BO116" s="907"/>
      <c r="BP116" s="908"/>
      <c r="BQ116" s="813" t="s">
        <v>475</v>
      </c>
      <c r="BR116" s="814"/>
      <c r="BS116" s="814"/>
      <c r="BT116" s="814"/>
      <c r="BU116" s="814"/>
      <c r="BV116" s="814" t="s">
        <v>469</v>
      </c>
      <c r="BW116" s="814"/>
      <c r="BX116" s="814"/>
      <c r="BY116" s="814"/>
      <c r="BZ116" s="814"/>
      <c r="CA116" s="814" t="s">
        <v>138</v>
      </c>
      <c r="CB116" s="814"/>
      <c r="CC116" s="814"/>
      <c r="CD116" s="814"/>
      <c r="CE116" s="814"/>
      <c r="CF116" s="872" t="s">
        <v>480</v>
      </c>
      <c r="CG116" s="873"/>
      <c r="CH116" s="873"/>
      <c r="CI116" s="873"/>
      <c r="CJ116" s="873"/>
      <c r="CK116" s="924"/>
      <c r="CL116" s="818"/>
      <c r="CM116" s="812" t="s">
        <v>481</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138</v>
      </c>
      <c r="DH116" s="777"/>
      <c r="DI116" s="777"/>
      <c r="DJ116" s="777"/>
      <c r="DK116" s="778"/>
      <c r="DL116" s="779" t="s">
        <v>449</v>
      </c>
      <c r="DM116" s="777"/>
      <c r="DN116" s="777"/>
      <c r="DO116" s="777"/>
      <c r="DP116" s="778"/>
      <c r="DQ116" s="779" t="s">
        <v>459</v>
      </c>
      <c r="DR116" s="777"/>
      <c r="DS116" s="777"/>
      <c r="DT116" s="777"/>
      <c r="DU116" s="778"/>
      <c r="DV116" s="821" t="s">
        <v>473</v>
      </c>
      <c r="DW116" s="822"/>
      <c r="DX116" s="822"/>
      <c r="DY116" s="822"/>
      <c r="DZ116" s="823"/>
    </row>
    <row r="117" spans="1:130" s="221" customFormat="1" ht="26.25" customHeight="1" x14ac:dyDescent="0.15">
      <c r="A117" s="89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482</v>
      </c>
      <c r="Z117" s="894"/>
      <c r="AA117" s="899">
        <v>6974368</v>
      </c>
      <c r="AB117" s="900"/>
      <c r="AC117" s="900"/>
      <c r="AD117" s="900"/>
      <c r="AE117" s="901"/>
      <c r="AF117" s="902">
        <v>6815172</v>
      </c>
      <c r="AG117" s="900"/>
      <c r="AH117" s="900"/>
      <c r="AI117" s="900"/>
      <c r="AJ117" s="901"/>
      <c r="AK117" s="902">
        <v>6895650</v>
      </c>
      <c r="AL117" s="900"/>
      <c r="AM117" s="900"/>
      <c r="AN117" s="900"/>
      <c r="AO117" s="901"/>
      <c r="AP117" s="903"/>
      <c r="AQ117" s="904"/>
      <c r="AR117" s="904"/>
      <c r="AS117" s="904"/>
      <c r="AT117" s="905"/>
      <c r="AU117" s="929"/>
      <c r="AV117" s="930"/>
      <c r="AW117" s="930"/>
      <c r="AX117" s="930"/>
      <c r="AY117" s="930"/>
      <c r="AZ117" s="860" t="s">
        <v>483</v>
      </c>
      <c r="BA117" s="861"/>
      <c r="BB117" s="861"/>
      <c r="BC117" s="861"/>
      <c r="BD117" s="861"/>
      <c r="BE117" s="861"/>
      <c r="BF117" s="861"/>
      <c r="BG117" s="861"/>
      <c r="BH117" s="861"/>
      <c r="BI117" s="861"/>
      <c r="BJ117" s="861"/>
      <c r="BK117" s="861"/>
      <c r="BL117" s="861"/>
      <c r="BM117" s="861"/>
      <c r="BN117" s="861"/>
      <c r="BO117" s="861"/>
      <c r="BP117" s="862"/>
      <c r="BQ117" s="813" t="s">
        <v>453</v>
      </c>
      <c r="BR117" s="814"/>
      <c r="BS117" s="814"/>
      <c r="BT117" s="814"/>
      <c r="BU117" s="814"/>
      <c r="BV117" s="814" t="s">
        <v>449</v>
      </c>
      <c r="BW117" s="814"/>
      <c r="BX117" s="814"/>
      <c r="BY117" s="814"/>
      <c r="BZ117" s="814"/>
      <c r="CA117" s="814" t="s">
        <v>138</v>
      </c>
      <c r="CB117" s="814"/>
      <c r="CC117" s="814"/>
      <c r="CD117" s="814"/>
      <c r="CE117" s="814"/>
      <c r="CF117" s="872" t="s">
        <v>449</v>
      </c>
      <c r="CG117" s="873"/>
      <c r="CH117" s="873"/>
      <c r="CI117" s="873"/>
      <c r="CJ117" s="873"/>
      <c r="CK117" s="924"/>
      <c r="CL117" s="818"/>
      <c r="CM117" s="812" t="s">
        <v>484</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451</v>
      </c>
      <c r="DH117" s="777"/>
      <c r="DI117" s="777"/>
      <c r="DJ117" s="777"/>
      <c r="DK117" s="778"/>
      <c r="DL117" s="779" t="s">
        <v>475</v>
      </c>
      <c r="DM117" s="777"/>
      <c r="DN117" s="777"/>
      <c r="DO117" s="777"/>
      <c r="DP117" s="778"/>
      <c r="DQ117" s="779" t="s">
        <v>393</v>
      </c>
      <c r="DR117" s="777"/>
      <c r="DS117" s="777"/>
      <c r="DT117" s="777"/>
      <c r="DU117" s="778"/>
      <c r="DV117" s="821" t="s">
        <v>485</v>
      </c>
      <c r="DW117" s="822"/>
      <c r="DX117" s="822"/>
      <c r="DY117" s="822"/>
      <c r="DZ117" s="823"/>
    </row>
    <row r="118" spans="1:130" s="221" customFormat="1" ht="26.25" customHeight="1" x14ac:dyDescent="0.15">
      <c r="A118" s="892" t="s">
        <v>444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441</v>
      </c>
      <c r="AB118" s="893"/>
      <c r="AC118" s="893"/>
      <c r="AD118" s="893"/>
      <c r="AE118" s="894"/>
      <c r="AF118" s="895" t="s">
        <v>442</v>
      </c>
      <c r="AG118" s="893"/>
      <c r="AH118" s="893"/>
      <c r="AI118" s="893"/>
      <c r="AJ118" s="894"/>
      <c r="AK118" s="895" t="s">
        <v>306</v>
      </c>
      <c r="AL118" s="893"/>
      <c r="AM118" s="893"/>
      <c r="AN118" s="893"/>
      <c r="AO118" s="894"/>
      <c r="AP118" s="896" t="s">
        <v>443</v>
      </c>
      <c r="AQ118" s="897"/>
      <c r="AR118" s="897"/>
      <c r="AS118" s="897"/>
      <c r="AT118" s="898"/>
      <c r="AU118" s="929"/>
      <c r="AV118" s="930"/>
      <c r="AW118" s="930"/>
      <c r="AX118" s="930"/>
      <c r="AY118" s="930"/>
      <c r="AZ118" s="835" t="s">
        <v>486</v>
      </c>
      <c r="BA118" s="836"/>
      <c r="BB118" s="836"/>
      <c r="BC118" s="836"/>
      <c r="BD118" s="836"/>
      <c r="BE118" s="836"/>
      <c r="BF118" s="836"/>
      <c r="BG118" s="836"/>
      <c r="BH118" s="836"/>
      <c r="BI118" s="836"/>
      <c r="BJ118" s="836"/>
      <c r="BK118" s="836"/>
      <c r="BL118" s="836"/>
      <c r="BM118" s="836"/>
      <c r="BN118" s="836"/>
      <c r="BO118" s="836"/>
      <c r="BP118" s="837"/>
      <c r="BQ118" s="876" t="s">
        <v>453</v>
      </c>
      <c r="BR118" s="842"/>
      <c r="BS118" s="842"/>
      <c r="BT118" s="842"/>
      <c r="BU118" s="842"/>
      <c r="BV118" s="842" t="s">
        <v>452</v>
      </c>
      <c r="BW118" s="842"/>
      <c r="BX118" s="842"/>
      <c r="BY118" s="842"/>
      <c r="BZ118" s="842"/>
      <c r="CA118" s="842" t="s">
        <v>393</v>
      </c>
      <c r="CB118" s="842"/>
      <c r="CC118" s="842"/>
      <c r="CD118" s="842"/>
      <c r="CE118" s="842"/>
      <c r="CF118" s="872" t="s">
        <v>485</v>
      </c>
      <c r="CG118" s="873"/>
      <c r="CH118" s="873"/>
      <c r="CI118" s="873"/>
      <c r="CJ118" s="873"/>
      <c r="CK118" s="924"/>
      <c r="CL118" s="818"/>
      <c r="CM118" s="812" t="s">
        <v>487</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459</v>
      </c>
      <c r="DH118" s="777"/>
      <c r="DI118" s="777"/>
      <c r="DJ118" s="777"/>
      <c r="DK118" s="778"/>
      <c r="DL118" s="779" t="s">
        <v>473</v>
      </c>
      <c r="DM118" s="777"/>
      <c r="DN118" s="777"/>
      <c r="DO118" s="777"/>
      <c r="DP118" s="778"/>
      <c r="DQ118" s="779" t="s">
        <v>457</v>
      </c>
      <c r="DR118" s="777"/>
      <c r="DS118" s="777"/>
      <c r="DT118" s="777"/>
      <c r="DU118" s="778"/>
      <c r="DV118" s="821" t="s">
        <v>138</v>
      </c>
      <c r="DW118" s="822"/>
      <c r="DX118" s="822"/>
      <c r="DY118" s="822"/>
      <c r="DZ118" s="823"/>
    </row>
    <row r="119" spans="1:130" s="221" customFormat="1" ht="26.25" customHeight="1" x14ac:dyDescent="0.15">
      <c r="A119" s="815" t="s">
        <v>447</v>
      </c>
      <c r="B119" s="816"/>
      <c r="C119" s="857" t="s">
        <v>448</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449</v>
      </c>
      <c r="AB119" s="886"/>
      <c r="AC119" s="886"/>
      <c r="AD119" s="886"/>
      <c r="AE119" s="887"/>
      <c r="AF119" s="888" t="s">
        <v>480</v>
      </c>
      <c r="AG119" s="886"/>
      <c r="AH119" s="886"/>
      <c r="AI119" s="886"/>
      <c r="AJ119" s="887"/>
      <c r="AK119" s="888" t="s">
        <v>453</v>
      </c>
      <c r="AL119" s="886"/>
      <c r="AM119" s="886"/>
      <c r="AN119" s="886"/>
      <c r="AO119" s="887"/>
      <c r="AP119" s="889" t="s">
        <v>451</v>
      </c>
      <c r="AQ119" s="890"/>
      <c r="AR119" s="890"/>
      <c r="AS119" s="890"/>
      <c r="AT119" s="891"/>
      <c r="AU119" s="931"/>
      <c r="AV119" s="932"/>
      <c r="AW119" s="932"/>
      <c r="AX119" s="932"/>
      <c r="AY119" s="932"/>
      <c r="AZ119" s="242" t="s">
        <v>188</v>
      </c>
      <c r="BA119" s="242"/>
      <c r="BB119" s="242"/>
      <c r="BC119" s="242"/>
      <c r="BD119" s="242"/>
      <c r="BE119" s="242"/>
      <c r="BF119" s="242"/>
      <c r="BG119" s="242"/>
      <c r="BH119" s="242"/>
      <c r="BI119" s="242"/>
      <c r="BJ119" s="242"/>
      <c r="BK119" s="242"/>
      <c r="BL119" s="242"/>
      <c r="BM119" s="242"/>
      <c r="BN119" s="242"/>
      <c r="BO119" s="874" t="s">
        <v>488</v>
      </c>
      <c r="BP119" s="875"/>
      <c r="BQ119" s="876">
        <v>84526095</v>
      </c>
      <c r="BR119" s="842"/>
      <c r="BS119" s="842"/>
      <c r="BT119" s="842"/>
      <c r="BU119" s="842"/>
      <c r="BV119" s="842">
        <v>91117049</v>
      </c>
      <c r="BW119" s="842"/>
      <c r="BX119" s="842"/>
      <c r="BY119" s="842"/>
      <c r="BZ119" s="842"/>
      <c r="CA119" s="842">
        <v>94346847</v>
      </c>
      <c r="CB119" s="842"/>
      <c r="CC119" s="842"/>
      <c r="CD119" s="842"/>
      <c r="CE119" s="842"/>
      <c r="CF119" s="745"/>
      <c r="CG119" s="746"/>
      <c r="CH119" s="746"/>
      <c r="CI119" s="746"/>
      <c r="CJ119" s="831"/>
      <c r="CK119" s="925"/>
      <c r="CL119" s="820"/>
      <c r="CM119" s="835" t="s">
        <v>489</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t="s">
        <v>452</v>
      </c>
      <c r="DH119" s="761"/>
      <c r="DI119" s="761"/>
      <c r="DJ119" s="761"/>
      <c r="DK119" s="762"/>
      <c r="DL119" s="763" t="s">
        <v>452</v>
      </c>
      <c r="DM119" s="761"/>
      <c r="DN119" s="761"/>
      <c r="DO119" s="761"/>
      <c r="DP119" s="762"/>
      <c r="DQ119" s="763" t="s">
        <v>473</v>
      </c>
      <c r="DR119" s="761"/>
      <c r="DS119" s="761"/>
      <c r="DT119" s="761"/>
      <c r="DU119" s="762"/>
      <c r="DV119" s="845" t="s">
        <v>449</v>
      </c>
      <c r="DW119" s="846"/>
      <c r="DX119" s="846"/>
      <c r="DY119" s="846"/>
      <c r="DZ119" s="847"/>
    </row>
    <row r="120" spans="1:130" s="221" customFormat="1" ht="26.25" customHeight="1" x14ac:dyDescent="0.15">
      <c r="A120" s="817"/>
      <c r="B120" s="818"/>
      <c r="C120" s="812" t="s">
        <v>455</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469</v>
      </c>
      <c r="AB120" s="777"/>
      <c r="AC120" s="777"/>
      <c r="AD120" s="777"/>
      <c r="AE120" s="778"/>
      <c r="AF120" s="779" t="s">
        <v>393</v>
      </c>
      <c r="AG120" s="777"/>
      <c r="AH120" s="777"/>
      <c r="AI120" s="777"/>
      <c r="AJ120" s="778"/>
      <c r="AK120" s="779" t="s">
        <v>451</v>
      </c>
      <c r="AL120" s="777"/>
      <c r="AM120" s="777"/>
      <c r="AN120" s="777"/>
      <c r="AO120" s="778"/>
      <c r="AP120" s="821" t="s">
        <v>393</v>
      </c>
      <c r="AQ120" s="822"/>
      <c r="AR120" s="822"/>
      <c r="AS120" s="822"/>
      <c r="AT120" s="823"/>
      <c r="AU120" s="877" t="s">
        <v>490</v>
      </c>
      <c r="AV120" s="878"/>
      <c r="AW120" s="878"/>
      <c r="AX120" s="878"/>
      <c r="AY120" s="879"/>
      <c r="AZ120" s="857" t="s">
        <v>491</v>
      </c>
      <c r="BA120" s="805"/>
      <c r="BB120" s="805"/>
      <c r="BC120" s="805"/>
      <c r="BD120" s="805"/>
      <c r="BE120" s="805"/>
      <c r="BF120" s="805"/>
      <c r="BG120" s="805"/>
      <c r="BH120" s="805"/>
      <c r="BI120" s="805"/>
      <c r="BJ120" s="805"/>
      <c r="BK120" s="805"/>
      <c r="BL120" s="805"/>
      <c r="BM120" s="805"/>
      <c r="BN120" s="805"/>
      <c r="BO120" s="805"/>
      <c r="BP120" s="806"/>
      <c r="BQ120" s="858">
        <v>7471955</v>
      </c>
      <c r="BR120" s="839"/>
      <c r="BS120" s="839"/>
      <c r="BT120" s="839"/>
      <c r="BU120" s="839"/>
      <c r="BV120" s="839">
        <v>6843782</v>
      </c>
      <c r="BW120" s="839"/>
      <c r="BX120" s="839"/>
      <c r="BY120" s="839"/>
      <c r="BZ120" s="839"/>
      <c r="CA120" s="839">
        <v>8292029</v>
      </c>
      <c r="CB120" s="839"/>
      <c r="CC120" s="839"/>
      <c r="CD120" s="839"/>
      <c r="CE120" s="839"/>
      <c r="CF120" s="863">
        <v>26.8</v>
      </c>
      <c r="CG120" s="864"/>
      <c r="CH120" s="864"/>
      <c r="CI120" s="864"/>
      <c r="CJ120" s="864"/>
      <c r="CK120" s="865" t="s">
        <v>492</v>
      </c>
      <c r="CL120" s="849"/>
      <c r="CM120" s="849"/>
      <c r="CN120" s="849"/>
      <c r="CO120" s="850"/>
      <c r="CP120" s="869" t="s">
        <v>493</v>
      </c>
      <c r="CQ120" s="870"/>
      <c r="CR120" s="870"/>
      <c r="CS120" s="870"/>
      <c r="CT120" s="870"/>
      <c r="CU120" s="870"/>
      <c r="CV120" s="870"/>
      <c r="CW120" s="870"/>
      <c r="CX120" s="870"/>
      <c r="CY120" s="870"/>
      <c r="CZ120" s="870"/>
      <c r="DA120" s="870"/>
      <c r="DB120" s="870"/>
      <c r="DC120" s="870"/>
      <c r="DD120" s="870"/>
      <c r="DE120" s="870"/>
      <c r="DF120" s="871"/>
      <c r="DG120" s="858">
        <v>22297617</v>
      </c>
      <c r="DH120" s="839"/>
      <c r="DI120" s="839"/>
      <c r="DJ120" s="839"/>
      <c r="DK120" s="839"/>
      <c r="DL120" s="839">
        <v>20829043</v>
      </c>
      <c r="DM120" s="839"/>
      <c r="DN120" s="839"/>
      <c r="DO120" s="839"/>
      <c r="DP120" s="839"/>
      <c r="DQ120" s="839">
        <v>20310791</v>
      </c>
      <c r="DR120" s="839"/>
      <c r="DS120" s="839"/>
      <c r="DT120" s="839"/>
      <c r="DU120" s="839"/>
      <c r="DV120" s="840">
        <v>65.7</v>
      </c>
      <c r="DW120" s="840"/>
      <c r="DX120" s="840"/>
      <c r="DY120" s="840"/>
      <c r="DZ120" s="841"/>
    </row>
    <row r="121" spans="1:130" s="221" customFormat="1" ht="26.25" customHeight="1" x14ac:dyDescent="0.15">
      <c r="A121" s="817"/>
      <c r="B121" s="818"/>
      <c r="C121" s="860" t="s">
        <v>494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469</v>
      </c>
      <c r="AB121" s="777"/>
      <c r="AC121" s="777"/>
      <c r="AD121" s="777"/>
      <c r="AE121" s="778"/>
      <c r="AF121" s="779" t="s">
        <v>469</v>
      </c>
      <c r="AG121" s="777"/>
      <c r="AH121" s="777"/>
      <c r="AI121" s="777"/>
      <c r="AJ121" s="778"/>
      <c r="AK121" s="779" t="s">
        <v>469</v>
      </c>
      <c r="AL121" s="777"/>
      <c r="AM121" s="777"/>
      <c r="AN121" s="777"/>
      <c r="AO121" s="778"/>
      <c r="AP121" s="821" t="s">
        <v>457</v>
      </c>
      <c r="AQ121" s="822"/>
      <c r="AR121" s="822"/>
      <c r="AS121" s="822"/>
      <c r="AT121" s="823"/>
      <c r="AU121" s="880"/>
      <c r="AV121" s="881"/>
      <c r="AW121" s="881"/>
      <c r="AX121" s="881"/>
      <c r="AY121" s="882"/>
      <c r="AZ121" s="812" t="s">
        <v>495</v>
      </c>
      <c r="BA121" s="749"/>
      <c r="BB121" s="749"/>
      <c r="BC121" s="749"/>
      <c r="BD121" s="749"/>
      <c r="BE121" s="749"/>
      <c r="BF121" s="749"/>
      <c r="BG121" s="749"/>
      <c r="BH121" s="749"/>
      <c r="BI121" s="749"/>
      <c r="BJ121" s="749"/>
      <c r="BK121" s="749"/>
      <c r="BL121" s="749"/>
      <c r="BM121" s="749"/>
      <c r="BN121" s="749"/>
      <c r="BO121" s="749"/>
      <c r="BP121" s="750"/>
      <c r="BQ121" s="813">
        <v>17629910</v>
      </c>
      <c r="BR121" s="814"/>
      <c r="BS121" s="814"/>
      <c r="BT121" s="814"/>
      <c r="BU121" s="814"/>
      <c r="BV121" s="814">
        <v>16984025</v>
      </c>
      <c r="BW121" s="814"/>
      <c r="BX121" s="814"/>
      <c r="BY121" s="814"/>
      <c r="BZ121" s="814"/>
      <c r="CA121" s="814">
        <v>16468945</v>
      </c>
      <c r="CB121" s="814"/>
      <c r="CC121" s="814"/>
      <c r="CD121" s="814"/>
      <c r="CE121" s="814"/>
      <c r="CF121" s="872">
        <v>53.2</v>
      </c>
      <c r="CG121" s="873"/>
      <c r="CH121" s="873"/>
      <c r="CI121" s="873"/>
      <c r="CJ121" s="873"/>
      <c r="CK121" s="866"/>
      <c r="CL121" s="852"/>
      <c r="CM121" s="852"/>
      <c r="CN121" s="852"/>
      <c r="CO121" s="853"/>
      <c r="CP121" s="832" t="s">
        <v>496</v>
      </c>
      <c r="CQ121" s="833"/>
      <c r="CR121" s="833"/>
      <c r="CS121" s="833"/>
      <c r="CT121" s="833"/>
      <c r="CU121" s="833"/>
      <c r="CV121" s="833"/>
      <c r="CW121" s="833"/>
      <c r="CX121" s="833"/>
      <c r="CY121" s="833"/>
      <c r="CZ121" s="833"/>
      <c r="DA121" s="833"/>
      <c r="DB121" s="833"/>
      <c r="DC121" s="833"/>
      <c r="DD121" s="833"/>
      <c r="DE121" s="833"/>
      <c r="DF121" s="834"/>
      <c r="DG121" s="813">
        <v>44327</v>
      </c>
      <c r="DH121" s="814"/>
      <c r="DI121" s="814"/>
      <c r="DJ121" s="814"/>
      <c r="DK121" s="814"/>
      <c r="DL121" s="814">
        <v>80660</v>
      </c>
      <c r="DM121" s="814"/>
      <c r="DN121" s="814"/>
      <c r="DO121" s="814"/>
      <c r="DP121" s="814"/>
      <c r="DQ121" s="814">
        <v>72483</v>
      </c>
      <c r="DR121" s="814"/>
      <c r="DS121" s="814"/>
      <c r="DT121" s="814"/>
      <c r="DU121" s="814"/>
      <c r="DV121" s="791">
        <v>0.2</v>
      </c>
      <c r="DW121" s="791"/>
      <c r="DX121" s="791"/>
      <c r="DY121" s="791"/>
      <c r="DZ121" s="792"/>
    </row>
    <row r="122" spans="1:130" s="221" customFormat="1" ht="26.25" customHeight="1" x14ac:dyDescent="0.15">
      <c r="A122" s="817"/>
      <c r="B122" s="818"/>
      <c r="C122" s="812" t="s">
        <v>472</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138</v>
      </c>
      <c r="AB122" s="777"/>
      <c r="AC122" s="777"/>
      <c r="AD122" s="777"/>
      <c r="AE122" s="778"/>
      <c r="AF122" s="779" t="s">
        <v>469</v>
      </c>
      <c r="AG122" s="777"/>
      <c r="AH122" s="777"/>
      <c r="AI122" s="777"/>
      <c r="AJ122" s="778"/>
      <c r="AK122" s="779" t="s">
        <v>453</v>
      </c>
      <c r="AL122" s="777"/>
      <c r="AM122" s="777"/>
      <c r="AN122" s="777"/>
      <c r="AO122" s="778"/>
      <c r="AP122" s="821" t="s">
        <v>457</v>
      </c>
      <c r="AQ122" s="822"/>
      <c r="AR122" s="822"/>
      <c r="AS122" s="822"/>
      <c r="AT122" s="823"/>
      <c r="AU122" s="880"/>
      <c r="AV122" s="881"/>
      <c r="AW122" s="881"/>
      <c r="AX122" s="881"/>
      <c r="AY122" s="882"/>
      <c r="AZ122" s="835" t="s">
        <v>497</v>
      </c>
      <c r="BA122" s="836"/>
      <c r="BB122" s="836"/>
      <c r="BC122" s="836"/>
      <c r="BD122" s="836"/>
      <c r="BE122" s="836"/>
      <c r="BF122" s="836"/>
      <c r="BG122" s="836"/>
      <c r="BH122" s="836"/>
      <c r="BI122" s="836"/>
      <c r="BJ122" s="836"/>
      <c r="BK122" s="836"/>
      <c r="BL122" s="836"/>
      <c r="BM122" s="836"/>
      <c r="BN122" s="836"/>
      <c r="BO122" s="836"/>
      <c r="BP122" s="837"/>
      <c r="BQ122" s="876">
        <v>42132882</v>
      </c>
      <c r="BR122" s="842"/>
      <c r="BS122" s="842"/>
      <c r="BT122" s="842"/>
      <c r="BU122" s="842"/>
      <c r="BV122" s="842">
        <v>43379951</v>
      </c>
      <c r="BW122" s="842"/>
      <c r="BX122" s="842"/>
      <c r="BY122" s="842"/>
      <c r="BZ122" s="842"/>
      <c r="CA122" s="842">
        <v>43175583</v>
      </c>
      <c r="CB122" s="842"/>
      <c r="CC122" s="842"/>
      <c r="CD122" s="842"/>
      <c r="CE122" s="842"/>
      <c r="CF122" s="843">
        <v>139.6</v>
      </c>
      <c r="CG122" s="844"/>
      <c r="CH122" s="844"/>
      <c r="CI122" s="844"/>
      <c r="CJ122" s="844"/>
      <c r="CK122" s="866"/>
      <c r="CL122" s="852"/>
      <c r="CM122" s="852"/>
      <c r="CN122" s="852"/>
      <c r="CO122" s="853"/>
      <c r="CP122" s="832" t="s">
        <v>498</v>
      </c>
      <c r="CQ122" s="833"/>
      <c r="CR122" s="833"/>
      <c r="CS122" s="833"/>
      <c r="CT122" s="833"/>
      <c r="CU122" s="833"/>
      <c r="CV122" s="833"/>
      <c r="CW122" s="833"/>
      <c r="CX122" s="833"/>
      <c r="CY122" s="833"/>
      <c r="CZ122" s="833"/>
      <c r="DA122" s="833"/>
      <c r="DB122" s="833"/>
      <c r="DC122" s="833"/>
      <c r="DD122" s="833"/>
      <c r="DE122" s="833"/>
      <c r="DF122" s="834"/>
      <c r="DG122" s="813" t="s">
        <v>469</v>
      </c>
      <c r="DH122" s="814"/>
      <c r="DI122" s="814"/>
      <c r="DJ122" s="814"/>
      <c r="DK122" s="814"/>
      <c r="DL122" s="814" t="s">
        <v>457</v>
      </c>
      <c r="DM122" s="814"/>
      <c r="DN122" s="814"/>
      <c r="DO122" s="814"/>
      <c r="DP122" s="814"/>
      <c r="DQ122" s="814" t="s">
        <v>469</v>
      </c>
      <c r="DR122" s="814"/>
      <c r="DS122" s="814"/>
      <c r="DT122" s="814"/>
      <c r="DU122" s="814"/>
      <c r="DV122" s="791" t="s">
        <v>469</v>
      </c>
      <c r="DW122" s="791"/>
      <c r="DX122" s="791"/>
      <c r="DY122" s="791"/>
      <c r="DZ122" s="792"/>
    </row>
    <row r="123" spans="1:130" s="221" customFormat="1" ht="26.25" customHeight="1" x14ac:dyDescent="0.15">
      <c r="A123" s="817"/>
      <c r="B123" s="818"/>
      <c r="C123" s="812" t="s">
        <v>481</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457</v>
      </c>
      <c r="AB123" s="777"/>
      <c r="AC123" s="777"/>
      <c r="AD123" s="777"/>
      <c r="AE123" s="778"/>
      <c r="AF123" s="779" t="s">
        <v>469</v>
      </c>
      <c r="AG123" s="777"/>
      <c r="AH123" s="777"/>
      <c r="AI123" s="777"/>
      <c r="AJ123" s="778"/>
      <c r="AK123" s="779" t="s">
        <v>473</v>
      </c>
      <c r="AL123" s="777"/>
      <c r="AM123" s="777"/>
      <c r="AN123" s="777"/>
      <c r="AO123" s="778"/>
      <c r="AP123" s="821" t="s">
        <v>393</v>
      </c>
      <c r="AQ123" s="822"/>
      <c r="AR123" s="822"/>
      <c r="AS123" s="822"/>
      <c r="AT123" s="823"/>
      <c r="AU123" s="883"/>
      <c r="AV123" s="884"/>
      <c r="AW123" s="884"/>
      <c r="AX123" s="884"/>
      <c r="AY123" s="884"/>
      <c r="AZ123" s="242" t="s">
        <v>188</v>
      </c>
      <c r="BA123" s="242"/>
      <c r="BB123" s="242"/>
      <c r="BC123" s="242"/>
      <c r="BD123" s="242"/>
      <c r="BE123" s="242"/>
      <c r="BF123" s="242"/>
      <c r="BG123" s="242"/>
      <c r="BH123" s="242"/>
      <c r="BI123" s="242"/>
      <c r="BJ123" s="242"/>
      <c r="BK123" s="242"/>
      <c r="BL123" s="242"/>
      <c r="BM123" s="242"/>
      <c r="BN123" s="242"/>
      <c r="BO123" s="874" t="s">
        <v>499</v>
      </c>
      <c r="BP123" s="875"/>
      <c r="BQ123" s="829">
        <v>67234747</v>
      </c>
      <c r="BR123" s="830"/>
      <c r="BS123" s="830"/>
      <c r="BT123" s="830"/>
      <c r="BU123" s="830"/>
      <c r="BV123" s="830">
        <v>67207758</v>
      </c>
      <c r="BW123" s="830"/>
      <c r="BX123" s="830"/>
      <c r="BY123" s="830"/>
      <c r="BZ123" s="830"/>
      <c r="CA123" s="830">
        <v>67936557</v>
      </c>
      <c r="CB123" s="830"/>
      <c r="CC123" s="830"/>
      <c r="CD123" s="830"/>
      <c r="CE123" s="830"/>
      <c r="CF123" s="745"/>
      <c r="CG123" s="746"/>
      <c r="CH123" s="746"/>
      <c r="CI123" s="746"/>
      <c r="CJ123" s="831"/>
      <c r="CK123" s="866"/>
      <c r="CL123" s="852"/>
      <c r="CM123" s="852"/>
      <c r="CN123" s="852"/>
      <c r="CO123" s="853"/>
      <c r="CP123" s="832" t="s">
        <v>411</v>
      </c>
      <c r="CQ123" s="833"/>
      <c r="CR123" s="833"/>
      <c r="CS123" s="833"/>
      <c r="CT123" s="833"/>
      <c r="CU123" s="833"/>
      <c r="CV123" s="833"/>
      <c r="CW123" s="833"/>
      <c r="CX123" s="833"/>
      <c r="CY123" s="833"/>
      <c r="CZ123" s="833"/>
      <c r="DA123" s="833"/>
      <c r="DB123" s="833"/>
      <c r="DC123" s="833"/>
      <c r="DD123" s="833"/>
      <c r="DE123" s="833"/>
      <c r="DF123" s="834"/>
      <c r="DG123" s="776" t="s">
        <v>485</v>
      </c>
      <c r="DH123" s="777"/>
      <c r="DI123" s="777"/>
      <c r="DJ123" s="777"/>
      <c r="DK123" s="778"/>
      <c r="DL123" s="779" t="s">
        <v>138</v>
      </c>
      <c r="DM123" s="777"/>
      <c r="DN123" s="777"/>
      <c r="DO123" s="777"/>
      <c r="DP123" s="778"/>
      <c r="DQ123" s="779" t="s">
        <v>462</v>
      </c>
      <c r="DR123" s="777"/>
      <c r="DS123" s="777"/>
      <c r="DT123" s="777"/>
      <c r="DU123" s="778"/>
      <c r="DV123" s="821" t="s">
        <v>138</v>
      </c>
      <c r="DW123" s="822"/>
      <c r="DX123" s="822"/>
      <c r="DY123" s="822"/>
      <c r="DZ123" s="823"/>
    </row>
    <row r="124" spans="1:130" s="221" customFormat="1" ht="26.25" customHeight="1" thickBot="1" x14ac:dyDescent="0.2">
      <c r="A124" s="817"/>
      <c r="B124" s="818"/>
      <c r="C124" s="812" t="s">
        <v>484</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393</v>
      </c>
      <c r="AB124" s="777"/>
      <c r="AC124" s="777"/>
      <c r="AD124" s="777"/>
      <c r="AE124" s="778"/>
      <c r="AF124" s="779" t="s">
        <v>462</v>
      </c>
      <c r="AG124" s="777"/>
      <c r="AH124" s="777"/>
      <c r="AI124" s="777"/>
      <c r="AJ124" s="778"/>
      <c r="AK124" s="779" t="s">
        <v>138</v>
      </c>
      <c r="AL124" s="777"/>
      <c r="AM124" s="777"/>
      <c r="AN124" s="777"/>
      <c r="AO124" s="778"/>
      <c r="AP124" s="821" t="s">
        <v>452</v>
      </c>
      <c r="AQ124" s="822"/>
      <c r="AR124" s="822"/>
      <c r="AS124" s="822"/>
      <c r="AT124" s="823"/>
      <c r="AU124" s="824" t="s">
        <v>500</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60.2</v>
      </c>
      <c r="BR124" s="828"/>
      <c r="BS124" s="828"/>
      <c r="BT124" s="828"/>
      <c r="BU124" s="828"/>
      <c r="BV124" s="828">
        <v>81.2</v>
      </c>
      <c r="BW124" s="828"/>
      <c r="BX124" s="828"/>
      <c r="BY124" s="828"/>
      <c r="BZ124" s="828"/>
      <c r="CA124" s="828">
        <v>85.3</v>
      </c>
      <c r="CB124" s="828"/>
      <c r="CC124" s="828"/>
      <c r="CD124" s="828"/>
      <c r="CE124" s="828"/>
      <c r="CF124" s="723"/>
      <c r="CG124" s="724"/>
      <c r="CH124" s="724"/>
      <c r="CI124" s="724"/>
      <c r="CJ124" s="859"/>
      <c r="CK124" s="867"/>
      <c r="CL124" s="867"/>
      <c r="CM124" s="867"/>
      <c r="CN124" s="867"/>
      <c r="CO124" s="868"/>
      <c r="CP124" s="832" t="s">
        <v>501</v>
      </c>
      <c r="CQ124" s="833"/>
      <c r="CR124" s="833"/>
      <c r="CS124" s="833"/>
      <c r="CT124" s="833"/>
      <c r="CU124" s="833"/>
      <c r="CV124" s="833"/>
      <c r="CW124" s="833"/>
      <c r="CX124" s="833"/>
      <c r="CY124" s="833"/>
      <c r="CZ124" s="833"/>
      <c r="DA124" s="833"/>
      <c r="DB124" s="833"/>
      <c r="DC124" s="833"/>
      <c r="DD124" s="833"/>
      <c r="DE124" s="833"/>
      <c r="DF124" s="834"/>
      <c r="DG124" s="760" t="s">
        <v>457</v>
      </c>
      <c r="DH124" s="761"/>
      <c r="DI124" s="761"/>
      <c r="DJ124" s="761"/>
      <c r="DK124" s="762"/>
      <c r="DL124" s="763" t="s">
        <v>469</v>
      </c>
      <c r="DM124" s="761"/>
      <c r="DN124" s="761"/>
      <c r="DO124" s="761"/>
      <c r="DP124" s="762"/>
      <c r="DQ124" s="763" t="s">
        <v>485</v>
      </c>
      <c r="DR124" s="761"/>
      <c r="DS124" s="761"/>
      <c r="DT124" s="761"/>
      <c r="DU124" s="762"/>
      <c r="DV124" s="845" t="s">
        <v>485</v>
      </c>
      <c r="DW124" s="846"/>
      <c r="DX124" s="846"/>
      <c r="DY124" s="846"/>
      <c r="DZ124" s="847"/>
    </row>
    <row r="125" spans="1:130" s="221" customFormat="1" ht="26.25" customHeight="1" x14ac:dyDescent="0.15">
      <c r="A125" s="817"/>
      <c r="B125" s="818"/>
      <c r="C125" s="812" t="s">
        <v>487</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452</v>
      </c>
      <c r="AB125" s="777"/>
      <c r="AC125" s="777"/>
      <c r="AD125" s="777"/>
      <c r="AE125" s="778"/>
      <c r="AF125" s="779" t="s">
        <v>452</v>
      </c>
      <c r="AG125" s="777"/>
      <c r="AH125" s="777"/>
      <c r="AI125" s="777"/>
      <c r="AJ125" s="778"/>
      <c r="AK125" s="779" t="s">
        <v>485</v>
      </c>
      <c r="AL125" s="777"/>
      <c r="AM125" s="777"/>
      <c r="AN125" s="777"/>
      <c r="AO125" s="778"/>
      <c r="AP125" s="821" t="s">
        <v>473</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502</v>
      </c>
      <c r="CL125" s="849"/>
      <c r="CM125" s="849"/>
      <c r="CN125" s="849"/>
      <c r="CO125" s="850"/>
      <c r="CP125" s="857" t="s">
        <v>503</v>
      </c>
      <c r="CQ125" s="805"/>
      <c r="CR125" s="805"/>
      <c r="CS125" s="805"/>
      <c r="CT125" s="805"/>
      <c r="CU125" s="805"/>
      <c r="CV125" s="805"/>
      <c r="CW125" s="805"/>
      <c r="CX125" s="805"/>
      <c r="CY125" s="805"/>
      <c r="CZ125" s="805"/>
      <c r="DA125" s="805"/>
      <c r="DB125" s="805"/>
      <c r="DC125" s="805"/>
      <c r="DD125" s="805"/>
      <c r="DE125" s="805"/>
      <c r="DF125" s="806"/>
      <c r="DG125" s="858" t="s">
        <v>473</v>
      </c>
      <c r="DH125" s="839"/>
      <c r="DI125" s="839"/>
      <c r="DJ125" s="839"/>
      <c r="DK125" s="839"/>
      <c r="DL125" s="839" t="s">
        <v>475</v>
      </c>
      <c r="DM125" s="839"/>
      <c r="DN125" s="839"/>
      <c r="DO125" s="839"/>
      <c r="DP125" s="839"/>
      <c r="DQ125" s="839" t="s">
        <v>452</v>
      </c>
      <c r="DR125" s="839"/>
      <c r="DS125" s="839"/>
      <c r="DT125" s="839"/>
      <c r="DU125" s="839"/>
      <c r="DV125" s="840" t="s">
        <v>399</v>
      </c>
      <c r="DW125" s="840"/>
      <c r="DX125" s="840"/>
      <c r="DY125" s="840"/>
      <c r="DZ125" s="841"/>
    </row>
    <row r="126" spans="1:130" s="221" customFormat="1" ht="26.25" customHeight="1" thickBot="1" x14ac:dyDescent="0.2">
      <c r="A126" s="817"/>
      <c r="B126" s="818"/>
      <c r="C126" s="812" t="s">
        <v>489</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t="s">
        <v>485</v>
      </c>
      <c r="AB126" s="777"/>
      <c r="AC126" s="777"/>
      <c r="AD126" s="777"/>
      <c r="AE126" s="778"/>
      <c r="AF126" s="779" t="s">
        <v>399</v>
      </c>
      <c r="AG126" s="777"/>
      <c r="AH126" s="777"/>
      <c r="AI126" s="777"/>
      <c r="AJ126" s="778"/>
      <c r="AK126" s="779" t="s">
        <v>399</v>
      </c>
      <c r="AL126" s="777"/>
      <c r="AM126" s="777"/>
      <c r="AN126" s="777"/>
      <c r="AO126" s="778"/>
      <c r="AP126" s="821" t="s">
        <v>504</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505</v>
      </c>
      <c r="CQ126" s="749"/>
      <c r="CR126" s="749"/>
      <c r="CS126" s="749"/>
      <c r="CT126" s="749"/>
      <c r="CU126" s="749"/>
      <c r="CV126" s="749"/>
      <c r="CW126" s="749"/>
      <c r="CX126" s="749"/>
      <c r="CY126" s="749"/>
      <c r="CZ126" s="749"/>
      <c r="DA126" s="749"/>
      <c r="DB126" s="749"/>
      <c r="DC126" s="749"/>
      <c r="DD126" s="749"/>
      <c r="DE126" s="749"/>
      <c r="DF126" s="750"/>
      <c r="DG126" s="813" t="s">
        <v>399</v>
      </c>
      <c r="DH126" s="814"/>
      <c r="DI126" s="814"/>
      <c r="DJ126" s="814"/>
      <c r="DK126" s="814"/>
      <c r="DL126" s="814" t="s">
        <v>480</v>
      </c>
      <c r="DM126" s="814"/>
      <c r="DN126" s="814"/>
      <c r="DO126" s="814"/>
      <c r="DP126" s="814"/>
      <c r="DQ126" s="814" t="s">
        <v>452</v>
      </c>
      <c r="DR126" s="814"/>
      <c r="DS126" s="814"/>
      <c r="DT126" s="814"/>
      <c r="DU126" s="814"/>
      <c r="DV126" s="791" t="s">
        <v>452</v>
      </c>
      <c r="DW126" s="791"/>
      <c r="DX126" s="791"/>
      <c r="DY126" s="791"/>
      <c r="DZ126" s="792"/>
    </row>
    <row r="127" spans="1:130" s="221" customFormat="1" ht="26.25" customHeight="1" x14ac:dyDescent="0.15">
      <c r="A127" s="819"/>
      <c r="B127" s="820"/>
      <c r="C127" s="835" t="s">
        <v>506</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452</v>
      </c>
      <c r="AB127" s="777"/>
      <c r="AC127" s="777"/>
      <c r="AD127" s="777"/>
      <c r="AE127" s="778"/>
      <c r="AF127" s="779" t="s">
        <v>452</v>
      </c>
      <c r="AG127" s="777"/>
      <c r="AH127" s="777"/>
      <c r="AI127" s="777"/>
      <c r="AJ127" s="778"/>
      <c r="AK127" s="779" t="s">
        <v>469</v>
      </c>
      <c r="AL127" s="777"/>
      <c r="AM127" s="777"/>
      <c r="AN127" s="777"/>
      <c r="AO127" s="778"/>
      <c r="AP127" s="821" t="s">
        <v>459</v>
      </c>
      <c r="AQ127" s="822"/>
      <c r="AR127" s="822"/>
      <c r="AS127" s="822"/>
      <c r="AT127" s="823"/>
      <c r="AU127" s="223"/>
      <c r="AV127" s="223"/>
      <c r="AW127" s="223"/>
      <c r="AX127" s="838" t="s">
        <v>507</v>
      </c>
      <c r="AY127" s="809"/>
      <c r="AZ127" s="809"/>
      <c r="BA127" s="809"/>
      <c r="BB127" s="809"/>
      <c r="BC127" s="809"/>
      <c r="BD127" s="809"/>
      <c r="BE127" s="810"/>
      <c r="BF127" s="808" t="s">
        <v>508</v>
      </c>
      <c r="BG127" s="809"/>
      <c r="BH127" s="809"/>
      <c r="BI127" s="809"/>
      <c r="BJ127" s="809"/>
      <c r="BK127" s="809"/>
      <c r="BL127" s="810"/>
      <c r="BM127" s="808" t="s">
        <v>509</v>
      </c>
      <c r="BN127" s="809"/>
      <c r="BO127" s="809"/>
      <c r="BP127" s="809"/>
      <c r="BQ127" s="809"/>
      <c r="BR127" s="809"/>
      <c r="BS127" s="810"/>
      <c r="BT127" s="808" t="s">
        <v>510</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511</v>
      </c>
      <c r="CQ127" s="749"/>
      <c r="CR127" s="749"/>
      <c r="CS127" s="749"/>
      <c r="CT127" s="749"/>
      <c r="CU127" s="749"/>
      <c r="CV127" s="749"/>
      <c r="CW127" s="749"/>
      <c r="CX127" s="749"/>
      <c r="CY127" s="749"/>
      <c r="CZ127" s="749"/>
      <c r="DA127" s="749"/>
      <c r="DB127" s="749"/>
      <c r="DC127" s="749"/>
      <c r="DD127" s="749"/>
      <c r="DE127" s="749"/>
      <c r="DF127" s="750"/>
      <c r="DG127" s="813" t="s">
        <v>485</v>
      </c>
      <c r="DH127" s="814"/>
      <c r="DI127" s="814"/>
      <c r="DJ127" s="814"/>
      <c r="DK127" s="814"/>
      <c r="DL127" s="814" t="s">
        <v>485</v>
      </c>
      <c r="DM127" s="814"/>
      <c r="DN127" s="814"/>
      <c r="DO127" s="814"/>
      <c r="DP127" s="814"/>
      <c r="DQ127" s="814" t="s">
        <v>449</v>
      </c>
      <c r="DR127" s="814"/>
      <c r="DS127" s="814"/>
      <c r="DT127" s="814"/>
      <c r="DU127" s="814"/>
      <c r="DV127" s="791" t="s">
        <v>473</v>
      </c>
      <c r="DW127" s="791"/>
      <c r="DX127" s="791"/>
      <c r="DY127" s="791"/>
      <c r="DZ127" s="792"/>
    </row>
    <row r="128" spans="1:130" s="221" customFormat="1" ht="26.25" customHeight="1" thickBot="1" x14ac:dyDescent="0.2">
      <c r="A128" s="793" t="s">
        <v>512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513</v>
      </c>
      <c r="X128" s="795"/>
      <c r="Y128" s="795"/>
      <c r="Z128" s="796"/>
      <c r="AA128" s="797">
        <v>1700630</v>
      </c>
      <c r="AB128" s="798"/>
      <c r="AC128" s="798"/>
      <c r="AD128" s="798"/>
      <c r="AE128" s="799"/>
      <c r="AF128" s="800">
        <v>1627542</v>
      </c>
      <c r="AG128" s="798"/>
      <c r="AH128" s="798"/>
      <c r="AI128" s="798"/>
      <c r="AJ128" s="799"/>
      <c r="AK128" s="800">
        <v>1655027</v>
      </c>
      <c r="AL128" s="798"/>
      <c r="AM128" s="798"/>
      <c r="AN128" s="798"/>
      <c r="AO128" s="799"/>
      <c r="AP128" s="801"/>
      <c r="AQ128" s="802"/>
      <c r="AR128" s="802"/>
      <c r="AS128" s="802"/>
      <c r="AT128" s="803"/>
      <c r="AU128" s="223"/>
      <c r="AV128" s="223"/>
      <c r="AW128" s="223"/>
      <c r="AX128" s="804" t="s">
        <v>514</v>
      </c>
      <c r="AY128" s="805"/>
      <c r="AZ128" s="805"/>
      <c r="BA128" s="805"/>
      <c r="BB128" s="805"/>
      <c r="BC128" s="805"/>
      <c r="BD128" s="805"/>
      <c r="BE128" s="806"/>
      <c r="BF128" s="783" t="s">
        <v>473</v>
      </c>
      <c r="BG128" s="784"/>
      <c r="BH128" s="784"/>
      <c r="BI128" s="784"/>
      <c r="BJ128" s="784"/>
      <c r="BK128" s="784"/>
      <c r="BL128" s="807"/>
      <c r="BM128" s="783">
        <v>11.63</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515</v>
      </c>
      <c r="CQ128" s="727"/>
      <c r="CR128" s="727"/>
      <c r="CS128" s="727"/>
      <c r="CT128" s="727"/>
      <c r="CU128" s="727"/>
      <c r="CV128" s="727"/>
      <c r="CW128" s="727"/>
      <c r="CX128" s="727"/>
      <c r="CY128" s="727"/>
      <c r="CZ128" s="727"/>
      <c r="DA128" s="727"/>
      <c r="DB128" s="727"/>
      <c r="DC128" s="727"/>
      <c r="DD128" s="727"/>
      <c r="DE128" s="727"/>
      <c r="DF128" s="728"/>
      <c r="DG128" s="787">
        <v>1055658</v>
      </c>
      <c r="DH128" s="788"/>
      <c r="DI128" s="788"/>
      <c r="DJ128" s="788"/>
      <c r="DK128" s="788"/>
      <c r="DL128" s="788">
        <v>1038830</v>
      </c>
      <c r="DM128" s="788"/>
      <c r="DN128" s="788"/>
      <c r="DO128" s="788"/>
      <c r="DP128" s="788"/>
      <c r="DQ128" s="788">
        <v>1022754</v>
      </c>
      <c r="DR128" s="788"/>
      <c r="DS128" s="788"/>
      <c r="DT128" s="788"/>
      <c r="DU128" s="788"/>
      <c r="DV128" s="789">
        <v>3.3</v>
      </c>
      <c r="DW128" s="789"/>
      <c r="DX128" s="789"/>
      <c r="DY128" s="789"/>
      <c r="DZ128" s="790"/>
    </row>
    <row r="129" spans="1:131" s="221" customFormat="1" ht="26.25" customHeight="1" x14ac:dyDescent="0.15">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516</v>
      </c>
      <c r="X129" s="774"/>
      <c r="Y129" s="774"/>
      <c r="Z129" s="775"/>
      <c r="AA129" s="776">
        <v>32297473</v>
      </c>
      <c r="AB129" s="777"/>
      <c r="AC129" s="777"/>
      <c r="AD129" s="777"/>
      <c r="AE129" s="778"/>
      <c r="AF129" s="779">
        <v>32695426</v>
      </c>
      <c r="AG129" s="777"/>
      <c r="AH129" s="777"/>
      <c r="AI129" s="777"/>
      <c r="AJ129" s="778"/>
      <c r="AK129" s="779">
        <v>34405539</v>
      </c>
      <c r="AL129" s="777"/>
      <c r="AM129" s="777"/>
      <c r="AN129" s="777"/>
      <c r="AO129" s="778"/>
      <c r="AP129" s="780"/>
      <c r="AQ129" s="781"/>
      <c r="AR129" s="781"/>
      <c r="AS129" s="781"/>
      <c r="AT129" s="782"/>
      <c r="AU129" s="224"/>
      <c r="AV129" s="224"/>
      <c r="AW129" s="224"/>
      <c r="AX129" s="748" t="s">
        <v>517</v>
      </c>
      <c r="AY129" s="749"/>
      <c r="AZ129" s="749"/>
      <c r="BA129" s="749"/>
      <c r="BB129" s="749"/>
      <c r="BC129" s="749"/>
      <c r="BD129" s="749"/>
      <c r="BE129" s="750"/>
      <c r="BF129" s="767" t="s">
        <v>504</v>
      </c>
      <c r="BG129" s="768"/>
      <c r="BH129" s="768"/>
      <c r="BI129" s="768"/>
      <c r="BJ129" s="768"/>
      <c r="BK129" s="768"/>
      <c r="BL129" s="769"/>
      <c r="BM129" s="767">
        <v>16.63</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518</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519</v>
      </c>
      <c r="X130" s="774"/>
      <c r="Y130" s="774"/>
      <c r="Z130" s="775"/>
      <c r="AA130" s="776">
        <v>3611153</v>
      </c>
      <c r="AB130" s="777"/>
      <c r="AC130" s="777"/>
      <c r="AD130" s="777"/>
      <c r="AE130" s="778"/>
      <c r="AF130" s="779">
        <v>3265611</v>
      </c>
      <c r="AG130" s="777"/>
      <c r="AH130" s="777"/>
      <c r="AI130" s="777"/>
      <c r="AJ130" s="778"/>
      <c r="AK130" s="779">
        <v>3473591</v>
      </c>
      <c r="AL130" s="777"/>
      <c r="AM130" s="777"/>
      <c r="AN130" s="777"/>
      <c r="AO130" s="778"/>
      <c r="AP130" s="780"/>
      <c r="AQ130" s="781"/>
      <c r="AR130" s="781"/>
      <c r="AS130" s="781"/>
      <c r="AT130" s="782"/>
      <c r="AU130" s="224"/>
      <c r="AV130" s="224"/>
      <c r="AW130" s="224"/>
      <c r="AX130" s="748" t="s">
        <v>520</v>
      </c>
      <c r="AY130" s="749"/>
      <c r="AZ130" s="749"/>
      <c r="BA130" s="749"/>
      <c r="BB130" s="749"/>
      <c r="BC130" s="749"/>
      <c r="BD130" s="749"/>
      <c r="BE130" s="750"/>
      <c r="BF130" s="751">
        <v>6</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521</v>
      </c>
      <c r="X131" s="758"/>
      <c r="Y131" s="758"/>
      <c r="Z131" s="759"/>
      <c r="AA131" s="760">
        <v>28686320</v>
      </c>
      <c r="AB131" s="761"/>
      <c r="AC131" s="761"/>
      <c r="AD131" s="761"/>
      <c r="AE131" s="762"/>
      <c r="AF131" s="763">
        <v>29429815</v>
      </c>
      <c r="AG131" s="761"/>
      <c r="AH131" s="761"/>
      <c r="AI131" s="761"/>
      <c r="AJ131" s="762"/>
      <c r="AK131" s="763">
        <v>30931948</v>
      </c>
      <c r="AL131" s="761"/>
      <c r="AM131" s="761"/>
      <c r="AN131" s="761"/>
      <c r="AO131" s="762"/>
      <c r="AP131" s="764"/>
      <c r="AQ131" s="765"/>
      <c r="AR131" s="765"/>
      <c r="AS131" s="765"/>
      <c r="AT131" s="766"/>
      <c r="AU131" s="224"/>
      <c r="AV131" s="224"/>
      <c r="AW131" s="224"/>
      <c r="AX131" s="726" t="s">
        <v>522</v>
      </c>
      <c r="AY131" s="727"/>
      <c r="AZ131" s="727"/>
      <c r="BA131" s="727"/>
      <c r="BB131" s="727"/>
      <c r="BC131" s="727"/>
      <c r="BD131" s="727"/>
      <c r="BE131" s="728"/>
      <c r="BF131" s="729">
        <v>85.3</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523</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524</v>
      </c>
      <c r="W132" s="739"/>
      <c r="X132" s="739"/>
      <c r="Y132" s="739"/>
      <c r="Z132" s="740"/>
      <c r="AA132" s="741">
        <v>5.7957416640000003</v>
      </c>
      <c r="AB132" s="742"/>
      <c r="AC132" s="742"/>
      <c r="AD132" s="742"/>
      <c r="AE132" s="743"/>
      <c r="AF132" s="744">
        <v>6.530856548</v>
      </c>
      <c r="AG132" s="742"/>
      <c r="AH132" s="742"/>
      <c r="AI132" s="742"/>
      <c r="AJ132" s="743"/>
      <c r="AK132" s="744">
        <v>5.7126437689999996</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525</v>
      </c>
      <c r="W133" s="718"/>
      <c r="X133" s="718"/>
      <c r="Y133" s="718"/>
      <c r="Z133" s="719"/>
      <c r="AA133" s="720">
        <v>5.7</v>
      </c>
      <c r="AB133" s="721"/>
      <c r="AC133" s="721"/>
      <c r="AD133" s="721"/>
      <c r="AE133" s="722"/>
      <c r="AF133" s="720">
        <v>5.7</v>
      </c>
      <c r="AG133" s="721"/>
      <c r="AH133" s="721"/>
      <c r="AI133" s="721"/>
      <c r="AJ133" s="722"/>
      <c r="AK133" s="720">
        <v>6</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CbuK6M1/Z54DmZrsbcdQ9DagPj6Fk1gCe1LDSCwjSdth20L3JoDfdoJNbD6fZCcVanTV4yKANF3CXrsVAk1RA==" saltValue="DB7oyod1cIs/9OMheF+V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PhpRFh1LuGFRf8fXoCi0oGZgYzrr2OQwJN4gPdUaDtZu9iSm7g+0/eFqwHj/G+uKWThJe4RO3gYFYB2q3Eq+g==" saltValue="lg2j0HJHZHL1E/MiHDXf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AO9" sqref="AO9"/>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529</v>
      </c>
      <c r="AP7" s="263"/>
      <c r="AQ7" s="264" t="s">
        <v>530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531</v>
      </c>
      <c r="AQ8" s="270" t="s">
        <v>532</v>
      </c>
      <c r="AR8" s="271" t="s">
        <v>533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534</v>
      </c>
      <c r="AL9" s="1128"/>
      <c r="AM9" s="1128"/>
      <c r="AN9" s="1129"/>
      <c r="AO9" s="272">
        <v>9305172</v>
      </c>
      <c r="AP9" s="272">
        <v>55503</v>
      </c>
      <c r="AQ9" s="273">
        <v>68851</v>
      </c>
      <c r="AR9" s="274">
        <v>-19.399999999999999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535</v>
      </c>
      <c r="AL10" s="1128"/>
      <c r="AM10" s="1128"/>
      <c r="AN10" s="1129"/>
      <c r="AO10" s="275">
        <v>105638</v>
      </c>
      <c r="AP10" s="275">
        <v>630</v>
      </c>
      <c r="AQ10" s="276">
        <v>2699</v>
      </c>
      <c r="AR10" s="277">
        <v>-76.7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536</v>
      </c>
      <c r="AL11" s="1128"/>
      <c r="AM11" s="1128"/>
      <c r="AN11" s="1129"/>
      <c r="AO11" s="275">
        <v>83241</v>
      </c>
      <c r="AP11" s="275">
        <v>497</v>
      </c>
      <c r="AQ11" s="276">
        <v>448</v>
      </c>
      <c r="AR11" s="277">
        <v>10.9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537</v>
      </c>
      <c r="AL12" s="1128"/>
      <c r="AM12" s="1128"/>
      <c r="AN12" s="1129"/>
      <c r="AO12" s="275" t="s">
        <v>538</v>
      </c>
      <c r="AP12" s="275" t="s">
        <v>538</v>
      </c>
      <c r="AQ12" s="276">
        <v>16</v>
      </c>
      <c r="AR12" s="277" t="s">
        <v>538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539</v>
      </c>
      <c r="AL13" s="1128"/>
      <c r="AM13" s="1128"/>
      <c r="AN13" s="1129"/>
      <c r="AO13" s="275">
        <v>394785</v>
      </c>
      <c r="AP13" s="275">
        <v>2355</v>
      </c>
      <c r="AQ13" s="276">
        <v>2047</v>
      </c>
      <c r="AR13" s="277">
        <v>15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540</v>
      </c>
      <c r="AL14" s="1128"/>
      <c r="AM14" s="1128"/>
      <c r="AN14" s="1129"/>
      <c r="AO14" s="275">
        <v>645578</v>
      </c>
      <c r="AP14" s="275">
        <v>3851</v>
      </c>
      <c r="AQ14" s="276">
        <v>1619</v>
      </c>
      <c r="AR14" s="277">
        <v>137.9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541</v>
      </c>
      <c r="AL15" s="1131"/>
      <c r="AM15" s="1131"/>
      <c r="AN15" s="1132"/>
      <c r="AO15" s="275">
        <v>-681486</v>
      </c>
      <c r="AP15" s="275">
        <v>-4065</v>
      </c>
      <c r="AQ15" s="276">
        <v>-4243</v>
      </c>
      <c r="AR15" s="277">
        <v>-4.2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188</v>
      </c>
      <c r="AL16" s="1131"/>
      <c r="AM16" s="1131"/>
      <c r="AN16" s="1132"/>
      <c r="AO16" s="275">
        <v>9852928</v>
      </c>
      <c r="AP16" s="275">
        <v>58770</v>
      </c>
      <c r="AQ16" s="276">
        <v>71437</v>
      </c>
      <c r="AR16" s="277">
        <v>-17.7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542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543</v>
      </c>
      <c r="AP20" s="284" t="s">
        <v>544</v>
      </c>
      <c r="AQ20" s="285" t="s">
        <v>545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546</v>
      </c>
      <c r="AL21" s="1134"/>
      <c r="AM21" s="1134"/>
      <c r="AN21" s="1135"/>
      <c r="AO21" s="288">
        <v>6.26</v>
      </c>
      <c r="AP21" s="289">
        <v>6.93</v>
      </c>
      <c r="AQ21" s="290">
        <v>-0.67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547</v>
      </c>
      <c r="AL22" s="1134"/>
      <c r="AM22" s="1134"/>
      <c r="AN22" s="1135"/>
      <c r="AO22" s="293">
        <v>98.9</v>
      </c>
      <c r="AP22" s="294">
        <v>99.1</v>
      </c>
      <c r="AQ22" s="295">
        <v>-0.2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6" t="s">
        <v>548</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x14ac:dyDescent="0.15">
      <c r="A27" s="300"/>
      <c r="AO27" s="253"/>
      <c r="AP27" s="253"/>
      <c r="AQ27" s="253"/>
      <c r="AR27" s="253"/>
      <c r="AS27" s="253"/>
      <c r="AT27" s="253"/>
    </row>
    <row r="28" spans="1:46" ht="17.25" x14ac:dyDescent="0.15">
      <c r="A28" s="254" t="s">
        <v>549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550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529</v>
      </c>
      <c r="AP30" s="263"/>
      <c r="AQ30" s="264" t="s">
        <v>530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531</v>
      </c>
      <c r="AQ31" s="270" t="s">
        <v>532</v>
      </c>
      <c r="AR31" s="271" t="s">
        <v>533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551</v>
      </c>
      <c r="AL32" s="1118"/>
      <c r="AM32" s="1118"/>
      <c r="AN32" s="1119"/>
      <c r="AO32" s="303">
        <v>5187082</v>
      </c>
      <c r="AP32" s="303">
        <v>30940</v>
      </c>
      <c r="AQ32" s="304">
        <v>36212</v>
      </c>
      <c r="AR32" s="305">
        <v>-14.6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552</v>
      </c>
      <c r="AL33" s="1118"/>
      <c r="AM33" s="1118"/>
      <c r="AN33" s="1119"/>
      <c r="AO33" s="303" t="s">
        <v>538</v>
      </c>
      <c r="AP33" s="303" t="s">
        <v>538</v>
      </c>
      <c r="AQ33" s="304" t="s">
        <v>538</v>
      </c>
      <c r="AR33" s="305" t="s">
        <v>538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553</v>
      </c>
      <c r="AL34" s="1118"/>
      <c r="AM34" s="1118"/>
      <c r="AN34" s="1119"/>
      <c r="AO34" s="303" t="s">
        <v>538</v>
      </c>
      <c r="AP34" s="303" t="s">
        <v>538</v>
      </c>
      <c r="AQ34" s="304" t="s">
        <v>538</v>
      </c>
      <c r="AR34" s="305" t="s">
        <v>538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554</v>
      </c>
      <c r="AL35" s="1118"/>
      <c r="AM35" s="1118"/>
      <c r="AN35" s="1119"/>
      <c r="AO35" s="303">
        <v>1511331</v>
      </c>
      <c r="AP35" s="303">
        <v>9015</v>
      </c>
      <c r="AQ35" s="304">
        <v>9512</v>
      </c>
      <c r="AR35" s="305">
        <v>-5.2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555</v>
      </c>
      <c r="AL36" s="1118"/>
      <c r="AM36" s="1118"/>
      <c r="AN36" s="1119"/>
      <c r="AO36" s="303">
        <v>196745</v>
      </c>
      <c r="AP36" s="303">
        <v>1174</v>
      </c>
      <c r="AQ36" s="304">
        <v>644</v>
      </c>
      <c r="AR36" s="305">
        <v>82.3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556</v>
      </c>
      <c r="AL37" s="1118"/>
      <c r="AM37" s="1118"/>
      <c r="AN37" s="1119"/>
      <c r="AO37" s="303" t="s">
        <v>538</v>
      </c>
      <c r="AP37" s="303" t="s">
        <v>538</v>
      </c>
      <c r="AQ37" s="304">
        <v>587</v>
      </c>
      <c r="AR37" s="305" t="s">
        <v>538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557</v>
      </c>
      <c r="AL38" s="1121"/>
      <c r="AM38" s="1121"/>
      <c r="AN38" s="1122"/>
      <c r="AO38" s="306">
        <v>492</v>
      </c>
      <c r="AP38" s="306">
        <v>3</v>
      </c>
      <c r="AQ38" s="307">
        <v>0</v>
      </c>
      <c r="AR38" s="295">
        <v>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558</v>
      </c>
      <c r="AL39" s="1121"/>
      <c r="AM39" s="1121"/>
      <c r="AN39" s="1122"/>
      <c r="AO39" s="303">
        <v>-1655027</v>
      </c>
      <c r="AP39" s="303">
        <v>-9872</v>
      </c>
      <c r="AQ39" s="304">
        <v>-5655</v>
      </c>
      <c r="AR39" s="305">
        <v>74.599999999999994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559</v>
      </c>
      <c r="AL40" s="1118"/>
      <c r="AM40" s="1118"/>
      <c r="AN40" s="1119"/>
      <c r="AO40" s="303">
        <v>-3473591</v>
      </c>
      <c r="AP40" s="303">
        <v>-20719</v>
      </c>
      <c r="AQ40" s="304">
        <v>-33547</v>
      </c>
      <c r="AR40" s="305">
        <v>-38.200000000000003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299</v>
      </c>
      <c r="AL41" s="1124"/>
      <c r="AM41" s="1124"/>
      <c r="AN41" s="1125"/>
      <c r="AO41" s="303">
        <v>1767032</v>
      </c>
      <c r="AP41" s="303">
        <v>10540</v>
      </c>
      <c r="AQ41" s="304">
        <v>7752</v>
      </c>
      <c r="AR41" s="305">
        <v>36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560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561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562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529</v>
      </c>
      <c r="AN49" s="1112" t="s">
        <v>563</v>
      </c>
      <c r="AO49" s="1113"/>
      <c r="AP49" s="1113"/>
      <c r="AQ49" s="1113"/>
      <c r="AR49" s="111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564</v>
      </c>
      <c r="AO50" s="320" t="s">
        <v>565</v>
      </c>
      <c r="AP50" s="321" t="s">
        <v>566</v>
      </c>
      <c r="AQ50" s="322" t="s">
        <v>567</v>
      </c>
      <c r="AR50" s="323" t="s">
        <v>568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569</v>
      </c>
      <c r="AL51" s="316"/>
      <c r="AM51" s="324">
        <v>7856160</v>
      </c>
      <c r="AN51" s="325">
        <v>46928</v>
      </c>
      <c r="AO51" s="326">
        <v>10.1</v>
      </c>
      <c r="AP51" s="327">
        <v>51875</v>
      </c>
      <c r="AQ51" s="328">
        <v>-1.4</v>
      </c>
      <c r="AR51" s="329">
        <v>11.5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570</v>
      </c>
      <c r="AM52" s="332">
        <v>4124086</v>
      </c>
      <c r="AN52" s="333">
        <v>24635</v>
      </c>
      <c r="AO52" s="334">
        <v>2.2000000000000002</v>
      </c>
      <c r="AP52" s="335">
        <v>29372</v>
      </c>
      <c r="AQ52" s="336">
        <v>-5.7</v>
      </c>
      <c r="AR52" s="337">
        <v>7.9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571</v>
      </c>
      <c r="AL53" s="316"/>
      <c r="AM53" s="324">
        <v>6687721</v>
      </c>
      <c r="AN53" s="325">
        <v>39931</v>
      </c>
      <c r="AO53" s="326">
        <v>-14.9</v>
      </c>
      <c r="AP53" s="327">
        <v>48064</v>
      </c>
      <c r="AQ53" s="328">
        <v>-7.3</v>
      </c>
      <c r="AR53" s="329">
        <v>-7.6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570</v>
      </c>
      <c r="AM54" s="332">
        <v>4014339</v>
      </c>
      <c r="AN54" s="333">
        <v>23969</v>
      </c>
      <c r="AO54" s="334">
        <v>-2.7</v>
      </c>
      <c r="AP54" s="335">
        <v>30373</v>
      </c>
      <c r="AQ54" s="336">
        <v>3.4</v>
      </c>
      <c r="AR54" s="337">
        <v>-6.1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572</v>
      </c>
      <c r="AL55" s="316"/>
      <c r="AM55" s="324">
        <v>6475237</v>
      </c>
      <c r="AN55" s="325">
        <v>38657</v>
      </c>
      <c r="AO55" s="326">
        <v>-3.2</v>
      </c>
      <c r="AP55" s="327">
        <v>56662</v>
      </c>
      <c r="AQ55" s="328">
        <v>17.899999999999999</v>
      </c>
      <c r="AR55" s="329">
        <v>-21.1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570</v>
      </c>
      <c r="AM56" s="332">
        <v>4182226</v>
      </c>
      <c r="AN56" s="333">
        <v>24968</v>
      </c>
      <c r="AO56" s="334">
        <v>4.2</v>
      </c>
      <c r="AP56" s="335">
        <v>34709</v>
      </c>
      <c r="AQ56" s="336">
        <v>14.3</v>
      </c>
      <c r="AR56" s="337">
        <v>-10.1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573</v>
      </c>
      <c r="AL57" s="316"/>
      <c r="AM57" s="324">
        <v>15710244</v>
      </c>
      <c r="AN57" s="325">
        <v>93576</v>
      </c>
      <c r="AO57" s="326">
        <v>142.1</v>
      </c>
      <c r="AP57" s="327">
        <v>60285</v>
      </c>
      <c r="AQ57" s="328">
        <v>6.4</v>
      </c>
      <c r="AR57" s="329">
        <v>135.69999999999999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570</v>
      </c>
      <c r="AM58" s="332">
        <v>11828024</v>
      </c>
      <c r="AN58" s="333">
        <v>70452</v>
      </c>
      <c r="AO58" s="334">
        <v>182.2</v>
      </c>
      <c r="AP58" s="335">
        <v>36445</v>
      </c>
      <c r="AQ58" s="336">
        <v>5</v>
      </c>
      <c r="AR58" s="337">
        <v>177.2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574</v>
      </c>
      <c r="AL59" s="316"/>
      <c r="AM59" s="324">
        <v>10306321</v>
      </c>
      <c r="AN59" s="325">
        <v>61474</v>
      </c>
      <c r="AO59" s="326">
        <v>-34.299999999999997</v>
      </c>
      <c r="AP59" s="327">
        <v>52714</v>
      </c>
      <c r="AQ59" s="328">
        <v>-12.6</v>
      </c>
      <c r="AR59" s="329">
        <v>-21.7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570</v>
      </c>
      <c r="AM60" s="332">
        <v>3926908</v>
      </c>
      <c r="AN60" s="333">
        <v>23423</v>
      </c>
      <c r="AO60" s="334">
        <v>-66.8</v>
      </c>
      <c r="AP60" s="335">
        <v>29032</v>
      </c>
      <c r="AQ60" s="336">
        <v>-20.3</v>
      </c>
      <c r="AR60" s="337">
        <v>-46.5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575</v>
      </c>
      <c r="AL61" s="338"/>
      <c r="AM61" s="339">
        <v>9407137</v>
      </c>
      <c r="AN61" s="340">
        <v>56113</v>
      </c>
      <c r="AO61" s="341">
        <v>20</v>
      </c>
      <c r="AP61" s="342">
        <v>53920</v>
      </c>
      <c r="AQ61" s="343">
        <v>0.6</v>
      </c>
      <c r="AR61" s="329">
        <v>19.399999999999999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570</v>
      </c>
      <c r="AM62" s="332">
        <v>5615117</v>
      </c>
      <c r="AN62" s="333">
        <v>33489</v>
      </c>
      <c r="AO62" s="334">
        <v>23.8</v>
      </c>
      <c r="AP62" s="335">
        <v>31986</v>
      </c>
      <c r="AQ62" s="336">
        <v>-0.7</v>
      </c>
      <c r="AR62" s="337">
        <v>24.5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eObtjX6YAuGZkKIEeWqU/x8Sw5PZ9kndx7SlGH86a4snBKOQ080a5GiLbIpfwdKmKnzVCde7Vx3Y8FIgb4a0Ow==" saltValue="GwUd4DC23mjnxcP5LaFPV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577</v>
      </c>
    </row>
    <row r="121" spans="125:125" ht="13.5" hidden="1" customHeight="1" x14ac:dyDescent="0.15">
      <c r="DU121" s="250"/>
    </row>
  </sheetData>
  <sheetProtection algorithmName="SHA-512" hashValue="aStrCpruK67HB9nPDPw8p4wWaMOr8X0wi0SyBKKhKXXZcrhl99OL3oFcQJ2PGWkqM5lrIbvdmCMsqCnowAUX6g==" saltValue="Vzy0Hb/tQkCTzafGn0ZE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578</v>
      </c>
    </row>
  </sheetData>
  <sheetProtection algorithmName="SHA-512" hashValue="sezVXPoyZV02GtQmQBD/S8ddsH4mhXmJbUaG4boUHklc8iAXx3xzk8r/BsugwZraHTR1/SJKyvEc68q4vGNkiQ==" saltValue="MF/QkzeDDnxul0ATkl7J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36" t="s">
        <v>3</v>
      </c>
      <c r="D47" s="1136"/>
      <c r="E47" s="1137"/>
      <c r="F47" s="11">
        <v>3.84</v>
      </c>
      <c r="G47" s="12">
        <v>3.86</v>
      </c>
      <c r="H47" s="12">
        <v>3.8</v>
      </c>
      <c r="I47" s="12">
        <v>3.68</v>
      </c>
      <c r="J47" s="13">
        <v>7.24</v>
      </c>
    </row>
    <row r="48" spans="2:10" ht="57.75" customHeight="1" x14ac:dyDescent="0.15">
      <c r="B48" s="14"/>
      <c r="C48" s="1138" t="s">
        <v>4</v>
      </c>
      <c r="D48" s="1138"/>
      <c r="E48" s="1139"/>
      <c r="F48" s="15">
        <v>3.03</v>
      </c>
      <c r="G48" s="16">
        <v>4.58</v>
      </c>
      <c r="H48" s="16">
        <v>2.4900000000000002</v>
      </c>
      <c r="I48" s="16">
        <v>6.17</v>
      </c>
      <c r="J48" s="17">
        <v>9.15</v>
      </c>
    </row>
    <row r="49" spans="2:10" ht="57.75" customHeight="1" thickBot="1" x14ac:dyDescent="0.2">
      <c r="B49" s="18"/>
      <c r="C49" s="1140" t="s">
        <v>5</v>
      </c>
      <c r="D49" s="1140"/>
      <c r="E49" s="1141"/>
      <c r="F49" s="19" t="s">
        <v>584</v>
      </c>
      <c r="G49" s="20">
        <v>1.59</v>
      </c>
      <c r="H49" s="20" t="s">
        <v>585</v>
      </c>
      <c r="I49" s="20">
        <v>3.64</v>
      </c>
      <c r="J49" s="21">
        <v>7.03</v>
      </c>
    </row>
    <row r="50" spans="2:10" x14ac:dyDescent="0.15"/>
  </sheetData>
  <sheetProtection algorithmName="SHA-512" hashValue="q66QwhaH4qneHoeU5lU4nzE7LByKNsk50eTOXo/AWG1cGIP19Lo6gwvM+S1E5neUAFmruNcJT23kOuan3CMsgw==" saltValue="/c4tZhVZ4J5fUyUhBd5B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2023-03-12T23:31:44Z</cp:lastPrinted>
  <dcterms:created xsi:type="dcterms:W3CDTF">2023-02-20T04:17:24Z</dcterms:created>
  <dcterms:modified xsi:type="dcterms:W3CDTF">2023-11-14T00:57:27Z</dcterms:modified>
  <cp:category/>
</cp:coreProperties>
</file>