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2821A56F-1CA6-448F-BE3E-407C9EED8C6D}" xr6:coauthVersionLast="47" xr6:coauthVersionMax="47" xr10:uidLastSave="{00000000-0000-0000-0000-000000000000}"/>
  <bookViews>
    <workbookView xWindow="75" yWindow="-16320" windowWidth="29040" windowHeight="15840" tabRatio="83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W34" i="10" s="1"/>
  <c r="BW35" i="10" s="1"/>
  <c r="BW36" i="10" s="1"/>
  <c r="BW37" i="10" s="1"/>
  <c r="BW38" i="10" s="1"/>
  <c r="AM34" i="10"/>
  <c r="AM35" i="10" s="1"/>
  <c r="CO34" i="10" l="1"/>
  <c r="CO35" i="10" s="1"/>
  <c r="CO36" i="10" s="1"/>
  <c r="CO37" i="10" s="1"/>
  <c r="CO38" i="10" s="1"/>
  <c r="CO39" i="10" s="1"/>
</calcChain>
</file>

<file path=xl/sharedStrings.xml><?xml version="1.0" encoding="utf-8"?>
<sst xmlns="http://schemas.openxmlformats.org/spreadsheetml/2006/main" count="1093" uniqueCount="565">
  <si>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</si>
  <si>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</si>
  <si>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</si>
  <si>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</si>
  <si>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</si>
  <si>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</si>
  <si>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</si>
  <si>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</si>
  <si>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</si>
  <si>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</si>
  <si>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</si>
  <si>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</si>
  <si>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</si>
  <si>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</si>
  <si>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</si>
  <si>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</si>
  <si>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</si>
  <si>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</si>
  <si>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</si>
  <si>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</si>
  <si>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</si>
  <si>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</si>
  <si>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</si>
  <si>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</si>
  <si>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</si>
  <si>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</si>
  <si>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</si>
  <si>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</si>
  <si>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</si>
  <si>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</si>
  <si>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</si>
  <si>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</si>
  <si>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</si>
  <si>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</si>
  <si>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</si>
  <si>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</si>
  <si>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</si>
  <si>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</si>
  <si>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</si>
  <si>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</si>
  <si>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</si>
  <si>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</si>
  <si>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</si>
  <si>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</si>
  <si>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</si>
  <si>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</si>
  <si>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</si>
  <si>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</si>
  <si>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</si>
  <si>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</si>
  <si>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</si>
  <si>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</si>
  <si>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</si>
  <si>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</si>
  <si>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</si>
  <si>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</si>
  <si>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</si>
  <si>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</si>
  <si>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</si>
  <si>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</si>
  <si>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</si>
  <si>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</si>
  <si>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</si>
  <si>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</si>
  <si>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</si>
  <si>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</si>
  <si>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</si>
  <si>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</si>
  <si>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</si>
  <si>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</si>
  <si>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</si>
  <si>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</si>
  <si>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</si>
  <si>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</si>
  <si>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</si>
  <si>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</si>
  <si>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</si>
  <si>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</si>
  <si>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</si>
  <si>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</si>
  <si>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</si>
  <si>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</si>
  <si>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</si>
  <si>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</si>
  <si>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</si>
  <si>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</si>
  <si>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</si>
  <si>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</si>
  <si>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</si>
  <si>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</si>
  <si>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</si>
  <si>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</si>
  <si>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</si>
  <si>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</si>
  <si>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</si>
  <si>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</si>
  <si>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</si>
  <si>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</si>
  <si>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</si>
  <si>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</si>
  <si>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</si>
  <si>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</si>
  <si>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</si>
  <si>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</si>
  <si>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</si>
  <si>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</si>
  <si>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</si>
  <si>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</si>
  <si>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</si>
  <si>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</si>
  <si>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</si>
  <si>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</si>
  <si>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</si>
  <si>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</si>
  <si>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</si>
  <si>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</si>
  <si>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</si>
  <si>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</si>
  <si>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</si>
  <si>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</si>
  <si>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</si>
  <si>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</si>
  <si>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</si>
  <si>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</si>
  <si>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</si>
  <si>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</si>
  <si>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</si>
  <si>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</si>
  <si>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</si>
  <si>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</si>
  <si>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</si>
  <si>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</si>
  <si>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</si>
  <si>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</si>
  <si>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</si>
  <si>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</si>
  <si>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</si>
  <si>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</si>
  <si>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</si>
  <si>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</si>
  <si>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</si>
  <si>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</si>
  <si>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</si>
  <si>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</si>
  <si>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</si>
  <si>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</si>
  <si>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</si>
  <si>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</si>
  <si>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</si>
  <si>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</si>
  <si>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</si>
  <si>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</si>
  <si>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</si>
  <si>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</si>
  <si>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</si>
  <si>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</si>
  <si>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</si>
  <si>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</si>
  <si>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</si>
  <si>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</si>
  <si>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</si>
  <si>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</si>
  <si>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</si>
  <si>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</si>
  <si>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</si>
  <si>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</si>
  <si>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</si>
  <si>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</si>
  <si>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</si>
  <si>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</si>
  <si>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</si>
  <si>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</si>
  <si>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</si>
  <si>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</si>
  <si>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</si>
  <si>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</si>
  <si>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</si>
  <si>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</si>
  <si>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</si>
  <si>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</si>
  <si>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</si>
  <si>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</si>
  <si>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</si>
  <si>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</si>
  <si>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</si>
  <si>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</si>
  <si>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</si>
  <si>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</si>
  <si>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</si>
  <si>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</si>
  <si>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</si>
  <si>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</si>
  <si>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</si>
  <si>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</si>
  <si>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</si>
  <si>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</si>
  <si>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</si>
  <si>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</si>
  <si>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</si>
  <si>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</si>
  <si>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</si>
  <si>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</si>
  <si>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</si>
  <si>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栃木県佐野市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</si>
  <si>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</si>
  <si>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</si>
  <si>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</si>
  <si>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</si>
  <si>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</si>
  <si>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</si>
  <si>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</si>
  <si>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</si>
  <si>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</si>
  <si>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</si>
  <si>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</si>
  <si>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</si>
  <si>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</si>
  <si>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</si>
  <si>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</si>
  <si>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</si>
  <si>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</si>
  <si>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</si>
  <si>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</si>
  <si>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</si>
  <si>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</si>
  <si>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</si>
  <si>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</si>
  <si>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</si>
  <si>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</si>
  <si>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</si>
  <si>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</si>
  <si>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</si>
  <si>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</si>
  <si>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</si>
  <si>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</si>
  <si>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</si>
  <si>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</si>
  <si>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</si>
  <si>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</si>
  <si>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</si>
  <si>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</si>
  <si>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</si>
  <si>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</si>
  <si>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</si>
  <si>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</si>
  <si>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</si>
  <si>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</si>
  <si>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</si>
  <si>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</si>
  <si>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</si>
  <si>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</si>
  <si>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</si>
  <si>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</si>
  <si>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</si>
  <si>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</si>
  <si>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</si>
  <si>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</si>
  <si>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</si>
  <si>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</si>
  <si>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</si>
  <si>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</si>
  <si>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</si>
  <si>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</si>
  <si>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</si>
  <si>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</si>
  <si>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</si>
  <si>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</si>
  <si>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</si>
  <si>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</si>
  <si>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</si>
  <si>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</si>
  <si>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</si>
  <si>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</si>
  <si>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</si>
  <si>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</si>
  <si>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</si>
  <si>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</si>
  <si>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</si>
  <si>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</si>
  <si>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</si>
  <si>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</si>
  <si>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</si>
  <si>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</si>
  <si>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</si>
  <si>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</si>
  <si>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</si>
  <si>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</si>
  <si>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</si>
  <si>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</si>
  <si>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</si>
  <si>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</si>
  <si>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</si>
  <si>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</si>
  <si>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</si>
  <si>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</si>
  <si>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</si>
  <si>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</si>
  <si>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</si>
  <si>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</si>
  <si>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</si>
  <si>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</si>
  <si>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</si>
  <si>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</si>
  <si>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</si>
  <si>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</si>
  <si>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</si>
  <si>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</si>
  <si>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</si>
  <si>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</si>
  <si>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</si>
  <si>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</si>
  <si>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</si>
  <si>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</si>
  <si>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</si>
  <si>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</si>
  <si>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</si>
  <si>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</si>
  <si>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</si>
  <si>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</si>
  <si>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</si>
  <si>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</si>
  <si>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</si>
  <si>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</si>
  <si>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</si>
  <si>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</si>
  <si>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</si>
  <si>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</si>
  <si>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</si>
  <si>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</si>
  <si>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</si>
  <si>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</si>
  <si>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</si>
  <si>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</si>
  <si>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</si>
  <si>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</si>
  <si>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</si>
  <si>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</si>
  <si>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</si>
  <si>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</si>
  <si>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</si>
  <si>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</si>
  <si>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</si>
  <si>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</si>
  <si>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</si>
  <si>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</si>
  <si>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</si>
  <si>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</si>
  <si>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</si>
  <si>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</si>
  <si>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</si>
  <si>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</si>
  <si>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</si>
  <si>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</si>
  <si>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</si>
  <si>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栃木県佐野市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</si>
  <si>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</si>
  <si>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</si>
  <si>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</si>
  <si>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</si>
  <si>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</si>
  <si>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</si>
  <si>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</si>
  <si>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</si>
  <si>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</si>
  <si>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</si>
  <si>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</si>
  <si>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</si>
  <si>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</si>
  <si>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</si>
  <si>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</si>
  <si>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</si>
  <si>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</si>
  <si>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</si>
  <si>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</si>
  <si>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</si>
  <si>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</si>
  <si>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</si>
  <si>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</si>
  <si>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</si>
  <si>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</si>
  <si>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</si>
  <si>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</si>
  <si>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</si>
  <si>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</si>
  <si>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</si>
  <si>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</si>
  <si>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</si>
  <si>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</si>
  <si>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</si>
  <si>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</si>
  <si>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</si>
  <si>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</si>
  <si>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</si>
  <si>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</si>
  <si>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</si>
  <si>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</si>
  <si>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</si>
  <si>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</si>
  <si>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</si>
  <si>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</si>
  <si>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</si>
  <si>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</si>
  <si>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</si>
  <si>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</si>
  <si>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</si>
  <si>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</si>
  <si>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</si>
  <si>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</si>
  <si>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</si>
  <si>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</si>
  <si>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</si>
  <si>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</si>
  <si>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</si>
  <si>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</si>
  <si>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</si>
  <si>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</si>
  <si>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</si>
  <si>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</si>
  <si>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</si>
  <si>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</si>
  <si>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</si>
  <si>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</si>
  <si>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</si>
  <si>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</si>
  <si>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</si>
  <si>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</si>
  <si>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</si>
  <si>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</si>
  <si>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</si>
  <si>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</si>
  <si>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</si>
  <si>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</si>
  <si>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</si>
  <si>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</si>
  <si>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</si>
  <si>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</si>
  <si>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</si>
  <si>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</si>
  <si>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</si>
  <si>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</si>
  <si>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</si>
  <si>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</si>
  <si>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</si>
  <si>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</si>
  <si>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</si>
  <si>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</si>
  <si>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</si>
  <si>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</si>
  <si>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</si>
  <si>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</si>
  <si>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</si>
  <si>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</si>
  <si>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</si>
  <si>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</si>
  <si>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</si>
  <si>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</si>
  <si>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</si>
  <si>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</si>
  <si>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</si>
  <si>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</si>
  <si>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</si>
  <si>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</si>
  <si>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</si>
  <si>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</si>
  <si>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</si>
  <si>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</si>
  <si>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</si>
  <si>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</si>
  <si>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</si>
  <si>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</si>
  <si>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</si>
  <si>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</si>
  <si>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</si>
  <si>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</si>
  <si>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</si>
  <si>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</si>
  <si>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</si>
  <si>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</si>
  <si>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</si>
  <si>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</si>
  <si>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</si>
  <si>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</si>
  <si>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</si>
  <si>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</si>
  <si>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</si>
  <si>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</si>
  <si>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</si>
  <si>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</si>
  <si>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</si>
  <si>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</si>
  <si>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</si>
  <si>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</si>
  <si>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</si>
  <si>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</si>
  <si>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</si>
  <si>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</si>
  <si>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</si>
  <si>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</si>
  <si>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</si>
  <si>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</si>
  <si>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</si>
  <si>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</si>
  <si>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</si>
  <si>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</si>
  <si>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</si>
  <si>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</si>
  <si>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</si>
  <si>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</si>
  <si>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</si>
  <si>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</si>
  <si>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</si>
  <si>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</si>
  <si>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</si>
  <si>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</si>
  <si>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</si>
  <si>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</si>
  <si>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</si>
  <si>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</si>
  <si>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</si>
  <si>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</si>
  <si>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</si>
  <si>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</si>
  <si>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</si>
  <si>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</si>
  <si>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</si>
  <si>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</si>
  <si>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</si>
  <si>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</si>
  <si>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</si>
  <si>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</si>
  <si>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1.79</t>
  </si>
  <si>
    <t>▲ 1.77</t>
  </si>
  <si>
    <t>水道事業会計</t>
  </si>
  <si>
    <t>一般会計</t>
  </si>
  <si>
    <t>下水道事業会計</t>
  </si>
  <si>
    <t>介護保険事業特別会計（保険事業勘定）</t>
  </si>
  <si>
    <t>国民健康保険事業特別会計（事業勘定）</t>
  </si>
  <si>
    <t>後期高齢者医療特別会計</t>
  </si>
  <si>
    <t>国民健康保険事業特別会計（直営診療施設勘定）</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</si>
  <si>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</si>
  <si>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</si>
  <si>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</si>
  <si>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</si>
  <si>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</si>
  <si>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</si>
  <si>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</si>
  <si>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</si>
  <si>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</si>
  <si>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9"/>
  </si>
  <si>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9"/>
  </si>
  <si>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9"/>
  </si>
  <si>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9"/>
  </si>
  <si>
    <t>佐野地区衛生施設組合（一般会計）</t>
    <rPh sb="0" eb="2">
      <t>サノ</t>
    </rPh>
    <rPh sb="2" eb="4">
      <t>チク</t>
    </rPh>
    <rPh sb="4" eb="6">
      <t>エイセイ</t>
    </rPh>
    <rPh sb="6" eb="8">
      <t>シセツ</t>
    </rPh>
    <rPh sb="8" eb="10">
      <t>クミアイ</t>
    </rPh>
    <rPh sb="11" eb="13">
      <t>イッパン</t>
    </rPh>
    <rPh sb="13" eb="15">
      <t>カイケイ</t>
    </rPh>
    <phoneticPr fontId="19"/>
  </si>
  <si>
    <t>佐野市民文化振興事業団</t>
    <phoneticPr fontId="2"/>
  </si>
  <si>
    <t>佐野市農業公社</t>
    <phoneticPr fontId="2"/>
  </si>
  <si>
    <t>佐野市土地開発公社</t>
    <phoneticPr fontId="2"/>
  </si>
  <si>
    <t>どまんなかたぬま</t>
    <phoneticPr fontId="2"/>
  </si>
  <si>
    <t>両毛地区勤労者福祉共済会</t>
    <phoneticPr fontId="2"/>
  </si>
  <si>
    <t>さのまちづくり</t>
    <phoneticPr fontId="2"/>
  </si>
  <si>
    <t>公共施設整備基金</t>
    <phoneticPr fontId="5"/>
  </si>
  <si>
    <t>学校整備基金</t>
    <phoneticPr fontId="2"/>
  </si>
  <si>
    <t>水と緑と万葉のまちづくり基金</t>
    <phoneticPr fontId="2"/>
  </si>
  <si>
    <t>地域振興基金</t>
    <phoneticPr fontId="2"/>
  </si>
  <si>
    <t>地域福祉基金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</si>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</sst>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24B8-4B90-BE8C-5ABE4321D2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49580</c:v>
                </c:pt>
                <c:pt idx="1">
                  <c:v>35204</c:v>
                </c:pt>
                <c:pt idx="2">
                  <c:v>41731</c:v>
                </c:pt>
                <c:pt idx="3">
                  <c:v>23994</c:v>
                </c:pt>
                <c:pt idx="4">
                  <c:v>29295</c:v>
                </c:pt>
              </c:numCache>
            </c:numRef>
          </c:val>
          <c:smooth val="0"/>
          <c:extLst>
            <c:ext xmlns:c16="http://schemas.microsoft.com/office/drawing/2014/chart" uri="{C3380CC4-5D6E-409C-BE32-E72D297353CC}">
              <c16:uniqueId val="{00000001-24B8-4B90-BE8C-5ABE4321D2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10.17</c:v>
                </c:pt>
                <c:pt idx="1">
                  <c:v>11.4</c:v>
                </c:pt>
                <c:pt idx="2">
                  <c:v>11.55</c:v>
                </c:pt>
                <c:pt idx="3">
                  <c:v>11.43</c:v>
                </c:pt>
                <c:pt idx="4">
                  <c:v>9.4499999999999993</c:v>
                </c:pt>
              </c:numCache>
            </c:numRef>
          </c:val>
          <c:extLst>
            <c:ext xmlns:c16="http://schemas.microsoft.com/office/drawing/2014/chart" uri="{C3380CC4-5D6E-409C-BE32-E72D297353CC}">
              <c16:uniqueId val="{00000000-F3F5-4DCA-BEE4-B3576F22E7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12.07</c:v>
                </c:pt>
                <c:pt idx="1">
                  <c:v>12.39</c:v>
                </c:pt>
                <c:pt idx="2">
                  <c:v>15.14</c:v>
                </c:pt>
                <c:pt idx="3">
                  <c:v>16.170000000000002</c:v>
                </c:pt>
                <c:pt idx="4">
                  <c:v>15.82</c:v>
                </c:pt>
              </c:numCache>
            </c:numRef>
          </c:val>
          <c:extLst>
            <c:ext xmlns:c16="http://schemas.microsoft.com/office/drawing/2014/chart" uri="{C3380CC4-5D6E-409C-BE32-E72D297353CC}">
              <c16:uniqueId val="{00000001-F3F5-4DCA-BEE4-B3576F22E7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c:v>
                </c:pt>
                <c:pt idx="1">
                  <c:v>2.09</c:v>
                </c:pt>
                <c:pt idx="2">
                  <c:v>3.83</c:v>
                </c:pt>
                <c:pt idx="3">
                  <c:v>0.43</c:v>
                </c:pt>
                <c:pt idx="4">
                  <c:v>-1.77</c:v>
                </c:pt>
              </c:numCache>
            </c:numRef>
          </c:val>
          <c:smooth val="0"/>
          <c:extLst>
            <c:ext xmlns:c16="http://schemas.microsoft.com/office/drawing/2014/chart" uri="{C3380CC4-5D6E-409C-BE32-E72D297353CC}">
              <c16:uniqueId val="{00000002-F3F5-4DCA-BEE4-B3576F22E7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FC-42DE-8E81-510CB65556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FC-42DE-8E81-510CB65556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FC-42DE-8E81-510CB655565B}"/>
            </c:ext>
          </c:extLst>
        </c:ser>
        <c:ser>
          <c:idx val="3"/>
          <c:order val="3"/>
          <c:tx>
            <c:strRef>
              <c:f>データシート!$A$30</c:f>
              <c:strCache>
                <c:ptCount val="1"/>
                <c:pt idx="0">
                  <c:v>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FC-42DE-8E81-510CB65556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52FC-42DE-8E81-510CB655565B}"/>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1.1100000000000001</c:v>
                </c:pt>
                <c:pt idx="2">
                  <c:v>#N/A</c:v>
                </c:pt>
                <c:pt idx="3">
                  <c:v>1.05</c:v>
                </c:pt>
                <c:pt idx="4">
                  <c:v>#N/A</c:v>
                </c:pt>
                <c:pt idx="5">
                  <c:v>1.26</c:v>
                </c:pt>
                <c:pt idx="6">
                  <c:v>#N/A</c:v>
                </c:pt>
                <c:pt idx="7">
                  <c:v>1.08</c:v>
                </c:pt>
                <c:pt idx="8">
                  <c:v>#N/A</c:v>
                </c:pt>
                <c:pt idx="9">
                  <c:v>0.56999999999999995</c:v>
                </c:pt>
              </c:numCache>
            </c:numRef>
          </c:val>
          <c:extLst>
            <c:ext xmlns:c16="http://schemas.microsoft.com/office/drawing/2014/chart" uri="{C3380CC4-5D6E-409C-BE32-E72D297353CC}">
              <c16:uniqueId val="{00000005-52FC-42DE-8E81-510CB655565B}"/>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0.39</c:v>
                </c:pt>
                <c:pt idx="4">
                  <c:v>#N/A</c:v>
                </c:pt>
                <c:pt idx="5">
                  <c:v>1.04</c:v>
                </c:pt>
                <c:pt idx="6">
                  <c:v>#N/A</c:v>
                </c:pt>
                <c:pt idx="7">
                  <c:v>1.54</c:v>
                </c:pt>
                <c:pt idx="8">
                  <c:v>#N/A</c:v>
                </c:pt>
                <c:pt idx="9">
                  <c:v>1.27</c:v>
                </c:pt>
              </c:numCache>
            </c:numRef>
          </c:val>
          <c:extLst>
            <c:ext xmlns:c16="http://schemas.microsoft.com/office/drawing/2014/chart" uri="{C3380CC4-5D6E-409C-BE32-E72D297353CC}">
              <c16:uniqueId val="{00000006-52FC-42DE-8E81-510CB655565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2.56</c:v>
                </c:pt>
                <c:pt idx="4">
                  <c:v>#N/A</c:v>
                </c:pt>
                <c:pt idx="5">
                  <c:v>4.12</c:v>
                </c:pt>
                <c:pt idx="6">
                  <c:v>#N/A</c:v>
                </c:pt>
                <c:pt idx="7">
                  <c:v>5.08</c:v>
                </c:pt>
                <c:pt idx="8">
                  <c:v>#N/A</c:v>
                </c:pt>
                <c:pt idx="9">
                  <c:v>5.95</c:v>
                </c:pt>
              </c:numCache>
            </c:numRef>
          </c:val>
          <c:extLst>
            <c:ext xmlns:c16="http://schemas.microsoft.com/office/drawing/2014/chart" uri="{C3380CC4-5D6E-409C-BE32-E72D297353CC}">
              <c16:uniqueId val="{00000007-52FC-42DE-8E81-510CB65556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10.17</c:v>
                </c:pt>
                <c:pt idx="2">
                  <c:v>#N/A</c:v>
                </c:pt>
                <c:pt idx="3">
                  <c:v>11.4</c:v>
                </c:pt>
                <c:pt idx="4">
                  <c:v>#N/A</c:v>
                </c:pt>
                <c:pt idx="5">
                  <c:v>11.55</c:v>
                </c:pt>
                <c:pt idx="6">
                  <c:v>#N/A</c:v>
                </c:pt>
                <c:pt idx="7">
                  <c:v>11.42</c:v>
                </c:pt>
                <c:pt idx="8">
                  <c:v>#N/A</c:v>
                </c:pt>
                <c:pt idx="9">
                  <c:v>9.44</c:v>
                </c:pt>
              </c:numCache>
            </c:numRef>
          </c:val>
          <c:extLst>
            <c:ext xmlns:c16="http://schemas.microsoft.com/office/drawing/2014/chart" uri="{C3380CC4-5D6E-409C-BE32-E72D297353CC}">
              <c16:uniqueId val="{00000008-52FC-42DE-8E81-510CB65556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9.24</c:v>
                </c:pt>
                <c:pt idx="2">
                  <c:v>#N/A</c:v>
                </c:pt>
                <c:pt idx="3">
                  <c:v>9.8000000000000007</c:v>
                </c:pt>
                <c:pt idx="4">
                  <c:v>#N/A</c:v>
                </c:pt>
                <c:pt idx="5">
                  <c:v>10.1</c:v>
                </c:pt>
                <c:pt idx="6">
                  <c:v>#N/A</c:v>
                </c:pt>
                <c:pt idx="7">
                  <c:v>9.92</c:v>
                </c:pt>
                <c:pt idx="8">
                  <c:v>#N/A</c:v>
                </c:pt>
                <c:pt idx="9">
                  <c:v>9.48</c:v>
                </c:pt>
              </c:numCache>
            </c:numRef>
          </c:val>
          <c:extLst>
            <c:ext xmlns:c16="http://schemas.microsoft.com/office/drawing/2014/chart" uri="{C3380CC4-5D6E-409C-BE32-E72D297353CC}">
              <c16:uniqueId val="{00000009-52FC-42DE-8E81-510CB65556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5129</c:v>
                </c:pt>
                <c:pt idx="5">
                  <c:v>4849</c:v>
                </c:pt>
                <c:pt idx="8">
                  <c:v>4701</c:v>
                </c:pt>
                <c:pt idx="11">
                  <c:v>4884</c:v>
                </c:pt>
                <c:pt idx="14">
                  <c:v>4954</c:v>
                </c:pt>
              </c:numCache>
            </c:numRef>
          </c:val>
          <c:extLst>
            <c:ext xmlns:c16="http://schemas.microsoft.com/office/drawing/2014/chart" uri="{C3380CC4-5D6E-409C-BE32-E72D297353CC}">
              <c16:uniqueId val="{00000000-2C68-4AD6-8CEE-9A629EE88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68-4AD6-8CEE-9A629EE88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144</c:v>
                </c:pt>
                <c:pt idx="3">
                  <c:v>115</c:v>
                </c:pt>
                <c:pt idx="6">
                  <c:v>103</c:v>
                </c:pt>
                <c:pt idx="9">
                  <c:v>69</c:v>
                </c:pt>
                <c:pt idx="12">
                  <c:v>49</c:v>
                </c:pt>
              </c:numCache>
            </c:numRef>
          </c:val>
          <c:extLst>
            <c:ext xmlns:c16="http://schemas.microsoft.com/office/drawing/2014/chart" uri="{C3380CC4-5D6E-409C-BE32-E72D297353CC}">
              <c16:uniqueId val="{00000002-2C68-4AD6-8CEE-9A629EE88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68-4AD6-8CEE-9A629EE88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1345</c:v>
                </c:pt>
                <c:pt idx="3">
                  <c:v>1326</c:v>
                </c:pt>
                <c:pt idx="6">
                  <c:v>1220</c:v>
                </c:pt>
                <c:pt idx="9">
                  <c:v>1230</c:v>
                </c:pt>
                <c:pt idx="12">
                  <c:v>1229</c:v>
                </c:pt>
              </c:numCache>
            </c:numRef>
          </c:val>
          <c:extLst>
            <c:ext xmlns:c16="http://schemas.microsoft.com/office/drawing/2014/chart" uri="{C3380CC4-5D6E-409C-BE32-E72D297353CC}">
              <c16:uniqueId val="{00000004-2C68-4AD6-8CEE-9A629EE88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68-4AD6-8CEE-9A629EE88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68-4AD6-8CEE-9A629EE88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4034</c:v>
                </c:pt>
                <c:pt idx="3">
                  <c:v>3886</c:v>
                </c:pt>
                <c:pt idx="6">
                  <c:v>3865</c:v>
                </c:pt>
                <c:pt idx="9">
                  <c:v>4174</c:v>
                </c:pt>
                <c:pt idx="12">
                  <c:v>4318</c:v>
                </c:pt>
              </c:numCache>
            </c:numRef>
          </c:val>
          <c:extLst>
            <c:ext xmlns:c16="http://schemas.microsoft.com/office/drawing/2014/chart" uri="{C3380CC4-5D6E-409C-BE32-E72D297353CC}">
              <c16:uniqueId val="{00000007-2C68-4AD6-8CEE-9A629EE88B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394</c:v>
                </c:pt>
                <c:pt idx="2">
                  <c:v>#N/A</c:v>
                </c:pt>
                <c:pt idx="3">
                  <c:v>#N/A</c:v>
                </c:pt>
                <c:pt idx="4">
                  <c:v>478</c:v>
                </c:pt>
                <c:pt idx="5">
                  <c:v>#N/A</c:v>
                </c:pt>
                <c:pt idx="6">
                  <c:v>#N/A</c:v>
                </c:pt>
                <c:pt idx="7">
                  <c:v>487</c:v>
                </c:pt>
                <c:pt idx="8">
                  <c:v>#N/A</c:v>
                </c:pt>
                <c:pt idx="9">
                  <c:v>#N/A</c:v>
                </c:pt>
                <c:pt idx="10">
                  <c:v>589</c:v>
                </c:pt>
                <c:pt idx="11">
                  <c:v>#N/A</c:v>
                </c:pt>
                <c:pt idx="12">
                  <c:v>#N/A</c:v>
                </c:pt>
                <c:pt idx="13">
                  <c:v>642</c:v>
                </c:pt>
                <c:pt idx="14">
                  <c:v>#N/A</c:v>
                </c:pt>
              </c:numCache>
            </c:numRef>
          </c:val>
          <c:smooth val="0"/>
          <c:extLst>
            <c:ext xmlns:c16="http://schemas.microsoft.com/office/drawing/2014/chart" uri="{C3380CC4-5D6E-409C-BE32-E72D297353CC}">
              <c16:uniqueId val="{00000008-2C68-4AD6-8CEE-9A629EE88B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43625</c:v>
                </c:pt>
                <c:pt idx="5">
                  <c:v>44096</c:v>
                </c:pt>
                <c:pt idx="8">
                  <c:v>43561</c:v>
                </c:pt>
                <c:pt idx="11">
                  <c:v>41614</c:v>
                </c:pt>
                <c:pt idx="14">
                  <c:v>39734</c:v>
                </c:pt>
              </c:numCache>
            </c:numRef>
          </c:val>
          <c:extLst>
            <c:ext xmlns:c16="http://schemas.microsoft.com/office/drawing/2014/chart" uri="{C3380CC4-5D6E-409C-BE32-E72D297353CC}">
              <c16:uniqueId val="{00000000-DBCE-480B-808A-953C9AAFCD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8398</c:v>
                </c:pt>
                <c:pt idx="5">
                  <c:v>7932</c:v>
                </c:pt>
                <c:pt idx="8">
                  <c:v>7498</c:v>
                </c:pt>
                <c:pt idx="11">
                  <c:v>6971</c:v>
                </c:pt>
                <c:pt idx="14">
                  <c:v>6677</c:v>
                </c:pt>
              </c:numCache>
            </c:numRef>
          </c:val>
          <c:extLst>
            <c:ext xmlns:c16="http://schemas.microsoft.com/office/drawing/2014/chart" uri="{C3380CC4-5D6E-409C-BE32-E72D297353CC}">
              <c16:uniqueId val="{00000001-DBCE-480B-808A-953C9AAFCD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14188</c:v>
                </c:pt>
                <c:pt idx="5">
                  <c:v>15447</c:v>
                </c:pt>
                <c:pt idx="8">
                  <c:v>19347</c:v>
                </c:pt>
                <c:pt idx="11">
                  <c:v>21795</c:v>
                </c:pt>
                <c:pt idx="14">
                  <c:v>25006</c:v>
                </c:pt>
              </c:numCache>
            </c:numRef>
          </c:val>
          <c:extLst>
            <c:ext xmlns:c16="http://schemas.microsoft.com/office/drawing/2014/chart" uri="{C3380CC4-5D6E-409C-BE32-E72D297353CC}">
              <c16:uniqueId val="{00000002-DBCE-480B-808A-953C9AAFCD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CE-480B-808A-953C9AAFCD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CE-480B-808A-953C9AAFCD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CE-480B-808A-953C9AAFCD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7602</c:v>
                </c:pt>
                <c:pt idx="3">
                  <c:v>7536</c:v>
                </c:pt>
                <c:pt idx="6">
                  <c:v>7407</c:v>
                </c:pt>
                <c:pt idx="9">
                  <c:v>7472</c:v>
                </c:pt>
                <c:pt idx="12">
                  <c:v>7480</c:v>
                </c:pt>
              </c:numCache>
            </c:numRef>
          </c:val>
          <c:extLst>
            <c:ext xmlns:c16="http://schemas.microsoft.com/office/drawing/2014/chart" uri="{C3380CC4-5D6E-409C-BE32-E72D297353CC}">
              <c16:uniqueId val="{00000006-DBCE-480B-808A-953C9AAFCD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CE-480B-808A-953C9AAFCD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14620</c:v>
                </c:pt>
                <c:pt idx="3">
                  <c:v>14511</c:v>
                </c:pt>
                <c:pt idx="6">
                  <c:v>13945</c:v>
                </c:pt>
                <c:pt idx="9">
                  <c:v>13060</c:v>
                </c:pt>
                <c:pt idx="12">
                  <c:v>12360</c:v>
                </c:pt>
              </c:numCache>
            </c:numRef>
          </c:val>
          <c:extLst>
            <c:ext xmlns:c16="http://schemas.microsoft.com/office/drawing/2014/chart" uri="{C3380CC4-5D6E-409C-BE32-E72D297353CC}">
              <c16:uniqueId val="{00000008-DBCE-480B-808A-953C9AAFCD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496</c:v>
                </c:pt>
                <c:pt idx="3">
                  <c:v>388</c:v>
                </c:pt>
                <c:pt idx="6">
                  <c:v>291</c:v>
                </c:pt>
                <c:pt idx="9">
                  <c:v>226</c:v>
                </c:pt>
                <c:pt idx="12">
                  <c:v>159</c:v>
                </c:pt>
              </c:numCache>
            </c:numRef>
          </c:val>
          <c:extLst>
            <c:ext xmlns:c16="http://schemas.microsoft.com/office/drawing/2014/chart" uri="{C3380CC4-5D6E-409C-BE32-E72D297353CC}">
              <c16:uniqueId val="{00000009-DBCE-480B-808A-953C9AAFCD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39224</c:v>
                </c:pt>
                <c:pt idx="3">
                  <c:v>40074</c:v>
                </c:pt>
                <c:pt idx="6">
                  <c:v>41056</c:v>
                </c:pt>
                <c:pt idx="9">
                  <c:v>38928</c:v>
                </c:pt>
                <c:pt idx="12">
                  <c:v>36792</c:v>
                </c:pt>
              </c:numCache>
            </c:numRef>
          </c:val>
          <c:extLst>
            <c:ext xmlns:c16="http://schemas.microsoft.com/office/drawing/2014/chart" uri="{C3380CC4-5D6E-409C-BE32-E72D297353CC}">
              <c16:uniqueId val="{0000000A-DBCE-480B-808A-953C9AAFCD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CE-480B-808A-953C9AAFCD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4363</c:v>
                </c:pt>
                <c:pt idx="1">
                  <c:v>4579</c:v>
                </c:pt>
                <c:pt idx="2">
                  <c:v>4577</c:v>
                </c:pt>
              </c:numCache>
            </c:numRef>
          </c:val>
          <c:extLst>
            <c:ext xmlns:c16="http://schemas.microsoft.com/office/drawing/2014/chart" uri="{C3380CC4-5D6E-409C-BE32-E72D297353CC}">
              <c16:uniqueId val="{00000000-05E7-4F32-B92E-6C1EE23EAD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2592</c:v>
                </c:pt>
                <c:pt idx="1">
                  <c:v>2380</c:v>
                </c:pt>
                <c:pt idx="2">
                  <c:v>2337</c:v>
                </c:pt>
              </c:numCache>
            </c:numRef>
          </c:val>
          <c:extLst>
            <c:ext xmlns:c16="http://schemas.microsoft.com/office/drawing/2014/chart" uri="{C3380CC4-5D6E-409C-BE32-E72D297353CC}">
              <c16:uniqueId val="{00000001-05E7-4F32-B92E-6C1EE23EAD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8874</c:v>
                </c:pt>
                <c:pt idx="1">
                  <c:v>11095</c:v>
                </c:pt>
                <c:pt idx="2">
                  <c:v>14162</c:v>
                </c:pt>
              </c:numCache>
            </c:numRef>
          </c:val>
          <c:extLst>
            <c:ext xmlns:c16="http://schemas.microsoft.com/office/drawing/2014/chart" uri="{C3380CC4-5D6E-409C-BE32-E72D297353CC}">
              <c16:uniqueId val="{00000002-05E7-4F32-B92E-6C1EE23EAD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114,146
110,889
356.04
59,131,500
56,264,664
2,732,490
28,930,233
36,597,793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指数は昨年度より０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０１ポイント減少し、類似団体と比較すると０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ポイント下回っているものの、令和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年度単年では、０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ポイント増加した。</a:t>
          </a: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社会福祉費などの増のため基準財政需要額が増加し</a:t>
          </a:r>
          <a:r>
            <a:rPr kumimoji="1" lang="ja-JP" altLang="en-US" sz="1100" b="0" i="0" baseline="0">
              <a:solidFill>
                <a:schemeClr val="dk1"/>
              </a:solidFill>
              <a:effectLst/>
              <a:latin typeface="+mn-lt"/>
              <a:ea typeface="+mn-ea"/>
              <a:cs typeface="+mn-cs"/>
            </a:rPr>
            <a:t>た一方で、</a:t>
          </a:r>
          <a:r>
            <a:rPr kumimoji="1" lang="ja-JP" altLang="ja-JP" sz="1100" b="0" i="0" baseline="0">
              <a:solidFill>
                <a:schemeClr val="dk1"/>
              </a:solidFill>
              <a:effectLst/>
              <a:latin typeface="+mn-lt"/>
              <a:ea typeface="+mn-ea"/>
              <a:cs typeface="+mn-cs"/>
            </a:rPr>
            <a:t>市税や固定資産税</a:t>
          </a:r>
          <a:r>
            <a:rPr kumimoji="1" lang="ja-JP" altLang="en-US" sz="1100" b="0" i="0" baseline="0">
              <a:solidFill>
                <a:schemeClr val="dk1"/>
              </a:solidFill>
              <a:effectLst/>
              <a:latin typeface="+mn-lt"/>
              <a:ea typeface="+mn-ea"/>
              <a:cs typeface="+mn-cs"/>
            </a:rPr>
            <a:t>等が</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基準財政収入額</a:t>
          </a:r>
          <a:r>
            <a:rPr kumimoji="1" lang="ja-JP" altLang="en-US" sz="1100" b="0" i="0" baseline="0">
              <a:solidFill>
                <a:schemeClr val="dk1"/>
              </a:solidFill>
              <a:effectLst/>
              <a:latin typeface="+mn-lt"/>
              <a:ea typeface="+mn-ea"/>
              <a:cs typeface="+mn-cs"/>
            </a:rPr>
            <a:t>も増加し、分子となる基準財政収入額の伸び率の方が大きかった</a:t>
          </a:r>
          <a:r>
            <a:rPr kumimoji="1" lang="ja-JP" altLang="ja-JP" sz="1100" b="0" i="0" baseline="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今後は、官民が連携して企業誘致に向けた取組を加速化し、市税の増収確保に向けた取組を進める必要がある。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000" b="0">
              <a:solidFill>
                <a:schemeClr val="dk1"/>
              </a:solidFill>
              <a:effectLst/>
              <a:latin typeface="+mn-lt"/>
              <a:ea typeface="+mn-ea"/>
              <a:cs typeface="+mn-cs"/>
            </a:rPr>
            <a:t>歳入の経常一般財源は、市税、</a:t>
          </a:r>
          <a:r>
            <a:rPr lang="ja-JP" altLang="en-US" sz="1000" b="0">
              <a:solidFill>
                <a:schemeClr val="dk1"/>
              </a:solidFill>
              <a:effectLst/>
              <a:latin typeface="+mn-lt"/>
              <a:ea typeface="+mn-ea"/>
              <a:cs typeface="+mn-cs"/>
            </a:rPr>
            <a:t>株式等譲渡所得割交付金及び地方交付税等が</a:t>
          </a:r>
          <a:r>
            <a:rPr lang="ja-JP" altLang="ja-JP" sz="1000" b="0">
              <a:solidFill>
                <a:schemeClr val="dk1"/>
              </a:solidFill>
              <a:effectLst/>
              <a:latin typeface="+mn-lt"/>
              <a:ea typeface="+mn-ea"/>
              <a:cs typeface="+mn-cs"/>
            </a:rPr>
            <a:t>増となり、</a:t>
          </a:r>
          <a:r>
            <a:rPr lang="ja-JP" altLang="en-US" sz="1000" b="0">
              <a:solidFill>
                <a:schemeClr val="dk1"/>
              </a:solidFill>
              <a:effectLst/>
              <a:latin typeface="+mn-lt"/>
              <a:ea typeface="+mn-ea"/>
              <a:cs typeface="+mn-cs"/>
            </a:rPr>
            <a:t>地方消費税交付金、地方特例交付金及びゴルフ場利用税交付金等</a:t>
          </a:r>
          <a:r>
            <a:rPr lang="ja-JP" altLang="ja-JP" sz="1000" b="0">
              <a:solidFill>
                <a:schemeClr val="dk1"/>
              </a:solidFill>
              <a:effectLst/>
              <a:latin typeface="+mn-lt"/>
              <a:ea typeface="+mn-ea"/>
              <a:cs typeface="+mn-cs"/>
            </a:rPr>
            <a:t>が減となったことから、全体では</a:t>
          </a:r>
          <a:r>
            <a:rPr lang="ja-JP" altLang="en-US" sz="1000" b="0">
              <a:solidFill>
                <a:schemeClr val="dk1"/>
              </a:solidFill>
              <a:effectLst/>
              <a:latin typeface="+mn-lt"/>
              <a:ea typeface="+mn-ea"/>
              <a:cs typeface="+mn-cs"/>
            </a:rPr>
            <a:t>７５３</a:t>
          </a:r>
          <a:r>
            <a:rPr lang="en-US" altLang="ja-JP" sz="1000" b="0">
              <a:solidFill>
                <a:schemeClr val="dk1"/>
              </a:solidFill>
              <a:effectLst/>
              <a:latin typeface="+mn-lt"/>
              <a:ea typeface="+mn-ea"/>
              <a:cs typeface="+mn-cs"/>
            </a:rPr>
            <a:t>,</a:t>
          </a:r>
          <a:r>
            <a:rPr lang="ja-JP" altLang="en-US" sz="1000" b="0">
              <a:solidFill>
                <a:schemeClr val="dk1"/>
              </a:solidFill>
              <a:effectLst/>
              <a:latin typeface="+mn-lt"/>
              <a:ea typeface="+mn-ea"/>
              <a:cs typeface="+mn-cs"/>
            </a:rPr>
            <a:t>３０１</a:t>
          </a:r>
          <a:r>
            <a:rPr lang="ja-JP" altLang="ja-JP" sz="1000" b="0">
              <a:solidFill>
                <a:schemeClr val="dk1"/>
              </a:solidFill>
              <a:effectLst/>
              <a:latin typeface="+mn-lt"/>
              <a:ea typeface="+mn-ea"/>
              <a:cs typeface="+mn-cs"/>
            </a:rPr>
            <a:t>千円の</a:t>
          </a:r>
          <a:r>
            <a:rPr lang="ja-JP" altLang="en-US" sz="1000" b="0">
              <a:solidFill>
                <a:schemeClr val="dk1"/>
              </a:solidFill>
              <a:effectLst/>
              <a:latin typeface="+mn-lt"/>
              <a:ea typeface="+mn-ea"/>
              <a:cs typeface="+mn-cs"/>
            </a:rPr>
            <a:t>増</a:t>
          </a:r>
          <a:r>
            <a:rPr lang="ja-JP" altLang="ja-JP" sz="1000" b="0">
              <a:solidFill>
                <a:schemeClr val="dk1"/>
              </a:solidFill>
              <a:effectLst/>
              <a:latin typeface="+mn-lt"/>
              <a:ea typeface="+mn-ea"/>
              <a:cs typeface="+mn-cs"/>
            </a:rPr>
            <a:t>額となった。次に、歳出の経常経費充当一般会計は、</a:t>
          </a:r>
          <a:r>
            <a:rPr lang="ja-JP" altLang="en-US" sz="1000" b="0">
              <a:solidFill>
                <a:schemeClr val="dk1"/>
              </a:solidFill>
              <a:effectLst/>
              <a:latin typeface="+mn-lt"/>
              <a:ea typeface="+mn-ea"/>
              <a:cs typeface="+mn-cs"/>
            </a:rPr>
            <a:t>扶助費、物件費及び公債費等</a:t>
          </a:r>
          <a:r>
            <a:rPr lang="ja-JP" altLang="ja-JP" sz="1000" b="0">
              <a:solidFill>
                <a:schemeClr val="dk1"/>
              </a:solidFill>
              <a:effectLst/>
              <a:latin typeface="+mn-lt"/>
              <a:ea typeface="+mn-ea"/>
              <a:cs typeface="+mn-cs"/>
            </a:rPr>
            <a:t>が増となり、補助費等</a:t>
          </a:r>
          <a:r>
            <a:rPr lang="ja-JP" altLang="en-US" sz="1000" b="0">
              <a:solidFill>
                <a:schemeClr val="dk1"/>
              </a:solidFill>
              <a:effectLst/>
              <a:latin typeface="+mn-lt"/>
              <a:ea typeface="+mn-ea"/>
              <a:cs typeface="+mn-cs"/>
            </a:rPr>
            <a:t>及び</a:t>
          </a:r>
          <a:r>
            <a:rPr lang="ja-JP" altLang="ja-JP" sz="1000" b="0">
              <a:solidFill>
                <a:schemeClr val="dk1"/>
              </a:solidFill>
              <a:effectLst/>
              <a:latin typeface="+mn-lt"/>
              <a:ea typeface="+mn-ea"/>
              <a:cs typeface="+mn-cs"/>
            </a:rPr>
            <a:t>人件費</a:t>
          </a:r>
          <a:r>
            <a:rPr lang="ja-JP" altLang="en-US" sz="1000" b="0">
              <a:solidFill>
                <a:schemeClr val="dk1"/>
              </a:solidFill>
              <a:effectLst/>
              <a:latin typeface="+mn-lt"/>
              <a:ea typeface="+mn-ea"/>
              <a:cs typeface="+mn-cs"/>
            </a:rPr>
            <a:t>が減</a:t>
          </a:r>
          <a:r>
            <a:rPr lang="ja-JP" altLang="ja-JP" sz="1000" b="0">
              <a:solidFill>
                <a:schemeClr val="dk1"/>
              </a:solidFill>
              <a:effectLst/>
              <a:latin typeface="+mn-lt"/>
              <a:ea typeface="+mn-ea"/>
              <a:cs typeface="+mn-cs"/>
            </a:rPr>
            <a:t>となったことから、全体では</a:t>
          </a:r>
          <a:r>
            <a:rPr lang="ja-JP" altLang="en-US" sz="1000" b="0">
              <a:solidFill>
                <a:schemeClr val="dk1"/>
              </a:solidFill>
              <a:effectLst/>
              <a:latin typeface="+mn-lt"/>
              <a:ea typeface="+mn-ea"/>
              <a:cs typeface="+mn-cs"/>
            </a:rPr>
            <a:t>７００</a:t>
          </a:r>
          <a:r>
            <a:rPr lang="en-US" altLang="ja-JP" sz="1000" b="0">
              <a:solidFill>
                <a:schemeClr val="dk1"/>
              </a:solidFill>
              <a:effectLst/>
              <a:latin typeface="+mn-lt"/>
              <a:ea typeface="+mn-ea"/>
              <a:cs typeface="+mn-cs"/>
            </a:rPr>
            <a:t>,</a:t>
          </a:r>
          <a:r>
            <a:rPr lang="ja-JP" altLang="en-US" sz="1000" b="0">
              <a:solidFill>
                <a:schemeClr val="dk1"/>
              </a:solidFill>
              <a:effectLst/>
              <a:latin typeface="+mn-lt"/>
              <a:ea typeface="+mn-ea"/>
              <a:cs typeface="+mn-cs"/>
            </a:rPr>
            <a:t>７２４千円の増</a:t>
          </a:r>
          <a:r>
            <a:rPr lang="ja-JP" altLang="ja-JP" sz="1000" b="0">
              <a:solidFill>
                <a:schemeClr val="dk1"/>
              </a:solidFill>
              <a:effectLst/>
              <a:latin typeface="+mn-lt"/>
              <a:ea typeface="+mn-ea"/>
              <a:cs typeface="+mn-cs"/>
            </a:rPr>
            <a:t>額となった。結果として、経常収支比率は</a:t>
          </a:r>
          <a:r>
            <a:rPr lang="ja-JP" altLang="en-US" sz="1000" b="0">
              <a:solidFill>
                <a:schemeClr val="dk1"/>
              </a:solidFill>
              <a:effectLst/>
              <a:latin typeface="+mn-lt"/>
              <a:ea typeface="+mn-ea"/>
              <a:cs typeface="+mn-cs"/>
            </a:rPr>
            <a:t>１</a:t>
          </a:r>
          <a:r>
            <a:rPr lang="en-US" altLang="ja-JP" sz="1000" b="0">
              <a:solidFill>
                <a:schemeClr val="dk1"/>
              </a:solidFill>
              <a:effectLst/>
              <a:latin typeface="+mn-lt"/>
              <a:ea typeface="+mn-ea"/>
              <a:cs typeface="+mn-cs"/>
            </a:rPr>
            <a:t>.</a:t>
          </a:r>
          <a:r>
            <a:rPr lang="ja-JP" altLang="en-US" sz="1000" b="0">
              <a:solidFill>
                <a:schemeClr val="dk1"/>
              </a:solidFill>
              <a:effectLst/>
              <a:latin typeface="+mn-lt"/>
              <a:ea typeface="+mn-ea"/>
              <a:cs typeface="+mn-cs"/>
            </a:rPr>
            <a:t>１ポイント</a:t>
          </a:r>
          <a:r>
            <a:rPr lang="ja-JP" altLang="ja-JP" sz="1000" b="0">
              <a:solidFill>
                <a:schemeClr val="dk1"/>
              </a:solidFill>
              <a:effectLst/>
              <a:latin typeface="+mn-lt"/>
              <a:ea typeface="+mn-ea"/>
              <a:cs typeface="+mn-cs"/>
            </a:rPr>
            <a:t>悪化した。</a:t>
          </a:r>
          <a:endParaRPr lang="ja-JP" altLang="ja-JP" sz="1000">
            <a:effectLst/>
          </a:endParaRPr>
        </a:p>
        <a:p>
          <a:r>
            <a:rPr kumimoji="1" lang="ja-JP" altLang="ja-JP" sz="1000">
              <a:solidFill>
                <a:schemeClr val="dk1"/>
              </a:solidFill>
              <a:effectLst/>
              <a:latin typeface="+mn-lt"/>
              <a:ea typeface="+mn-ea"/>
              <a:cs typeface="+mn-cs"/>
            </a:rPr>
            <a:t>　今後は、引き続き市有施設適正配置計画に基づき、施設の統廃合及び</a:t>
          </a:r>
          <a:r>
            <a:rPr kumimoji="1" lang="ja-JP" altLang="en-US" sz="1000">
              <a:solidFill>
                <a:schemeClr val="dk1"/>
              </a:solidFill>
              <a:effectLst/>
              <a:latin typeface="+mn-lt"/>
              <a:ea typeface="+mn-ea"/>
              <a:cs typeface="+mn-cs"/>
            </a:rPr>
            <a:t>除売却</a:t>
          </a:r>
          <a:r>
            <a:rPr kumimoji="1" lang="ja-JP" altLang="ja-JP" sz="1000">
              <a:solidFill>
                <a:schemeClr val="dk1"/>
              </a:solidFill>
              <a:effectLst/>
              <a:latin typeface="+mn-lt"/>
              <a:ea typeface="+mn-ea"/>
              <a:cs typeface="+mn-cs"/>
            </a:rPr>
            <a:t>をすす</a:t>
          </a:r>
          <a:r>
            <a:rPr kumimoji="1" lang="ja-JP" altLang="en-US" sz="1000">
              <a:solidFill>
                <a:schemeClr val="dk1"/>
              </a:solidFill>
              <a:effectLst/>
              <a:latin typeface="+mn-lt"/>
              <a:ea typeface="+mn-ea"/>
              <a:cs typeface="+mn-cs"/>
            </a:rPr>
            <a:t>めるなど</a:t>
          </a:r>
          <a:r>
            <a:rPr kumimoji="1" lang="ja-JP" altLang="ja-JP" sz="1000">
              <a:solidFill>
                <a:schemeClr val="dk1"/>
              </a:solidFill>
              <a:effectLst/>
              <a:latin typeface="+mn-lt"/>
              <a:ea typeface="+mn-ea"/>
              <a:cs typeface="+mn-cs"/>
            </a:rPr>
            <a:t>歳出の経常経費充当一般財源の削減に努めていく。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79587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6391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3869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62</xdr:row>
      <xdr:rowOff>124883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3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62</xdr:row>
      <xdr:rowOff>124883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8587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比５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５４２</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増となり、類似団体及び県内平均より高い水準である。</a:t>
          </a:r>
          <a:endParaRPr lang="ja-JP" altLang="ja-JP" sz="1400">
            <a:effectLst/>
          </a:endParaRPr>
        </a:p>
        <a:p>
          <a:r>
            <a:rPr kumimoji="1" lang="ja-JP" altLang="ja-JP" sz="1100">
              <a:solidFill>
                <a:schemeClr val="dk1"/>
              </a:solidFill>
              <a:effectLst/>
              <a:latin typeface="+mn-lt"/>
              <a:ea typeface="+mn-ea"/>
              <a:cs typeface="+mn-cs"/>
            </a:rPr>
            <a:t>　増となった要因は、</a:t>
          </a:r>
          <a:r>
            <a:rPr kumimoji="1" lang="ja-JP" altLang="en-US" sz="1100">
              <a:solidFill>
                <a:schemeClr val="dk1"/>
              </a:solidFill>
              <a:effectLst/>
              <a:latin typeface="+mn-lt"/>
              <a:ea typeface="+mn-ea"/>
              <a:cs typeface="+mn-cs"/>
            </a:rPr>
            <a:t>職員人件費の増加や</a:t>
          </a:r>
          <a:r>
            <a:rPr kumimoji="1" lang="ja-JP" altLang="ja-JP" sz="1100">
              <a:solidFill>
                <a:schemeClr val="dk1"/>
              </a:solidFill>
              <a:effectLst/>
              <a:latin typeface="+mn-lt"/>
              <a:ea typeface="+mn-ea"/>
              <a:cs typeface="+mn-cs"/>
            </a:rPr>
            <a:t>ふるさと納税事業の業務委託料</a:t>
          </a:r>
          <a:r>
            <a:rPr kumimoji="1" lang="ja-JP" altLang="en-US" sz="1100">
              <a:solidFill>
                <a:schemeClr val="dk1"/>
              </a:solidFill>
              <a:effectLst/>
              <a:latin typeface="+mn-lt"/>
              <a:ea typeface="+mn-ea"/>
              <a:cs typeface="+mn-cs"/>
            </a:rPr>
            <a:t>の物件費の増加</a:t>
          </a:r>
          <a:r>
            <a:rPr kumimoji="1" lang="ja-JP" altLang="ja-JP" sz="1100">
              <a:solidFill>
                <a:schemeClr val="dk1"/>
              </a:solidFill>
              <a:effectLst/>
              <a:latin typeface="+mn-lt"/>
              <a:ea typeface="+mn-ea"/>
              <a:cs typeface="+mn-cs"/>
            </a:rPr>
            <a:t>、各施設の経年劣化等による維持補修費の増加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が考えられる。</a:t>
          </a:r>
          <a:endParaRPr lang="ja-JP" altLang="ja-JP" sz="1400">
            <a:effectLst/>
          </a:endParaRPr>
        </a:p>
        <a:p>
          <a:r>
            <a:rPr kumimoji="1" lang="ja-JP" altLang="ja-JP" sz="1100">
              <a:solidFill>
                <a:schemeClr val="dk1"/>
              </a:solidFill>
              <a:effectLst/>
              <a:latin typeface="+mn-lt"/>
              <a:ea typeface="+mn-ea"/>
              <a:cs typeface="+mn-cs"/>
            </a:rPr>
            <a:t>　今後は、公共施設の照明を省エネルギー効果の高い</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照明に交換し、電気料金</a:t>
          </a:r>
          <a:r>
            <a:rPr kumimoji="1" lang="ja-JP" altLang="ja-JP" sz="1100" b="0" i="0" baseline="0">
              <a:solidFill>
                <a:schemeClr val="dk1"/>
              </a:solidFill>
              <a:effectLst/>
              <a:latin typeface="+mn-lt"/>
              <a:ea typeface="+mn-ea"/>
              <a:cs typeface="+mn-cs"/>
            </a:rPr>
            <a:t>の削減、コストの低減を図っていく。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77798</xdr:rowOff>
    </xdr:from>
    <xdr:to>
      <xdr:col>23</xdr:col>
      <xdr:colOff>133350</xdr:colOff>
      <xdr:row>86</xdr:row>
      <xdr:rowOff>17788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51048"/>
          <a:ext cx="838200" cy="1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108852</xdr:rowOff>
    </xdr:from>
    <xdr:to>
      <xdr:col>19</xdr:col>
      <xdr:colOff>133350</xdr:colOff>
      <xdr:row>85</xdr:row>
      <xdr:rowOff>77798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10652"/>
          <a:ext cx="889000" cy="1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108852</xdr:rowOff>
    </xdr:from>
    <xdr:to>
      <xdr:col>15</xdr:col>
      <xdr:colOff>82550</xdr:colOff>
      <xdr:row>84</xdr:row>
      <xdr:rowOff>143700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510652"/>
          <a:ext cx="889000" cy="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149135</xdr:rowOff>
    </xdr:from>
    <xdr:to>
      <xdr:col>11</xdr:col>
      <xdr:colOff>31750</xdr:colOff>
      <xdr:row>84</xdr:row>
      <xdr:rowOff>143700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79485"/>
          <a:ext cx="889000" cy="1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138438</xdr:rowOff>
    </xdr:from>
    <xdr:to>
      <xdr:col>23</xdr:col>
      <xdr:colOff>184150</xdr:colOff>
      <xdr:row>86</xdr:row>
      <xdr:rowOff>68588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110515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26998</xdr:rowOff>
    </xdr:from>
    <xdr:to>
      <xdr:col>19</xdr:col>
      <xdr:colOff>184150</xdr:colOff>
      <xdr:row>85</xdr:row>
      <xdr:rowOff>128598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113375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86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58052</xdr:rowOff>
    </xdr:from>
    <xdr:to>
      <xdr:col>15</xdr:col>
      <xdr:colOff>133350</xdr:colOff>
      <xdr:row>84</xdr:row>
      <xdr:rowOff>159652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144429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92900</xdr:rowOff>
    </xdr:from>
    <xdr:to>
      <xdr:col>11</xdr:col>
      <xdr:colOff>82550</xdr:colOff>
      <xdr:row>85</xdr:row>
      <xdr:rowOff>23050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8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98335</xdr:rowOff>
    </xdr:from>
    <xdr:to>
      <xdr:col>7</xdr:col>
      <xdr:colOff>31750</xdr:colOff>
      <xdr:row>84</xdr:row>
      <xdr:rowOff>28485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13262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1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前年度比で増減</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く、類似団体平均を</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baseline="0">
              <a:solidFill>
                <a:schemeClr val="dk1"/>
              </a:solidFill>
              <a:effectLst/>
              <a:latin typeface="+mn-lt"/>
              <a:ea typeface="+mn-ea"/>
              <a:cs typeface="+mn-cs"/>
            </a:rPr>
            <a:t>　今後も、指数の推移を注視し給与の適正化に努めていく。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51859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25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251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121709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854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対</a:t>
          </a:r>
          <a:r>
            <a:rPr kumimoji="1" lang="ja-JP" altLang="ja-JP" sz="1100">
              <a:solidFill>
                <a:schemeClr val="dk1"/>
              </a:solidFill>
              <a:effectLst/>
              <a:latin typeface="+mn-lt"/>
              <a:ea typeface="+mn-ea"/>
              <a:cs typeface="+mn-cs"/>
            </a:rPr>
            <a:t>前年度比０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０２ポイントの減。類似団体平均を０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９２ポイント、県平均を０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８８ポイント上回っている状態である。</a:t>
          </a:r>
          <a:endParaRPr lang="ja-JP" altLang="ja-JP" sz="1400">
            <a:effectLst/>
          </a:endParaRPr>
        </a:p>
        <a:p>
          <a:r>
            <a:rPr kumimoji="1" lang="ja-JP" altLang="ja-JP" sz="1100">
              <a:solidFill>
                <a:schemeClr val="dk1"/>
              </a:solidFill>
              <a:effectLst/>
              <a:latin typeface="+mn-lt"/>
              <a:ea typeface="+mn-ea"/>
              <a:cs typeface="+mn-cs"/>
            </a:rPr>
            <a:t>　今後も、組織の簡素化や事務事業の見直しによる業務委託等を進めるとともに、定員管理計画に基づき職員数の適正化を図る。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107406</xdr:rowOff>
    </xdr:from>
    <xdr:to>
      <xdr:col>81</xdr:col>
      <xdr:colOff>44450</xdr:colOff>
      <xdr:row>63</xdr:row>
      <xdr:rowOff>114300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0875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97065</xdr:rowOff>
    </xdr:from>
    <xdr:to>
      <xdr:col>77</xdr:col>
      <xdr:colOff>44450</xdr:colOff>
      <xdr:row>63</xdr:row>
      <xdr:rowOff>114300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9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97065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742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72934</xdr:rowOff>
    </xdr:from>
    <xdr:to>
      <xdr:col>68</xdr:col>
      <xdr:colOff>152400</xdr:colOff>
      <xdr:row>63</xdr:row>
      <xdr:rowOff>117747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7428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56606</xdr:rowOff>
    </xdr:from>
    <xdr:to>
      <xdr:col>81</xdr:col>
      <xdr:colOff>95250</xdr:colOff>
      <xdr:row>63</xdr:row>
      <xdr:rowOff>158206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28683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46265</xdr:rowOff>
    </xdr:from>
    <xdr:to>
      <xdr:col>73</xdr:col>
      <xdr:colOff>44450</xdr:colOff>
      <xdr:row>63</xdr:row>
      <xdr:rowOff>147865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132642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22134</xdr:rowOff>
    </xdr:from>
    <xdr:to>
      <xdr:col>68</xdr:col>
      <xdr:colOff>203200</xdr:colOff>
      <xdr:row>63</xdr:row>
      <xdr:rowOff>123734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108511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66947</xdr:rowOff>
    </xdr:from>
    <xdr:to>
      <xdr:col>64</xdr:col>
      <xdr:colOff>152400</xdr:colOff>
      <xdr:row>63</xdr:row>
      <xdr:rowOff>168547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153324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元金償還額が前年度と比較し増加したため、</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ポイント悪化したが、類似団体平均を２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９ポイント下回っている状態である。</a:t>
          </a:r>
          <a:endParaRPr lang="ja-JP" altLang="ja-JP" sz="1400">
            <a:effectLst/>
          </a:endParaRPr>
        </a:p>
        <a:p>
          <a:r>
            <a:rPr kumimoji="1" lang="ja-JP" altLang="ja-JP" sz="1100">
              <a:solidFill>
                <a:schemeClr val="dk1"/>
              </a:solidFill>
              <a:effectLst/>
              <a:latin typeface="+mn-lt"/>
              <a:ea typeface="+mn-ea"/>
              <a:cs typeface="+mn-cs"/>
            </a:rPr>
            <a:t>　今後は、大規模な市有施設の改修等により実質公債費比率が上昇していくことが想定される</a:t>
          </a:r>
          <a:r>
            <a:rPr kumimoji="1" lang="ja-JP" altLang="en-US" sz="1100">
              <a:solidFill>
                <a:schemeClr val="dk1"/>
              </a:solidFill>
              <a:effectLst/>
              <a:latin typeface="+mn-lt"/>
              <a:ea typeface="+mn-ea"/>
              <a:cs typeface="+mn-cs"/>
            </a:rPr>
            <a:t>ことなどから、</a:t>
          </a:r>
          <a:r>
            <a:rPr kumimoji="1" lang="ja-JP" altLang="ja-JP" sz="1100">
              <a:solidFill>
                <a:schemeClr val="dk1"/>
              </a:solidFill>
              <a:effectLst/>
              <a:latin typeface="+mn-lt"/>
              <a:ea typeface="+mn-ea"/>
              <a:cs typeface="+mn-cs"/>
            </a:rPr>
            <a:t>比率の推移に注視し、これまで以上に公債費の適正化に取り組む必要がある。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145345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621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118533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105128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219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105128</xdr:rowOff>
    </xdr:from>
    <xdr:to>
      <xdr:col>68</xdr:col>
      <xdr:colOff>152400</xdr:colOff>
      <xdr:row>37</xdr:row>
      <xdr:rowOff>118533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4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94545</xdr:rowOff>
    </xdr:from>
    <xdr:to>
      <xdr:col>81</xdr:col>
      <xdr:colOff>95250</xdr:colOff>
      <xdr:row>38</xdr:row>
      <xdr:rowOff>24695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111072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54328</xdr:rowOff>
    </xdr:from>
    <xdr:to>
      <xdr:col>68</xdr:col>
      <xdr:colOff>203200</xdr:colOff>
      <xdr:row>37</xdr:row>
      <xdr:rowOff>155928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166105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令和元年東日本台風に関連して借り入れた市債や緊急自然災害防止対策事業債の増などにより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元金償還が増となった</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大型事業の借入がなかったことなどから</a:t>
          </a:r>
          <a:r>
            <a:rPr kumimoji="1" lang="ja-JP" altLang="en-US" sz="1100">
              <a:solidFill>
                <a:schemeClr val="dk1"/>
              </a:solidFill>
              <a:effectLst/>
              <a:latin typeface="+mn-lt"/>
              <a:ea typeface="+mn-ea"/>
              <a:cs typeface="+mn-cs"/>
            </a:rPr>
            <a:t>、令和４年度に引き続き将来負担は生じていない。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今後大きな施設整備事業が複数想定されるため、引き続き</a:t>
          </a:r>
          <a:r>
            <a:rPr kumimoji="1" lang="ja-JP" altLang="ja-JP" sz="1100">
              <a:solidFill>
                <a:schemeClr val="dk1"/>
              </a:solidFill>
              <a:effectLst/>
              <a:latin typeface="+mn-lt"/>
              <a:ea typeface="+mn-ea"/>
              <a:cs typeface="+mn-cs"/>
            </a:rPr>
            <a:t>公債費等義務的経費に注視し</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財政の健全化に努める。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114,146
110,889
356.04
59,131,500
56,264,664
2,732,490
28,930,233
36,597,793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人件費は、</a:t>
          </a:r>
          <a:r>
            <a:rPr kumimoji="1" lang="ja-JP" altLang="en-US" sz="1100" b="0" i="0" baseline="0">
              <a:solidFill>
                <a:schemeClr val="dk1"/>
              </a:solidFill>
              <a:effectLst/>
              <a:latin typeface="+mn-lt"/>
              <a:ea typeface="+mn-ea"/>
              <a:cs typeface="+mn-cs"/>
            </a:rPr>
            <a:t>対</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支出額</a:t>
          </a:r>
          <a:r>
            <a:rPr kumimoji="1" lang="ja-JP" altLang="en-US" sz="1100" b="0" i="0" baseline="0">
              <a:solidFill>
                <a:schemeClr val="dk1"/>
              </a:solidFill>
              <a:effectLst/>
              <a:latin typeface="+mn-lt"/>
              <a:ea typeface="+mn-ea"/>
              <a:cs typeface="+mn-cs"/>
            </a:rPr>
            <a:t>についても１６３</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７３９</a:t>
          </a:r>
          <a:r>
            <a:rPr kumimoji="1" lang="ja-JP" altLang="ja-JP" sz="1100" b="0" i="0" baseline="0">
              <a:solidFill>
                <a:schemeClr val="dk1"/>
              </a:solidFill>
              <a:effectLst/>
              <a:latin typeface="+mn-lt"/>
              <a:ea typeface="+mn-ea"/>
              <a:cs typeface="+mn-cs"/>
            </a:rPr>
            <a:t>千円の減となった。しかし、依然として類似団体平均や全国及び県平均より上回っている。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a:t>
          </a:r>
          <a:r>
            <a:rPr kumimoji="1" lang="ja-JP" altLang="en-US" sz="1100" b="0" i="0" baseline="0">
              <a:solidFill>
                <a:schemeClr val="dk1"/>
              </a:solidFill>
              <a:effectLst/>
              <a:latin typeface="+mn-lt"/>
              <a:ea typeface="+mn-ea"/>
              <a:cs typeface="+mn-cs"/>
            </a:rPr>
            <a:t>職員数の適正化や</a:t>
          </a:r>
          <a:r>
            <a:rPr kumimoji="1" lang="ja-JP" altLang="ja-JP" sz="1100" b="0" i="0" baseline="0">
              <a:solidFill>
                <a:schemeClr val="dk1"/>
              </a:solidFill>
              <a:effectLst/>
              <a:latin typeface="+mn-lt"/>
              <a:ea typeface="+mn-ea"/>
              <a:cs typeface="+mn-cs"/>
            </a:rPr>
            <a:t>こどもクラブの運営の更なる民営化など民間委託をすすめ、人件費の</a:t>
          </a:r>
          <a:r>
            <a:rPr kumimoji="1" lang="ja-JP" altLang="en-US" sz="1100" b="0" i="0" baseline="0">
              <a:solidFill>
                <a:schemeClr val="dk1"/>
              </a:solidFill>
              <a:effectLst/>
              <a:latin typeface="+mn-lt"/>
              <a:ea typeface="+mn-ea"/>
              <a:cs typeface="+mn-cs"/>
            </a:rPr>
            <a:t>低減</a:t>
          </a:r>
          <a:r>
            <a:rPr kumimoji="1" lang="ja-JP" altLang="ja-JP" sz="1100" b="0" i="0" baseline="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39</xdr:row>
      <xdr:rowOff>20865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00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164392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6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20865</xdr:rowOff>
    </xdr:from>
    <xdr:to>
      <xdr:col>24</xdr:col>
      <xdr:colOff>114300</xdr:colOff>
      <xdr:row>39</xdr:row>
      <xdr:rowOff>20865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70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1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72572</xdr:rowOff>
    </xdr:from>
    <xdr:to>
      <xdr:col>19</xdr:col>
      <xdr:colOff>187325</xdr:colOff>
      <xdr:row>38</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144236</xdr:rowOff>
    </xdr:from>
    <xdr:to>
      <xdr:col>20</xdr:col>
      <xdr:colOff>38100</xdr:colOff>
      <xdr:row>36</xdr:row>
      <xdr:rowOff>74386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72572</xdr:rowOff>
    </xdr:from>
    <xdr:to>
      <xdr:col>15</xdr:col>
      <xdr:colOff>98425</xdr:colOff>
      <xdr:row>40</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876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89807</xdr:rowOff>
    </xdr:from>
    <xdr:to>
      <xdr:col>15</xdr:col>
      <xdr:colOff>149225</xdr:colOff>
      <xdr:row>36</xdr:row>
      <xdr:rowOff>19957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30134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21772</xdr:rowOff>
    </xdr:from>
    <xdr:to>
      <xdr:col>15</xdr:col>
      <xdr:colOff>149225</xdr:colOff>
      <xdr:row>38</xdr:row>
      <xdr:rowOff>123372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108149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対前年度比</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ポイント増加し、類似団体平均、全国及び県平均を上回っている状況である。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物件費が増加した主な要因は、ふるさと納税事業による業務委託料の増であり、この傾向は今後も続くことが見込まれる。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今後は、公共施設の照明を省エネルギー効果の高い</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照明に交換し、電気料金</a:t>
          </a:r>
          <a:r>
            <a:rPr kumimoji="1" lang="ja-JP" altLang="ja-JP" sz="1100" b="0" i="0" baseline="0">
              <a:solidFill>
                <a:schemeClr val="dk1"/>
              </a:solidFill>
              <a:effectLst/>
              <a:latin typeface="+mn-lt"/>
              <a:ea typeface="+mn-ea"/>
              <a:cs typeface="+mn-cs"/>
            </a:rPr>
            <a:t>の削減、コストの低減を図っていく。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3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68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97064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273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72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扶助費は、</a:t>
          </a:r>
          <a:r>
            <a:rPr kumimoji="1" lang="ja-JP" altLang="en-US" sz="1100" b="0" i="0" baseline="0">
              <a:solidFill>
                <a:schemeClr val="dk1"/>
              </a:solidFill>
              <a:effectLst/>
              <a:latin typeface="+mn-lt"/>
              <a:ea typeface="+mn-ea"/>
              <a:cs typeface="+mn-cs"/>
            </a:rPr>
            <a:t>対</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２ポイント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し、支出額</a:t>
          </a:r>
          <a:r>
            <a:rPr kumimoji="1" lang="ja-JP" altLang="en-US" sz="1100" b="0" i="0" baseline="0">
              <a:solidFill>
                <a:schemeClr val="dk1"/>
              </a:solidFill>
              <a:effectLst/>
              <a:latin typeface="+mn-lt"/>
              <a:ea typeface="+mn-ea"/>
              <a:cs typeface="+mn-cs"/>
            </a:rPr>
            <a:t>についても４３１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６８４</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類似団体を１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全国</a:t>
          </a:r>
          <a:r>
            <a:rPr kumimoji="1" lang="ja-JP" altLang="ja-JP" sz="1100" b="0" i="0" baseline="0">
              <a:solidFill>
                <a:schemeClr val="dk1"/>
              </a:solidFill>
              <a:effectLst/>
              <a:latin typeface="+mn-lt"/>
              <a:ea typeface="+mn-ea"/>
              <a:cs typeface="+mn-cs"/>
            </a:rPr>
            <a:t>平均を０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市単独事業の各種手当の見直しを検討し、健全な財政運営を図っていく。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59</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377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59</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維持補修費や繰出金のその他については、対前年度比０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ポイント増加し、類似団体、全国及び県平均より上回</a:t>
          </a:r>
          <a:r>
            <a:rPr kumimoji="1" lang="ja-JP" altLang="en-US" sz="1100" b="0" i="0" baseline="0">
              <a:solidFill>
                <a:schemeClr val="dk1"/>
              </a:solidFill>
              <a:effectLst/>
              <a:latin typeface="+mn-lt"/>
              <a:ea typeface="+mn-ea"/>
              <a:cs typeface="+mn-cs"/>
            </a:rPr>
            <a:t>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前年度に比べ増加した要因は、</a:t>
          </a:r>
          <a:r>
            <a:rPr kumimoji="1" lang="ja-JP" altLang="en-US" sz="1100" b="0" i="0" baseline="0">
              <a:solidFill>
                <a:schemeClr val="dk1"/>
              </a:solidFill>
              <a:effectLst/>
              <a:latin typeface="+mn-lt"/>
              <a:ea typeface="+mn-ea"/>
              <a:cs typeface="+mn-cs"/>
            </a:rPr>
            <a:t>河川の浚渫事業をはじめとした</a:t>
          </a:r>
          <a:r>
            <a:rPr kumimoji="1" lang="ja-JP" altLang="ja-JP" sz="1100" b="0" i="0" baseline="0">
              <a:solidFill>
                <a:schemeClr val="dk1"/>
              </a:solidFill>
              <a:effectLst/>
              <a:latin typeface="+mn-lt"/>
              <a:ea typeface="+mn-ea"/>
              <a:cs typeface="+mn-cs"/>
            </a:rPr>
            <a:t>維持補修費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特別会計繰出金について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増加しており、独立採算制の観点から、引き続き保険料の適正化や経費の削減に努め、税収を主な財源とする一般会計の負担額を減らしていく。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69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114300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対前年度比</a:t>
          </a:r>
          <a:r>
            <a:rPr kumimoji="1" lang="ja-JP" altLang="en-US"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ポイント減少し</a:t>
          </a:r>
          <a:r>
            <a:rPr kumimoji="1" lang="ja-JP" altLang="en-US" sz="1100" b="0" i="0" baseline="0">
              <a:solidFill>
                <a:schemeClr val="dk1"/>
              </a:solidFill>
              <a:effectLst/>
              <a:latin typeface="+mn-lt"/>
              <a:ea typeface="+mn-ea"/>
              <a:cs typeface="+mn-cs"/>
            </a:rPr>
            <a:t>６</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７％と</a:t>
          </a:r>
          <a:r>
            <a:rPr kumimoji="1" lang="ja-JP" altLang="en-US" sz="1100" b="0" i="0" baseline="0">
              <a:solidFill>
                <a:schemeClr val="dk1"/>
              </a:solidFill>
              <a:effectLst/>
              <a:latin typeface="+mn-lt"/>
              <a:ea typeface="+mn-ea"/>
              <a:cs typeface="+mn-cs"/>
            </a:rPr>
            <a:t>なったが、</a:t>
          </a:r>
          <a:r>
            <a:rPr kumimoji="1" lang="ja-JP" altLang="ja-JP" sz="1100" b="0" i="0" baseline="0">
              <a:solidFill>
                <a:schemeClr val="dk1"/>
              </a:solidFill>
              <a:effectLst/>
              <a:latin typeface="+mn-lt"/>
              <a:ea typeface="+mn-ea"/>
              <a:cs typeface="+mn-cs"/>
            </a:rPr>
            <a:t>令和元年以前と比較すると数値が高い状況が続いている。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その要因としては、新型コロナウイルス感染症や物価高騰対策としての、緊急景気対策事業にて補助金の支給等があったことによる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下水道事業会計への補助金や各種団体等に対する補助金等の見直し</a:t>
          </a:r>
          <a:r>
            <a:rPr kumimoji="1" lang="ja-JP" altLang="en-US" sz="1100" b="0" i="0" baseline="0">
              <a:solidFill>
                <a:schemeClr val="dk1"/>
              </a:solidFill>
              <a:effectLst/>
              <a:latin typeface="+mn-lt"/>
              <a:ea typeface="+mn-ea"/>
              <a:cs typeface="+mn-cs"/>
            </a:rPr>
            <a:t>を行い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真に必要な事務費の精査を進めていく。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86995</xdr:rowOff>
    </xdr:from>
    <xdr:to>
      <xdr:col>82</xdr:col>
      <xdr:colOff>107950</xdr:colOff>
      <xdr:row>41</xdr:row>
      <xdr:rowOff>64135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87745"/>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1922</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83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86995</xdr:rowOff>
    </xdr:from>
    <xdr:to>
      <xdr:col>82</xdr:col>
      <xdr:colOff>196850</xdr:colOff>
      <xdr:row>35</xdr:row>
      <xdr:rowOff>86995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8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109855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249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37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121920</xdr:rowOff>
    </xdr:from>
    <xdr:to>
      <xdr:col>82</xdr:col>
      <xdr:colOff>158750</xdr:colOff>
      <xdr:row>38</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109855</xdr:rowOff>
    </xdr:from>
    <xdr:to>
      <xdr:col>78</xdr:col>
      <xdr:colOff>69850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820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39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35</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05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xdr:rowOff>
    </xdr:from>
    <xdr:to>
      <xdr:col>82</xdr:col>
      <xdr:colOff>158750</xdr:colOff>
      <xdr:row>36</xdr:row>
      <xdr:rowOff>103505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18432</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59055</xdr:rowOff>
    </xdr:from>
    <xdr:to>
      <xdr:col>78</xdr:col>
      <xdr:colOff>120650</xdr:colOff>
      <xdr:row>36</xdr:row>
      <xdr:rowOff>160655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170832</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対前年度比</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ポイント増加したが、類似団体平均、全国及び県平均は下回っている。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今後は市有施設の</a:t>
          </a:r>
          <a:r>
            <a:rPr kumimoji="1" lang="ja-JP" altLang="en-US" sz="1100" b="0" i="0" baseline="0">
              <a:solidFill>
                <a:schemeClr val="dk1"/>
              </a:solidFill>
              <a:effectLst/>
              <a:latin typeface="+mn-lt"/>
              <a:ea typeface="+mn-ea"/>
              <a:cs typeface="+mn-cs"/>
            </a:rPr>
            <a:t>大規模</a:t>
          </a:r>
          <a:r>
            <a:rPr kumimoji="1" lang="ja-JP" altLang="ja-JP" sz="1100" b="0" i="0" baseline="0">
              <a:solidFill>
                <a:schemeClr val="dk1"/>
              </a:solidFill>
              <a:effectLst/>
              <a:latin typeface="+mn-lt"/>
              <a:ea typeface="+mn-ea"/>
              <a:cs typeface="+mn-cs"/>
            </a:rPr>
            <a:t>改修等が控えており、公債費は増加傾向で推移することが想定されることから、地方債残高と公債費のバランスに留意しつつ、適切に地方債発行を管理することで、持続可能な財政運営に努めていく。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77</xdr:row>
      <xdr:rowOff>154758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368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135164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38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95976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388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95976</xdr:rowOff>
    </xdr:from>
    <xdr:to>
      <xdr:col>11</xdr:col>
      <xdr:colOff>9525</xdr:colOff>
      <xdr:row>77</xdr:row>
      <xdr:rowOff>135164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976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103958</xdr:rowOff>
    </xdr:from>
    <xdr:to>
      <xdr:col>24</xdr:col>
      <xdr:colOff>76200</xdr:colOff>
      <xdr:row>78</xdr:row>
      <xdr:rowOff>34108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120485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45176</xdr:rowOff>
    </xdr:from>
    <xdr:to>
      <xdr:col>11</xdr:col>
      <xdr:colOff>60325</xdr:colOff>
      <xdr:row>77</xdr:row>
      <xdr:rowOff>146776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156953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対前年度比</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ポイント増加し、類似団体や全国及び県平均を上回っているものの、その開き</a:t>
          </a:r>
          <a:r>
            <a:rPr kumimoji="1" lang="ja-JP" altLang="en-US" sz="1100" b="0" i="0" baseline="0">
              <a:solidFill>
                <a:schemeClr val="dk1"/>
              </a:solidFill>
              <a:effectLst/>
              <a:latin typeface="+mn-lt"/>
              <a:ea typeface="+mn-ea"/>
              <a:cs typeface="+mn-cs"/>
            </a:rPr>
            <a:t>は緩やかに</a:t>
          </a:r>
          <a:r>
            <a:rPr kumimoji="1" lang="ja-JP" altLang="ja-JP" sz="1100" b="0" i="0" baseline="0">
              <a:solidFill>
                <a:schemeClr val="dk1"/>
              </a:solidFill>
              <a:effectLst/>
              <a:latin typeface="+mn-lt"/>
              <a:ea typeface="+mn-ea"/>
              <a:cs typeface="+mn-cs"/>
            </a:rPr>
            <a:t>改善され</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数値が増となった要因は、</a:t>
          </a:r>
          <a:r>
            <a:rPr kumimoji="1" lang="ja-JP" altLang="en-US" sz="1100" b="0" i="0" baseline="0">
              <a:solidFill>
                <a:schemeClr val="dk1"/>
              </a:solidFill>
              <a:effectLst/>
              <a:latin typeface="+mn-lt"/>
              <a:ea typeface="+mn-ea"/>
              <a:cs typeface="+mn-cs"/>
            </a:rPr>
            <a:t>扶助費</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積立金</a:t>
          </a:r>
          <a:r>
            <a:rPr kumimoji="1" lang="ja-JP" altLang="ja-JP" sz="1100" b="0" i="0" baseline="0">
              <a:solidFill>
                <a:schemeClr val="dk1"/>
              </a:solidFill>
              <a:effectLst/>
              <a:latin typeface="+mn-lt"/>
              <a:ea typeface="+mn-ea"/>
              <a:cs typeface="+mn-cs"/>
            </a:rPr>
            <a:t>によるものである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人件費や普通建設事業費の増加が見込まれるため、公共施設の</a:t>
          </a:r>
          <a:r>
            <a:rPr kumimoji="1" lang="en-US" altLang="ja-JP" sz="1100" b="0" i="0" baseline="0">
              <a:solidFill>
                <a:schemeClr val="dk1"/>
              </a:solidFill>
              <a:effectLst/>
              <a:latin typeface="+mn-lt"/>
              <a:ea typeface="+mn-ea"/>
              <a:cs typeface="+mn-cs"/>
            </a:rPr>
            <a:t>LED</a:t>
          </a:r>
          <a:r>
            <a:rPr kumimoji="1" lang="ja-JP" altLang="en-US" sz="1100" b="0" i="0" baseline="0">
              <a:solidFill>
                <a:schemeClr val="dk1"/>
              </a:solidFill>
              <a:effectLst/>
              <a:latin typeface="+mn-lt"/>
              <a:ea typeface="+mn-ea"/>
              <a:cs typeface="+mn-cs"/>
            </a:rPr>
            <a:t>化による物件費の削減や、</a:t>
          </a:r>
          <a:r>
            <a:rPr kumimoji="1" lang="ja-JP" altLang="ja-JP" sz="1100" b="0" i="0" baseline="0">
              <a:solidFill>
                <a:schemeClr val="dk1"/>
              </a:solidFill>
              <a:effectLst/>
              <a:latin typeface="+mn-lt"/>
              <a:ea typeface="+mn-ea"/>
              <a:cs typeface="+mn-cs"/>
            </a:rPr>
            <a:t>特別会計・公営企業会計の適正な財政運営に努めることで、市全体の健全で持続可能な財政運営を進めていく。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914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86995</xdr:rowOff>
    </xdr:from>
    <xdr:to>
      <xdr:col>78</xdr:col>
      <xdr:colOff>69850</xdr:colOff>
      <xdr:row>76</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171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86995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77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64135</xdr:rowOff>
    </xdr:from>
    <xdr:to>
      <xdr:col>69</xdr:col>
      <xdr:colOff>92075</xdr:colOff>
      <xdr:row>76</xdr:row>
      <xdr:rowOff>46989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22885"/>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36195</xdr:rowOff>
    </xdr:from>
    <xdr:to>
      <xdr:col>74</xdr:col>
      <xdr:colOff>31750</xdr:colOff>
      <xdr:row>76</xdr:row>
      <xdr:rowOff>137795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122572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152428</xdr:rowOff>
    </xdr:from>
    <xdr:to>
      <xdr:col>29</xdr:col>
      <xdr:colOff>127000</xdr:colOff>
      <xdr:row>17</xdr:row>
      <xdr:rowOff>161229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14703"/>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146006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150256</xdr:rowOff>
    </xdr:from>
    <xdr:to>
      <xdr:col>26</xdr:col>
      <xdr:colOff>50800</xdr:colOff>
      <xdr:row>17</xdr:row>
      <xdr:rowOff>152428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12531"/>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133294</xdr:rowOff>
    </xdr:from>
    <xdr:to>
      <xdr:col>22</xdr:col>
      <xdr:colOff>114300</xdr:colOff>
      <xdr:row>17</xdr:row>
      <xdr:rowOff>150256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95569"/>
          <a:ext cx="698500" cy="1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99050</xdr:rowOff>
    </xdr:from>
    <xdr:to>
      <xdr:col>18</xdr:col>
      <xdr:colOff>177800</xdr:colOff>
      <xdr:row>17</xdr:row>
      <xdr:rowOff>133294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61325"/>
          <a:ext cx="698500" cy="34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110429</xdr:rowOff>
    </xdr:from>
    <xdr:to>
      <xdr:col>29</xdr:col>
      <xdr:colOff>177800</xdr:colOff>
      <xdr:row>18</xdr:row>
      <xdr:rowOff>40579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126956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101628</xdr:rowOff>
    </xdr:from>
    <xdr:to>
      <xdr:col>26</xdr:col>
      <xdr:colOff>101600</xdr:colOff>
      <xdr:row>18</xdr:row>
      <xdr:rowOff>31778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41955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3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99456</xdr:rowOff>
    </xdr:from>
    <xdr:to>
      <xdr:col>22</xdr:col>
      <xdr:colOff>165100</xdr:colOff>
      <xdr:row>18</xdr:row>
      <xdr:rowOff>29606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39783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3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82494</xdr:rowOff>
    </xdr:from>
    <xdr:to>
      <xdr:col>19</xdr:col>
      <xdr:colOff>38100</xdr:colOff>
      <xdr:row>18</xdr:row>
      <xdr:rowOff>12644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4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22821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1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48250</xdr:rowOff>
    </xdr:from>
    <xdr:to>
      <xdr:col>15</xdr:col>
      <xdr:colOff>101600</xdr:colOff>
      <xdr:row>17</xdr:row>
      <xdr:rowOff>149850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1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160027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98379</xdr:rowOff>
    </xdr:from>
    <xdr:to>
      <xdr:col>29</xdr:col>
      <xdr:colOff>127000</xdr:colOff>
      <xdr:row>37</xdr:row>
      <xdr:rowOff>121514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23079"/>
          <a:ext cx="647700" cy="2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121514</xdr:rowOff>
    </xdr:from>
    <xdr:to>
      <xdr:col>26</xdr:col>
      <xdr:colOff>50800</xdr:colOff>
      <xdr:row>37</xdr:row>
      <xdr:rowOff>163713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46214"/>
          <a:ext cx="698500" cy="42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163713</xdr:rowOff>
    </xdr:from>
    <xdr:to>
      <xdr:col>22</xdr:col>
      <xdr:colOff>114300</xdr:colOff>
      <xdr:row>37</xdr:row>
      <xdr:rowOff>169474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88413"/>
          <a:ext cx="6985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169474</xdr:rowOff>
    </xdr:from>
    <xdr:to>
      <xdr:col>18</xdr:col>
      <xdr:colOff>177800</xdr:colOff>
      <xdr:row>37</xdr:row>
      <xdr:rowOff>202850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94174"/>
          <a:ext cx="6985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47579</xdr:rowOff>
    </xdr:from>
    <xdr:to>
      <xdr:col>29</xdr:col>
      <xdr:colOff>177800</xdr:colOff>
      <xdr:row>37</xdr:row>
      <xdr:rowOff>149179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7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19656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4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70714</xdr:rowOff>
    </xdr:from>
    <xdr:to>
      <xdr:col>26</xdr:col>
      <xdr:colOff>101600</xdr:colOff>
      <xdr:row>37</xdr:row>
      <xdr:rowOff>172314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157091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81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112913</xdr:rowOff>
    </xdr:from>
    <xdr:to>
      <xdr:col>22</xdr:col>
      <xdr:colOff>165100</xdr:colOff>
      <xdr:row>37</xdr:row>
      <xdr:rowOff>214513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199290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118674</xdr:rowOff>
    </xdr:from>
    <xdr:to>
      <xdr:col>19</xdr:col>
      <xdr:colOff>38100</xdr:colOff>
      <xdr:row>37</xdr:row>
      <xdr:rowOff>220274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4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205051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2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152050</xdr:rowOff>
    </xdr:from>
    <xdr:to>
      <xdr:col>15</xdr:col>
      <xdr:colOff>101600</xdr:colOff>
      <xdr:row>37</xdr:row>
      <xdr:rowOff>253650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7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238427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6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114,146
110,889
356.04
59,131,500
56,264,664
2,732,490
28,930,233
36,597,793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83464</xdr:rowOff>
    </xdr:from>
    <xdr:to>
      <xdr:col>24</xdr:col>
      <xdr:colOff>63500</xdr:colOff>
      <xdr:row>33</xdr:row>
      <xdr:rowOff>88570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41314"/>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83464</xdr:rowOff>
    </xdr:from>
    <xdr:to>
      <xdr:col>19</xdr:col>
      <xdr:colOff>177800</xdr:colOff>
      <xdr:row>33</xdr:row>
      <xdr:rowOff>92951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131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73901</xdr:rowOff>
    </xdr:from>
    <xdr:to>
      <xdr:col>15</xdr:col>
      <xdr:colOff>50800</xdr:colOff>
      <xdr:row>33</xdr:row>
      <xdr:rowOff>92951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3175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160579</xdr:rowOff>
    </xdr:from>
    <xdr:to>
      <xdr:col>10</xdr:col>
      <xdr:colOff>114300</xdr:colOff>
      <xdr:row>33</xdr:row>
      <xdr:rowOff>73901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46979"/>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37770</xdr:rowOff>
    </xdr:from>
    <xdr:to>
      <xdr:col>24</xdr:col>
      <xdr:colOff>114300</xdr:colOff>
      <xdr:row>33</xdr:row>
      <xdr:rowOff>139370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60647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32664</xdr:rowOff>
    </xdr:from>
    <xdr:to>
      <xdr:col>20</xdr:col>
      <xdr:colOff>38100</xdr:colOff>
      <xdr:row>33</xdr:row>
      <xdr:rowOff>134264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150791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42151</xdr:rowOff>
    </xdr:from>
    <xdr:to>
      <xdr:col>15</xdr:col>
      <xdr:colOff>101600</xdr:colOff>
      <xdr:row>33</xdr:row>
      <xdr:rowOff>143751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160278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23101</xdr:rowOff>
    </xdr:from>
    <xdr:to>
      <xdr:col>10</xdr:col>
      <xdr:colOff>165100</xdr:colOff>
      <xdr:row>33</xdr:row>
      <xdr:rowOff>124701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141228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109779</xdr:rowOff>
    </xdr:from>
    <xdr:to>
      <xdr:col>6</xdr:col>
      <xdr:colOff>38100</xdr:colOff>
      <xdr:row>33</xdr:row>
      <xdr:rowOff>39929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56456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33401</xdr:rowOff>
    </xdr:from>
    <xdr:to>
      <xdr:col>24</xdr:col>
      <xdr:colOff>63500</xdr:colOff>
      <xdr:row>54</xdr:row>
      <xdr:rowOff>169157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91701"/>
          <a:ext cx="8382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169157</xdr:rowOff>
    </xdr:from>
    <xdr:to>
      <xdr:col>19</xdr:col>
      <xdr:colOff>177800</xdr:colOff>
      <xdr:row>56</xdr:row>
      <xdr:rowOff>35393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7457"/>
          <a:ext cx="889000" cy="20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35393</xdr:rowOff>
    </xdr:from>
    <xdr:to>
      <xdr:col>15</xdr:col>
      <xdr:colOff>50800</xdr:colOff>
      <xdr:row>56</xdr:row>
      <xdr:rowOff>113574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3659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113574</xdr:rowOff>
    </xdr:from>
    <xdr:to>
      <xdr:col>10</xdr:col>
      <xdr:colOff>114300</xdr:colOff>
      <xdr:row>57</xdr:row>
      <xdr:rowOff>95841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4774"/>
          <a:ext cx="88900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154051</xdr:rowOff>
    </xdr:from>
    <xdr:to>
      <xdr:col>24</xdr:col>
      <xdr:colOff>114300</xdr:colOff>
      <xdr:row>54</xdr:row>
      <xdr:rowOff>84201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9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118357</xdr:rowOff>
    </xdr:from>
    <xdr:to>
      <xdr:col>20</xdr:col>
      <xdr:colOff>38100</xdr:colOff>
      <xdr:row>55</xdr:row>
      <xdr:rowOff>48507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39634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156043</xdr:rowOff>
    </xdr:from>
    <xdr:to>
      <xdr:col>15</xdr:col>
      <xdr:colOff>101600</xdr:colOff>
      <xdr:row>56</xdr:row>
      <xdr:rowOff>86193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7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62774</xdr:rowOff>
    </xdr:from>
    <xdr:to>
      <xdr:col>10</xdr:col>
      <xdr:colOff>165100</xdr:colOff>
      <xdr:row>56</xdr:row>
      <xdr:rowOff>164374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155501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45041</xdr:rowOff>
    </xdr:from>
    <xdr:to>
      <xdr:col>6</xdr:col>
      <xdr:colOff>38100</xdr:colOff>
      <xdr:row>57</xdr:row>
      <xdr:rowOff>146641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137768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66167</xdr:rowOff>
    </xdr:from>
    <xdr:to>
      <xdr:col>24</xdr:col>
      <xdr:colOff>63500</xdr:colOff>
      <xdr:row>74</xdr:row>
      <xdr:rowOff>93599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582017"/>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93599</xdr:rowOff>
    </xdr:from>
    <xdr:to>
      <xdr:col>19</xdr:col>
      <xdr:colOff>177800</xdr:colOff>
      <xdr:row>74</xdr:row>
      <xdr:rowOff>148971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780899"/>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68707</xdr:rowOff>
    </xdr:from>
    <xdr:to>
      <xdr:col>15</xdr:col>
      <xdr:colOff>50800</xdr:colOff>
      <xdr:row>74</xdr:row>
      <xdr:rowOff>148971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413107"/>
          <a:ext cx="889000" cy="4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68707</xdr:rowOff>
    </xdr:from>
    <xdr:to>
      <xdr:col>10</xdr:col>
      <xdr:colOff>114300</xdr:colOff>
      <xdr:row>75</xdr:row>
      <xdr:rowOff>52197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413107"/>
          <a:ext cx="889000" cy="4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15367</xdr:rowOff>
    </xdr:from>
    <xdr:to>
      <xdr:col>24</xdr:col>
      <xdr:colOff>114300</xdr:colOff>
      <xdr:row>73</xdr:row>
      <xdr:rowOff>116967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38244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38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42799</xdr:rowOff>
    </xdr:from>
    <xdr:to>
      <xdr:col>20</xdr:col>
      <xdr:colOff>38100</xdr:colOff>
      <xdr:row>74</xdr:row>
      <xdr:rowOff>144399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160926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98171</xdr:rowOff>
    </xdr:from>
    <xdr:to>
      <xdr:col>15</xdr:col>
      <xdr:colOff>101600</xdr:colOff>
      <xdr:row>75</xdr:row>
      <xdr:rowOff>28321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44848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17907</xdr:rowOff>
    </xdr:from>
    <xdr:to>
      <xdr:col>10</xdr:col>
      <xdr:colOff>165100</xdr:colOff>
      <xdr:row>72</xdr:row>
      <xdr:rowOff>119507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3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136034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13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xdr:rowOff>
    </xdr:from>
    <xdr:to>
      <xdr:col>6</xdr:col>
      <xdr:colOff>38100</xdr:colOff>
      <xdr:row>75</xdr:row>
      <xdr:rowOff>102997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119524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40063</xdr:rowOff>
    </xdr:from>
    <xdr:to>
      <xdr:col>24</xdr:col>
      <xdr:colOff>63500</xdr:colOff>
      <xdr:row>92</xdr:row>
      <xdr:rowOff>97442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470563"/>
          <a:ext cx="838200" cy="4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43721</xdr:rowOff>
    </xdr:from>
    <xdr:to>
      <xdr:col>19</xdr:col>
      <xdr:colOff>177800</xdr:colOff>
      <xdr:row>92</xdr:row>
      <xdr:rowOff>97442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474221"/>
          <a:ext cx="889000" cy="3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43721</xdr:rowOff>
    </xdr:from>
    <xdr:to>
      <xdr:col>15</xdr:col>
      <xdr:colOff>50800</xdr:colOff>
      <xdr:row>95</xdr:row>
      <xdr:rowOff>150771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474221"/>
          <a:ext cx="889000" cy="9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150771</xdr:rowOff>
    </xdr:from>
    <xdr:to>
      <xdr:col>10</xdr:col>
      <xdr:colOff>114300</xdr:colOff>
      <xdr:row>96</xdr:row>
      <xdr:rowOff>148681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38521"/>
          <a:ext cx="889000" cy="1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160713</xdr:rowOff>
    </xdr:from>
    <xdr:to>
      <xdr:col>24</xdr:col>
      <xdr:colOff>114300</xdr:colOff>
      <xdr:row>90</xdr:row>
      <xdr:rowOff>90863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4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75640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33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46642</xdr:rowOff>
    </xdr:from>
    <xdr:to>
      <xdr:col>20</xdr:col>
      <xdr:colOff>38100</xdr:colOff>
      <xdr:row>92</xdr:row>
      <xdr:rowOff>148242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164769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9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164371</xdr:rowOff>
    </xdr:from>
    <xdr:to>
      <xdr:col>15</xdr:col>
      <xdr:colOff>101600</xdr:colOff>
      <xdr:row>90</xdr:row>
      <xdr:rowOff>94521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4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111048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19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99971</xdr:rowOff>
    </xdr:from>
    <xdr:to>
      <xdr:col>10</xdr:col>
      <xdr:colOff>165100</xdr:colOff>
      <xdr:row>96</xdr:row>
      <xdr:rowOff>30121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46648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1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97881</xdr:rowOff>
    </xdr:from>
    <xdr:to>
      <xdr:col>6</xdr:col>
      <xdr:colOff>38100</xdr:colOff>
      <xdr:row>97</xdr:row>
      <xdr:rowOff>28031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44558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68126</xdr:rowOff>
    </xdr:from>
    <xdr:to>
      <xdr:col>55</xdr:col>
      <xdr:colOff>0</xdr:colOff>
      <xdr:row>37</xdr:row>
      <xdr:rowOff>33891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40326"/>
          <a:ext cx="838200" cy="1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68126</xdr:rowOff>
    </xdr:from>
    <xdr:to>
      <xdr:col>50</xdr:col>
      <xdr:colOff>114300</xdr:colOff>
      <xdr:row>36</xdr:row>
      <xdr:rowOff>162625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40326"/>
          <a:ext cx="889000" cy="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22222</xdr:rowOff>
    </xdr:from>
    <xdr:to>
      <xdr:col>45</xdr:col>
      <xdr:colOff>177800</xdr:colOff>
      <xdr:row>36</xdr:row>
      <xdr:rowOff>162625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165722"/>
          <a:ext cx="889000" cy="11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22222</xdr:rowOff>
    </xdr:from>
    <xdr:to>
      <xdr:col>41</xdr:col>
      <xdr:colOff>50800</xdr:colOff>
      <xdr:row>38</xdr:row>
      <xdr:rowOff>22352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165722"/>
          <a:ext cx="889000" cy="13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154541</xdr:rowOff>
    </xdr:from>
    <xdr:to>
      <xdr:col>55</xdr:col>
      <xdr:colOff>50800</xdr:colOff>
      <xdr:row>37</xdr:row>
      <xdr:rowOff>84691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132968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17326</xdr:rowOff>
    </xdr:from>
    <xdr:to>
      <xdr:col>50</xdr:col>
      <xdr:colOff>165100</xdr:colOff>
      <xdr:row>36</xdr:row>
      <xdr:rowOff>118926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110053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111825</xdr:rowOff>
    </xdr:from>
    <xdr:to>
      <xdr:col>46</xdr:col>
      <xdr:colOff>38100</xdr:colOff>
      <xdr:row>37</xdr:row>
      <xdr:rowOff>41975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33102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142872</xdr:rowOff>
    </xdr:from>
    <xdr:to>
      <xdr:col>41</xdr:col>
      <xdr:colOff>101600</xdr:colOff>
      <xdr:row>30</xdr:row>
      <xdr:rowOff>73022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1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64149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20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143002</xdr:rowOff>
    </xdr:from>
    <xdr:to>
      <xdr:col>36</xdr:col>
      <xdr:colOff>165100</xdr:colOff>
      <xdr:row>38</xdr:row>
      <xdr:rowOff>73152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64279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15304</xdr:rowOff>
    </xdr:from>
    <xdr:to>
      <xdr:col>55</xdr:col>
      <xdr:colOff>0</xdr:colOff>
      <xdr:row>57</xdr:row>
      <xdr:rowOff>82626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87954"/>
          <a:ext cx="8382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28816</xdr:rowOff>
    </xdr:from>
    <xdr:to>
      <xdr:col>50</xdr:col>
      <xdr:colOff>114300</xdr:colOff>
      <xdr:row>57</xdr:row>
      <xdr:rowOff>82626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30016"/>
          <a:ext cx="889000" cy="2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28816</xdr:rowOff>
    </xdr:from>
    <xdr:to>
      <xdr:col>45</xdr:col>
      <xdr:colOff>177800</xdr:colOff>
      <xdr:row>56</xdr:row>
      <xdr:rowOff>111709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30016"/>
          <a:ext cx="889000" cy="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100584</xdr:rowOff>
    </xdr:from>
    <xdr:to>
      <xdr:col>41</xdr:col>
      <xdr:colOff>50800</xdr:colOff>
      <xdr:row>56</xdr:row>
      <xdr:rowOff>111709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30334"/>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135954</xdr:rowOff>
    </xdr:from>
    <xdr:to>
      <xdr:col>55</xdr:col>
      <xdr:colOff>50800</xdr:colOff>
      <xdr:row>57</xdr:row>
      <xdr:rowOff>66104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114381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31826</xdr:rowOff>
    </xdr:from>
    <xdr:to>
      <xdr:col>50</xdr:col>
      <xdr:colOff>165100</xdr:colOff>
      <xdr:row>57</xdr:row>
      <xdr:rowOff>133426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124553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149466</xdr:rowOff>
    </xdr:from>
    <xdr:to>
      <xdr:col>46</xdr:col>
      <xdr:colOff>38100</xdr:colOff>
      <xdr:row>56</xdr:row>
      <xdr:rowOff>79616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70743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60909</xdr:rowOff>
    </xdr:from>
    <xdr:to>
      <xdr:col>41</xdr:col>
      <xdr:colOff>101600</xdr:colOff>
      <xdr:row>56</xdr:row>
      <xdr:rowOff>162509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153636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49784</xdr:rowOff>
    </xdr:from>
    <xdr:to>
      <xdr:col>36</xdr:col>
      <xdr:colOff>165100</xdr:colOff>
      <xdr:row>55</xdr:row>
      <xdr:rowOff>151384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142511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12187</xdr:rowOff>
    </xdr:from>
    <xdr:to>
      <xdr:col>55</xdr:col>
      <xdr:colOff>0</xdr:colOff>
      <xdr:row>78</xdr:row>
      <xdr:rowOff>30931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85287"/>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66594</xdr:rowOff>
    </xdr:from>
    <xdr:to>
      <xdr:col>50</xdr:col>
      <xdr:colOff>114300</xdr:colOff>
      <xdr:row>78</xdr:row>
      <xdr:rowOff>30931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925344"/>
          <a:ext cx="889000" cy="47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66594</xdr:rowOff>
    </xdr:from>
    <xdr:to>
      <xdr:col>45</xdr:col>
      <xdr:colOff>177800</xdr:colOff>
      <xdr:row>76</xdr:row>
      <xdr:rowOff>78344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925344"/>
          <a:ext cx="889000" cy="18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6563</xdr:rowOff>
    </xdr:from>
    <xdr:to>
      <xdr:col>41</xdr:col>
      <xdr:colOff>50800</xdr:colOff>
      <xdr:row>76</xdr:row>
      <xdr:rowOff>78344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65313"/>
          <a:ext cx="889000" cy="2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141964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132837</xdr:rowOff>
    </xdr:from>
    <xdr:to>
      <xdr:col>55</xdr:col>
      <xdr:colOff>50800</xdr:colOff>
      <xdr:row>78</xdr:row>
      <xdr:rowOff>62987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47764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4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151581</xdr:rowOff>
    </xdr:from>
    <xdr:to>
      <xdr:col>50</xdr:col>
      <xdr:colOff>165100</xdr:colOff>
      <xdr:row>78</xdr:row>
      <xdr:rowOff>81731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72858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15794</xdr:rowOff>
    </xdr:from>
    <xdr:to>
      <xdr:col>46</xdr:col>
      <xdr:colOff>38100</xdr:colOff>
      <xdr:row>75</xdr:row>
      <xdr:rowOff>117394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133921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64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27544</xdr:rowOff>
    </xdr:from>
    <xdr:to>
      <xdr:col>41</xdr:col>
      <xdr:colOff>101600</xdr:colOff>
      <xdr:row>76</xdr:row>
      <xdr:rowOff>129144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5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145671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127213</xdr:rowOff>
    </xdr:from>
    <xdr:to>
      <xdr:col>36</xdr:col>
      <xdr:colOff>165100</xdr:colOff>
      <xdr:row>75</xdr:row>
      <xdr:rowOff>57363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8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73890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5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12884</xdr:rowOff>
    </xdr:from>
    <xdr:to>
      <xdr:col>55</xdr:col>
      <xdr:colOff>0</xdr:colOff>
      <xdr:row>97</xdr:row>
      <xdr:rowOff>144862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43534"/>
          <a:ext cx="8382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144862</xdr:rowOff>
    </xdr:from>
    <xdr:to>
      <xdr:col>50</xdr:col>
      <xdr:colOff>114300</xdr:colOff>
      <xdr:row>98</xdr:row>
      <xdr:rowOff>13779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75512"/>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146044</xdr:rowOff>
    </xdr:from>
    <xdr:to>
      <xdr:col>45</xdr:col>
      <xdr:colOff>177800</xdr:colOff>
      <xdr:row>98</xdr:row>
      <xdr:rowOff>13779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76694"/>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117850</xdr:rowOff>
    </xdr:from>
    <xdr:to>
      <xdr:col>41</xdr:col>
      <xdr:colOff>50800</xdr:colOff>
      <xdr:row>97</xdr:row>
      <xdr:rowOff>146044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4850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133534</xdr:rowOff>
    </xdr:from>
    <xdr:to>
      <xdr:col>55</xdr:col>
      <xdr:colOff>50800</xdr:colOff>
      <xdr:row>97</xdr:row>
      <xdr:rowOff>63684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111961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94062</xdr:rowOff>
    </xdr:from>
    <xdr:to>
      <xdr:col>50</xdr:col>
      <xdr:colOff>165100</xdr:colOff>
      <xdr:row>98</xdr:row>
      <xdr:rowOff>24212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15339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134429</xdr:rowOff>
    </xdr:from>
    <xdr:to>
      <xdr:col>46</xdr:col>
      <xdr:colOff>38100</xdr:colOff>
      <xdr:row>98</xdr:row>
      <xdr:rowOff>64579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55706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95244</xdr:rowOff>
    </xdr:from>
    <xdr:to>
      <xdr:col>41</xdr:col>
      <xdr:colOff>101600</xdr:colOff>
      <xdr:row>98</xdr:row>
      <xdr:rowOff>25394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16521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67050</xdr:rowOff>
    </xdr:from>
    <xdr:to>
      <xdr:col>36</xdr:col>
      <xdr:colOff>165100</xdr:colOff>
      <xdr:row>97</xdr:row>
      <xdr:rowOff>168650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159777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159726</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989026"/>
          <a:ext cx="1269" cy="66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106403</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76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159726</xdr:rowOff>
    </xdr:from>
    <xdr:to>
      <xdr:col>86</xdr:col>
      <xdr:colOff>25400</xdr:colOff>
      <xdr:row>34</xdr:row>
      <xdr:rowOff>159726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98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93614</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437264"/>
          <a:ext cx="838200" cy="2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135003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07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112126</xdr:rowOff>
    </xdr:from>
    <xdr:to>
      <xdr:col>85</xdr:col>
      <xdr:colOff>177800</xdr:colOff>
      <xdr:row>38</xdr:row>
      <xdr:rowOff>42276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5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114280</xdr:rowOff>
    </xdr:from>
    <xdr:to>
      <xdr:col>81</xdr:col>
      <xdr:colOff>50800</xdr:colOff>
      <xdr:row>37</xdr:row>
      <xdr:rowOff>93614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286480"/>
          <a:ext cx="889000" cy="15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105908</xdr:rowOff>
    </xdr:from>
    <xdr:to>
      <xdr:col>81</xdr:col>
      <xdr:colOff>101600</xdr:colOff>
      <xdr:row>38</xdr:row>
      <xdr:rowOff>36058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27184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4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47437</xdr:rowOff>
    </xdr:from>
    <xdr:to>
      <xdr:col>76</xdr:col>
      <xdr:colOff>114300</xdr:colOff>
      <xdr:row>36</xdr:row>
      <xdr:rowOff>114280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5190937"/>
          <a:ext cx="889000" cy="10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23520</xdr:rowOff>
    </xdr:from>
    <xdr:to>
      <xdr:col>76</xdr:col>
      <xdr:colOff>165100</xdr:colOff>
      <xdr:row>38</xdr:row>
      <xdr:rowOff>125120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116247</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63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47437</xdr:rowOff>
    </xdr:from>
    <xdr:to>
      <xdr:col>71</xdr:col>
      <xdr:colOff>177800</xdr:colOff>
      <xdr:row>34</xdr:row>
      <xdr:rowOff>36373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5190937"/>
          <a:ext cx="889000" cy="6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98958</xdr:rowOff>
    </xdr:from>
    <xdr:to>
      <xdr:col>72</xdr:col>
      <xdr:colOff>38100</xdr:colOff>
      <xdr:row>38</xdr:row>
      <xdr:rowOff>29108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4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20235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167447</xdr:rowOff>
    </xdr:from>
    <xdr:to>
      <xdr:col>67</xdr:col>
      <xdr:colOff>101600</xdr:colOff>
      <xdr:row>35</xdr:row>
      <xdr:rowOff>97597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99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88724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42814</xdr:rowOff>
    </xdr:from>
    <xdr:to>
      <xdr:col>81</xdr:col>
      <xdr:colOff>101600</xdr:colOff>
      <xdr:row>37</xdr:row>
      <xdr:rowOff>144414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160941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1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63480</xdr:rowOff>
    </xdr:from>
    <xdr:to>
      <xdr:col>76</xdr:col>
      <xdr:colOff>165100</xdr:colOff>
      <xdr:row>36</xdr:row>
      <xdr:rowOff>165080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10157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01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168087</xdr:rowOff>
    </xdr:from>
    <xdr:to>
      <xdr:col>72</xdr:col>
      <xdr:colOff>38100</xdr:colOff>
      <xdr:row>30</xdr:row>
      <xdr:rowOff>98237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1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114764</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49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157023</xdr:rowOff>
    </xdr:from>
    <xdr:to>
      <xdr:col>67</xdr:col>
      <xdr:colOff>101600</xdr:colOff>
      <xdr:row>34</xdr:row>
      <xdr:rowOff>87173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103700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20142</xdr:rowOff>
    </xdr:from>
    <xdr:to>
      <xdr:col>85</xdr:col>
      <xdr:colOff>127000</xdr:colOff>
      <xdr:row>75</xdr:row>
      <xdr:rowOff>64891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78892"/>
          <a:ext cx="8382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64891</xdr:rowOff>
    </xdr:from>
    <xdr:to>
      <xdr:col>81</xdr:col>
      <xdr:colOff>50800</xdr:colOff>
      <xdr:row>75</xdr:row>
      <xdr:rowOff>120993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23641"/>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120993</xdr:rowOff>
    </xdr:from>
    <xdr:to>
      <xdr:col>76</xdr:col>
      <xdr:colOff>114300</xdr:colOff>
      <xdr:row>75</xdr:row>
      <xdr:rowOff>128289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79743"/>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110268</xdr:rowOff>
    </xdr:from>
    <xdr:to>
      <xdr:col>71</xdr:col>
      <xdr:colOff>177800</xdr:colOff>
      <xdr:row>75</xdr:row>
      <xdr:rowOff>128289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69018"/>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140792</xdr:rowOff>
    </xdr:from>
    <xdr:to>
      <xdr:col>85</xdr:col>
      <xdr:colOff>177800</xdr:colOff>
      <xdr:row>75</xdr:row>
      <xdr:rowOff>70942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119219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14091</xdr:rowOff>
    </xdr:from>
    <xdr:to>
      <xdr:col>81</xdr:col>
      <xdr:colOff>101600</xdr:colOff>
      <xdr:row>75</xdr:row>
      <xdr:rowOff>115691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106818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70193</xdr:rowOff>
    </xdr:from>
    <xdr:to>
      <xdr:col>76</xdr:col>
      <xdr:colOff>165100</xdr:colOff>
      <xdr:row>76</xdr:row>
      <xdr:rowOff>343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162920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77489</xdr:rowOff>
    </xdr:from>
    <xdr:to>
      <xdr:col>72</xdr:col>
      <xdr:colOff>38100</xdr:colOff>
      <xdr:row>76</xdr:row>
      <xdr:rowOff>7640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36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170215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59468</xdr:rowOff>
    </xdr:from>
    <xdr:to>
      <xdr:col>67</xdr:col>
      <xdr:colOff>101600</xdr:colOff>
      <xdr:row>75</xdr:row>
      <xdr:rowOff>161068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152195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162940</xdr:rowOff>
    </xdr:from>
    <xdr:to>
      <xdr:col>85</xdr:col>
      <xdr:colOff>127000</xdr:colOff>
      <xdr:row>94</xdr:row>
      <xdr:rowOff>50509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936340"/>
          <a:ext cx="838200" cy="2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17438</xdr:rowOff>
    </xdr:from>
    <xdr:to>
      <xdr:col>81</xdr:col>
      <xdr:colOff>50800</xdr:colOff>
      <xdr:row>94</xdr:row>
      <xdr:rowOff>50509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133738"/>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17438</xdr:rowOff>
    </xdr:from>
    <xdr:to>
      <xdr:col>76</xdr:col>
      <xdr:colOff>114300</xdr:colOff>
      <xdr:row>96</xdr:row>
      <xdr:rowOff>54166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133738"/>
          <a:ext cx="889000" cy="3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54166</xdr:rowOff>
    </xdr:from>
    <xdr:to>
      <xdr:col>71</xdr:col>
      <xdr:colOff>177800</xdr:colOff>
      <xdr:row>96</xdr:row>
      <xdr:rowOff>133490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13366"/>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112140</xdr:rowOff>
    </xdr:from>
    <xdr:to>
      <xdr:col>85</xdr:col>
      <xdr:colOff>177800</xdr:colOff>
      <xdr:row>93</xdr:row>
      <xdr:rowOff>42290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8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135017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7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171159</xdr:rowOff>
    </xdr:from>
    <xdr:to>
      <xdr:col>81</xdr:col>
      <xdr:colOff>101600</xdr:colOff>
      <xdr:row>94</xdr:row>
      <xdr:rowOff>101309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1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117836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8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138088</xdr:rowOff>
    </xdr:from>
    <xdr:to>
      <xdr:col>76</xdr:col>
      <xdr:colOff>165100</xdr:colOff>
      <xdr:row>94</xdr:row>
      <xdr:rowOff>68238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0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84765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58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3366</xdr:rowOff>
    </xdr:from>
    <xdr:to>
      <xdr:col>72</xdr:col>
      <xdr:colOff>38100</xdr:colOff>
      <xdr:row>96</xdr:row>
      <xdr:rowOff>104966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121493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82690</xdr:rowOff>
    </xdr:from>
    <xdr:to>
      <xdr:col>67</xdr:col>
      <xdr:colOff>101600</xdr:colOff>
      <xdr:row>97</xdr:row>
      <xdr:rowOff>12840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21318</xdr:rowOff>
    </xdr:from>
    <xdr:to>
      <xdr:col>116</xdr:col>
      <xdr:colOff>63500</xdr:colOff>
      <xdr:row>39</xdr:row>
      <xdr:rowOff>71120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07868"/>
          <a:ext cx="8382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145088</xdr:rowOff>
    </xdr:from>
    <xdr:to>
      <xdr:col>111</xdr:col>
      <xdr:colOff>177800</xdr:colOff>
      <xdr:row>39</xdr:row>
      <xdr:rowOff>21318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60188"/>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145088</xdr:rowOff>
    </xdr:from>
    <xdr:to>
      <xdr:col>107</xdr:col>
      <xdr:colOff>50800</xdr:colOff>
      <xdr:row>39</xdr:row>
      <xdr:rowOff>72916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60188"/>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1560</xdr:rowOff>
    </xdr:from>
    <xdr:to>
      <xdr:col>102</xdr:col>
      <xdr:colOff>114300</xdr:colOff>
      <xdr:row>39</xdr:row>
      <xdr:rowOff>72916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88110"/>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20320</xdr:rowOff>
    </xdr:from>
    <xdr:to>
      <xdr:col>116</xdr:col>
      <xdr:colOff>114300</xdr:colOff>
      <xdr:row>39</xdr:row>
      <xdr:rowOff>121920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106697</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141968</xdr:rowOff>
    </xdr:from>
    <xdr:to>
      <xdr:col>112</xdr:col>
      <xdr:colOff>38100</xdr:colOff>
      <xdr:row>39</xdr:row>
      <xdr:rowOff>72118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63245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49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94288</xdr:rowOff>
    </xdr:from>
    <xdr:to>
      <xdr:col>107</xdr:col>
      <xdr:colOff>101600</xdr:colOff>
      <xdr:row>39</xdr:row>
      <xdr:rowOff>24438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15565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0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22116</xdr:rowOff>
    </xdr:from>
    <xdr:to>
      <xdr:col>102</xdr:col>
      <xdr:colOff>165100</xdr:colOff>
      <xdr:row>39</xdr:row>
      <xdr:rowOff>123716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114843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80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122210</xdr:rowOff>
    </xdr:from>
    <xdr:to>
      <xdr:col>98</xdr:col>
      <xdr:colOff>38100</xdr:colOff>
      <xdr:row>39</xdr:row>
      <xdr:rowOff>52360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43487</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3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93694</xdr:rowOff>
    </xdr:from>
    <xdr:to>
      <xdr:col>116</xdr:col>
      <xdr:colOff>63500</xdr:colOff>
      <xdr:row>53</xdr:row>
      <xdr:rowOff>120726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180544"/>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31858</xdr:rowOff>
    </xdr:from>
    <xdr:to>
      <xdr:col>111</xdr:col>
      <xdr:colOff>177800</xdr:colOff>
      <xdr:row>53</xdr:row>
      <xdr:rowOff>93694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118708"/>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159988</xdr:rowOff>
    </xdr:from>
    <xdr:to>
      <xdr:col>107</xdr:col>
      <xdr:colOff>50800</xdr:colOff>
      <xdr:row>53</xdr:row>
      <xdr:rowOff>31858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07538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159988</xdr:rowOff>
    </xdr:from>
    <xdr:to>
      <xdr:col>102</xdr:col>
      <xdr:colOff>114300</xdr:colOff>
      <xdr:row>54</xdr:row>
      <xdr:rowOff>129470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075388"/>
          <a:ext cx="889000" cy="3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140479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69926</xdr:rowOff>
    </xdr:from>
    <xdr:to>
      <xdr:col>116</xdr:col>
      <xdr:colOff>114300</xdr:colOff>
      <xdr:row>54</xdr:row>
      <xdr:rowOff>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1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92803</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0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42894</xdr:rowOff>
    </xdr:from>
    <xdr:to>
      <xdr:col>112</xdr:col>
      <xdr:colOff>38100</xdr:colOff>
      <xdr:row>53</xdr:row>
      <xdr:rowOff>144494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1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161021</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9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152508</xdr:rowOff>
    </xdr:from>
    <xdr:to>
      <xdr:col>107</xdr:col>
      <xdr:colOff>101600</xdr:colOff>
      <xdr:row>53</xdr:row>
      <xdr:rowOff>82658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0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99185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8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109188</xdr:rowOff>
    </xdr:from>
    <xdr:to>
      <xdr:col>102</xdr:col>
      <xdr:colOff>165100</xdr:colOff>
      <xdr:row>53</xdr:row>
      <xdr:rowOff>39338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55865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7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78670</xdr:rowOff>
    </xdr:from>
    <xdr:to>
      <xdr:col>98</xdr:col>
      <xdr:colOff>38100</xdr:colOff>
      <xdr:row>55</xdr:row>
      <xdr:rowOff>8820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25347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1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24531</xdr:rowOff>
    </xdr:from>
    <xdr:to>
      <xdr:col>116</xdr:col>
      <xdr:colOff>63500</xdr:colOff>
      <xdr:row>74</xdr:row>
      <xdr:rowOff>79852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11831"/>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79852</xdr:rowOff>
    </xdr:from>
    <xdr:to>
      <xdr:col>111</xdr:col>
      <xdr:colOff>177800</xdr:colOff>
      <xdr:row>74</xdr:row>
      <xdr:rowOff>109342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67152"/>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109342</xdr:rowOff>
    </xdr:from>
    <xdr:to>
      <xdr:col>107</xdr:col>
      <xdr:colOff>50800</xdr:colOff>
      <xdr:row>74</xdr:row>
      <xdr:rowOff>135037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96642"/>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73680</xdr:rowOff>
    </xdr:from>
    <xdr:to>
      <xdr:col>102</xdr:col>
      <xdr:colOff>114300</xdr:colOff>
      <xdr:row>74</xdr:row>
      <xdr:rowOff>135037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246630"/>
          <a:ext cx="889000" cy="57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157304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145181</xdr:rowOff>
    </xdr:from>
    <xdr:to>
      <xdr:col>116</xdr:col>
      <xdr:colOff>114300</xdr:colOff>
      <xdr:row>74</xdr:row>
      <xdr:rowOff>75331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123608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29052</xdr:rowOff>
    </xdr:from>
    <xdr:to>
      <xdr:col>112</xdr:col>
      <xdr:colOff>38100</xdr:colOff>
      <xdr:row>74</xdr:row>
      <xdr:rowOff>130652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147179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58542</xdr:rowOff>
    </xdr:from>
    <xdr:to>
      <xdr:col>107</xdr:col>
      <xdr:colOff>101600</xdr:colOff>
      <xdr:row>74</xdr:row>
      <xdr:rowOff>160142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5219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84237</xdr:rowOff>
    </xdr:from>
    <xdr:to>
      <xdr:col>102</xdr:col>
      <xdr:colOff>165100</xdr:colOff>
      <xdr:row>75</xdr:row>
      <xdr:rowOff>14387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30914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22880</xdr:rowOff>
    </xdr:from>
    <xdr:to>
      <xdr:col>98</xdr:col>
      <xdr:colOff>38100</xdr:colOff>
      <xdr:row>71</xdr:row>
      <xdr:rowOff>124480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1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141007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歳出決算総額は、住民一人当たり４</a:t>
          </a:r>
          <a:r>
            <a:rPr kumimoji="1" lang="ja-JP" altLang="en-US" sz="1100" baseline="0">
              <a:solidFill>
                <a:schemeClr val="dk1"/>
              </a:solidFill>
              <a:effectLst/>
              <a:latin typeface="+mn-lt"/>
              <a:ea typeface="+mn-ea"/>
              <a:cs typeface="+mn-cs"/>
            </a:rPr>
            <a:t>９２</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９１８</a:t>
          </a:r>
          <a:r>
            <a:rPr kumimoji="1" lang="ja-JP" altLang="ja-JP" sz="1100" baseline="0">
              <a:solidFill>
                <a:schemeClr val="dk1"/>
              </a:solidFill>
              <a:effectLst/>
              <a:latin typeface="+mn-lt"/>
              <a:ea typeface="+mn-ea"/>
              <a:cs typeface="+mn-cs"/>
            </a:rPr>
            <a:t>円となっている。主な構成項目である人件費は、住民一人当たり</a:t>
          </a:r>
          <a:r>
            <a:rPr kumimoji="1" lang="ja-JP" altLang="en-US" sz="1100" baseline="0">
              <a:solidFill>
                <a:schemeClr val="dk1"/>
              </a:solidFill>
              <a:effectLst/>
              <a:latin typeface="+mn-lt"/>
              <a:ea typeface="+mn-ea"/>
              <a:cs typeface="+mn-cs"/>
            </a:rPr>
            <a:t>７５</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８４２</a:t>
          </a:r>
          <a:r>
            <a:rPr kumimoji="1" lang="ja-JP" altLang="ja-JP" sz="1100" baseline="0">
              <a:solidFill>
                <a:schemeClr val="dk1"/>
              </a:solidFill>
              <a:effectLst/>
              <a:latin typeface="+mn-lt"/>
              <a:ea typeface="+mn-ea"/>
              <a:cs typeface="+mn-cs"/>
            </a:rPr>
            <a:t>円となっており、ここ数年、同水準で推移してきており高止まりの傾向である。類似団体平均や県平均よりは依然として高い状況となっている。</a:t>
          </a:r>
          <a:endParaRPr lang="ja-JP" altLang="ja-JP" sz="1400">
            <a:effectLst/>
          </a:endParaRPr>
        </a:p>
        <a:p>
          <a:r>
            <a:rPr kumimoji="1" lang="ja-JP" altLang="ja-JP" sz="1100" baseline="0">
              <a:solidFill>
                <a:schemeClr val="dk1"/>
              </a:solidFill>
              <a:effectLst/>
              <a:latin typeface="+mn-lt"/>
              <a:ea typeface="+mn-ea"/>
              <a:cs typeface="+mn-cs"/>
            </a:rPr>
            <a:t>　扶助費は住民一人当たり</a:t>
          </a:r>
          <a:r>
            <a:rPr kumimoji="1" lang="ja-JP" altLang="en-US" sz="1100" baseline="0">
              <a:solidFill>
                <a:schemeClr val="dk1"/>
              </a:solidFill>
              <a:effectLst/>
              <a:latin typeface="+mn-lt"/>
              <a:ea typeface="+mn-ea"/>
              <a:cs typeface="+mn-cs"/>
            </a:rPr>
            <a:t>１２９</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０５１</a:t>
          </a:r>
          <a:r>
            <a:rPr kumimoji="1" lang="ja-JP" altLang="ja-JP" sz="1100" baseline="0">
              <a:solidFill>
                <a:schemeClr val="dk1"/>
              </a:solidFill>
              <a:effectLst/>
              <a:latin typeface="+mn-lt"/>
              <a:ea typeface="+mn-ea"/>
              <a:cs typeface="+mn-cs"/>
            </a:rPr>
            <a:t>円となっており、前年度から</a:t>
          </a:r>
          <a:r>
            <a:rPr kumimoji="1" lang="ja-JP" altLang="en-US" sz="1100" baseline="0">
              <a:solidFill>
                <a:schemeClr val="dk1"/>
              </a:solidFill>
              <a:effectLst/>
              <a:latin typeface="+mn-lt"/>
              <a:ea typeface="+mn-ea"/>
              <a:cs typeface="+mn-cs"/>
            </a:rPr>
            <a:t>１２</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２５７</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１０</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となったが、類似団体平均や県平均と比較しても高い状況である。</a:t>
          </a:r>
          <a:r>
            <a:rPr kumimoji="1" lang="ja-JP" altLang="en-US" sz="1100" baseline="0">
              <a:solidFill>
                <a:schemeClr val="dk1"/>
              </a:solidFill>
              <a:effectLst/>
              <a:latin typeface="+mn-lt"/>
              <a:ea typeface="+mn-ea"/>
              <a:cs typeface="+mn-cs"/>
            </a:rPr>
            <a:t>主な要因としては物価高騰に伴う各給付事業によるものであるが、</a:t>
          </a:r>
          <a:r>
            <a:rPr kumimoji="1" lang="ja-JP" altLang="ja-JP" sz="1100" baseline="0">
              <a:solidFill>
                <a:schemeClr val="dk1"/>
              </a:solidFill>
              <a:effectLst/>
              <a:latin typeface="+mn-lt"/>
              <a:ea typeface="+mn-ea"/>
              <a:cs typeface="+mn-cs"/>
            </a:rPr>
            <a:t>特定保育施設等給付事業や障がい者に対する事業の各種給付金等が</a:t>
          </a:r>
          <a:r>
            <a:rPr kumimoji="1" lang="ja-JP" altLang="en-US" sz="1100" baseline="0">
              <a:solidFill>
                <a:schemeClr val="dk1"/>
              </a:solidFill>
              <a:effectLst/>
              <a:latin typeface="+mn-lt"/>
              <a:ea typeface="+mn-ea"/>
              <a:cs typeface="+mn-cs"/>
            </a:rPr>
            <a:t>以前</a:t>
          </a:r>
          <a:r>
            <a:rPr kumimoji="1" lang="ja-JP" altLang="ja-JP" sz="1100" baseline="0">
              <a:solidFill>
                <a:schemeClr val="dk1"/>
              </a:solidFill>
              <a:effectLst/>
              <a:latin typeface="+mn-lt"/>
              <a:ea typeface="+mn-ea"/>
              <a:cs typeface="+mn-cs"/>
            </a:rPr>
            <a:t>増加傾向である</a:t>
          </a:r>
          <a:r>
            <a:rPr kumimoji="1" lang="ja-JP" altLang="en-US" sz="1100" baseline="0">
              <a:solidFill>
                <a:schemeClr val="dk1"/>
              </a:solidFill>
              <a:effectLst/>
              <a:latin typeface="+mn-lt"/>
              <a:ea typeface="+mn-ea"/>
              <a:cs typeface="+mn-cs"/>
            </a:rPr>
            <a:t>ため、</a:t>
          </a:r>
          <a:r>
            <a:rPr kumimoji="1" lang="ja-JP" altLang="ja-JP" sz="1100" baseline="0">
              <a:solidFill>
                <a:schemeClr val="dk1"/>
              </a:solidFill>
              <a:effectLst/>
              <a:latin typeface="+mn-lt"/>
              <a:ea typeface="+mn-ea"/>
              <a:cs typeface="+mn-cs"/>
            </a:rPr>
            <a:t>市単独事業の各種手当の見直しなどを実施する</a:t>
          </a:r>
          <a:r>
            <a:rPr kumimoji="1" lang="ja-JP" altLang="en-US" sz="1100" baseline="0">
              <a:solidFill>
                <a:schemeClr val="dk1"/>
              </a:solidFill>
              <a:effectLst/>
              <a:latin typeface="+mn-lt"/>
              <a:ea typeface="+mn-ea"/>
              <a:cs typeface="+mn-cs"/>
            </a:rPr>
            <a:t>こと</a:t>
          </a:r>
          <a:r>
            <a:rPr kumimoji="1" lang="ja-JP" altLang="ja-JP" sz="1100" baseline="0">
              <a:solidFill>
                <a:schemeClr val="dk1"/>
              </a:solidFill>
              <a:effectLst/>
              <a:latin typeface="+mn-lt"/>
              <a:ea typeface="+mn-ea"/>
              <a:cs typeface="+mn-cs"/>
            </a:rPr>
            <a:t>で上昇の抑制に努めたい。</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普通建設事業費（うち更新整備）は、住民一人当たり１９</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６５７円となっており、</a:t>
          </a:r>
          <a:r>
            <a:rPr kumimoji="1" lang="ja-JP" altLang="ja-JP" sz="1100" baseline="0">
              <a:solidFill>
                <a:schemeClr val="dk1"/>
              </a:solidFill>
              <a:effectLst/>
              <a:latin typeface="+mn-lt"/>
              <a:ea typeface="+mn-ea"/>
              <a:cs typeface="+mn-cs"/>
            </a:rPr>
            <a:t>前年度から６，９２８円（５４</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４％）増加</a:t>
          </a:r>
          <a:r>
            <a:rPr kumimoji="1" lang="ja-JP" altLang="en-US" sz="1100" baseline="0">
              <a:solidFill>
                <a:schemeClr val="dk1"/>
              </a:solidFill>
              <a:effectLst/>
              <a:latin typeface="+mn-lt"/>
              <a:ea typeface="+mn-ea"/>
              <a:cs typeface="+mn-cs"/>
            </a:rPr>
            <a:t>となった。今後大規模な施設改修が控えており、普通建設事業費は大きく上昇することが想定されるが、計画的な更新を行い、市全体として健全な財政運営に努める。</a:t>
          </a:r>
          <a:endParaRPr kumimoji="1" lang="en-US" altLang="ja-JP" sz="110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114,146
110,889
356.04
59,131,500
56,264,664
2,732,490
28,930,233
36,597,793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68943</xdr:rowOff>
    </xdr:from>
    <xdr:to>
      <xdr:col>24</xdr:col>
      <xdr:colOff>63500</xdr:colOff>
      <xdr:row>34</xdr:row>
      <xdr:rowOff>71120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9824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68943</xdr:rowOff>
    </xdr:from>
    <xdr:to>
      <xdr:col>19</xdr:col>
      <xdr:colOff>177800</xdr:colOff>
      <xdr:row>34</xdr:row>
      <xdr:rowOff>157117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9824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135346</xdr:rowOff>
    </xdr:from>
    <xdr:to>
      <xdr:col>15</xdr:col>
      <xdr:colOff>50800</xdr:colOff>
      <xdr:row>34</xdr:row>
      <xdr:rowOff>157117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6464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60234</xdr:rowOff>
    </xdr:from>
    <xdr:to>
      <xdr:col>10</xdr:col>
      <xdr:colOff>114300</xdr:colOff>
      <xdr:row>34</xdr:row>
      <xdr:rowOff>135346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895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20320</xdr:rowOff>
    </xdr:from>
    <xdr:to>
      <xdr:col>24</xdr:col>
      <xdr:colOff>114300</xdr:colOff>
      <xdr:row>34</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43197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18143</xdr:rowOff>
    </xdr:from>
    <xdr:to>
      <xdr:col>20</xdr:col>
      <xdr:colOff>38100</xdr:colOff>
      <xdr:row>34</xdr:row>
      <xdr:rowOff>119743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136270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106317</xdr:rowOff>
    </xdr:from>
    <xdr:to>
      <xdr:col>15</xdr:col>
      <xdr:colOff>101600</xdr:colOff>
      <xdr:row>35</xdr:row>
      <xdr:rowOff>36467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52994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84546</xdr:rowOff>
    </xdr:from>
    <xdr:to>
      <xdr:col>10</xdr:col>
      <xdr:colOff>165100</xdr:colOff>
      <xdr:row>35</xdr:row>
      <xdr:rowOff>14696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31223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9434</xdr:rowOff>
    </xdr:from>
    <xdr:to>
      <xdr:col>6</xdr:col>
      <xdr:colOff>38100</xdr:colOff>
      <xdr:row>34</xdr:row>
      <xdr:rowOff>111034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127561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120714</xdr:rowOff>
    </xdr:from>
    <xdr:to>
      <xdr:col>24</xdr:col>
      <xdr:colOff>63500</xdr:colOff>
      <xdr:row>55</xdr:row>
      <xdr:rowOff>119964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379014"/>
          <a:ext cx="838200" cy="1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119964</xdr:rowOff>
    </xdr:from>
    <xdr:to>
      <xdr:col>19</xdr:col>
      <xdr:colOff>177800</xdr:colOff>
      <xdr:row>55</xdr:row>
      <xdr:rowOff>164350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549714"/>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145694</xdr:rowOff>
    </xdr:from>
    <xdr:to>
      <xdr:col>15</xdr:col>
      <xdr:colOff>50800</xdr:colOff>
      <xdr:row>55</xdr:row>
      <xdr:rowOff>164350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546744"/>
          <a:ext cx="889000" cy="10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20731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145694</xdr:rowOff>
    </xdr:from>
    <xdr:to>
      <xdr:col>10</xdr:col>
      <xdr:colOff>114300</xdr:colOff>
      <xdr:row>57</xdr:row>
      <xdr:rowOff>82080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546744"/>
          <a:ext cx="889000" cy="13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60329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69914</xdr:rowOff>
    </xdr:from>
    <xdr:to>
      <xdr:col>24</xdr:col>
      <xdr:colOff>114300</xdr:colOff>
      <xdr:row>55</xdr:row>
      <xdr:rowOff>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156291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69164</xdr:rowOff>
    </xdr:from>
    <xdr:to>
      <xdr:col>20</xdr:col>
      <xdr:colOff>38100</xdr:colOff>
      <xdr:row>55</xdr:row>
      <xdr:rowOff>170764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113550</xdr:rowOff>
    </xdr:from>
    <xdr:to>
      <xdr:col>15</xdr:col>
      <xdr:colOff>101600</xdr:colOff>
      <xdr:row>56</xdr:row>
      <xdr:rowOff>43700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60227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31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94894</xdr:rowOff>
    </xdr:from>
    <xdr:to>
      <xdr:col>10</xdr:col>
      <xdr:colOff>165100</xdr:colOff>
      <xdr:row>50</xdr:row>
      <xdr:rowOff>25044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4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41571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27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31280</xdr:rowOff>
    </xdr:from>
    <xdr:to>
      <xdr:col>6</xdr:col>
      <xdr:colOff>38100</xdr:colOff>
      <xdr:row>57</xdr:row>
      <xdr:rowOff>132880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124007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99961</xdr:rowOff>
    </xdr:from>
    <xdr:to>
      <xdr:col>24</xdr:col>
      <xdr:colOff>63500</xdr:colOff>
      <xdr:row>76</xdr:row>
      <xdr:rowOff>25609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87261"/>
          <a:ext cx="838200" cy="2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52927</xdr:rowOff>
    </xdr:from>
    <xdr:to>
      <xdr:col>19</xdr:col>
      <xdr:colOff>177800</xdr:colOff>
      <xdr:row>76</xdr:row>
      <xdr:rowOff>25609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11677"/>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52927</xdr:rowOff>
    </xdr:from>
    <xdr:to>
      <xdr:col>15</xdr:col>
      <xdr:colOff>50800</xdr:colOff>
      <xdr:row>78</xdr:row>
      <xdr:rowOff>788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11677"/>
          <a:ext cx="889000" cy="4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160502</xdr:rowOff>
    </xdr:from>
    <xdr:to>
      <xdr:col>10</xdr:col>
      <xdr:colOff>114300</xdr:colOff>
      <xdr:row>78</xdr:row>
      <xdr:rowOff>788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62152"/>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49161</xdr:rowOff>
    </xdr:from>
    <xdr:to>
      <xdr:col>24</xdr:col>
      <xdr:colOff>114300</xdr:colOff>
      <xdr:row>74</xdr:row>
      <xdr:rowOff>150761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72038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8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146259</xdr:rowOff>
    </xdr:from>
    <xdr:to>
      <xdr:col>20</xdr:col>
      <xdr:colOff>38100</xdr:colOff>
      <xdr:row>76</xdr:row>
      <xdr:rowOff>76409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92936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8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2127</xdr:rowOff>
    </xdr:from>
    <xdr:to>
      <xdr:col>15</xdr:col>
      <xdr:colOff>101600</xdr:colOff>
      <xdr:row>75</xdr:row>
      <xdr:rowOff>103727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120254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3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121438</xdr:rowOff>
    </xdr:from>
    <xdr:to>
      <xdr:col>10</xdr:col>
      <xdr:colOff>165100</xdr:colOff>
      <xdr:row>78</xdr:row>
      <xdr:rowOff>51588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68115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9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109702</xdr:rowOff>
    </xdr:from>
    <xdr:to>
      <xdr:col>6</xdr:col>
      <xdr:colOff>38100</xdr:colOff>
      <xdr:row>78</xdr:row>
      <xdr:rowOff>39852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56379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8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160579</xdr:rowOff>
    </xdr:from>
    <xdr:to>
      <xdr:col>24</xdr:col>
      <xdr:colOff>63500</xdr:colOff>
      <xdr:row>97</xdr:row>
      <xdr:rowOff>33782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448329"/>
          <a:ext cx="838200" cy="2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160579</xdr:rowOff>
    </xdr:from>
    <xdr:to>
      <xdr:col>19</xdr:col>
      <xdr:colOff>177800</xdr:colOff>
      <xdr:row>95</xdr:row>
      <xdr:rowOff>166484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4832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166484</xdr:rowOff>
    </xdr:from>
    <xdr:to>
      <xdr:col>15</xdr:col>
      <xdr:colOff>50800</xdr:colOff>
      <xdr:row>97</xdr:row>
      <xdr:rowOff>84607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54234"/>
          <a:ext cx="889000" cy="2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84607</xdr:rowOff>
    </xdr:from>
    <xdr:to>
      <xdr:col>10</xdr:col>
      <xdr:colOff>114300</xdr:colOff>
      <xdr:row>98</xdr:row>
      <xdr:rowOff>8370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15257"/>
          <a:ext cx="889000" cy="9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154432</xdr:rowOff>
    </xdr:from>
    <xdr:to>
      <xdr:col>24</xdr:col>
      <xdr:colOff>114300</xdr:colOff>
      <xdr:row>97</xdr:row>
      <xdr:rowOff>84582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132859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109779</xdr:rowOff>
    </xdr:from>
    <xdr:to>
      <xdr:col>20</xdr:col>
      <xdr:colOff>38100</xdr:colOff>
      <xdr:row>96</xdr:row>
      <xdr:rowOff>39929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115684</xdr:rowOff>
    </xdr:from>
    <xdr:to>
      <xdr:col>15</xdr:col>
      <xdr:colOff>101600</xdr:colOff>
      <xdr:row>96</xdr:row>
      <xdr:rowOff>45834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36961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33807</xdr:rowOff>
    </xdr:from>
    <xdr:to>
      <xdr:col>10</xdr:col>
      <xdr:colOff>165100</xdr:colOff>
      <xdr:row>97</xdr:row>
      <xdr:rowOff>135407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129020</xdr:rowOff>
    </xdr:from>
    <xdr:to>
      <xdr:col>6</xdr:col>
      <xdr:colOff>38100</xdr:colOff>
      <xdr:row>98</xdr:row>
      <xdr:rowOff>59170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75697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115651</xdr:rowOff>
    </xdr:from>
    <xdr:to>
      <xdr:col>55</xdr:col>
      <xdr:colOff>0</xdr:colOff>
      <xdr:row>38</xdr:row>
      <xdr:rowOff>119858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30751"/>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115651</xdr:rowOff>
    </xdr:from>
    <xdr:to>
      <xdr:col>50</xdr:col>
      <xdr:colOff>114300</xdr:colOff>
      <xdr:row>38</xdr:row>
      <xdr:rowOff>122875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3075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122693</xdr:rowOff>
    </xdr:from>
    <xdr:to>
      <xdr:col>45</xdr:col>
      <xdr:colOff>177800</xdr:colOff>
      <xdr:row>38</xdr:row>
      <xdr:rowOff>122875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37793"/>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122693</xdr:rowOff>
    </xdr:from>
    <xdr:to>
      <xdr:col>41</xdr:col>
      <xdr:colOff>50800</xdr:colOff>
      <xdr:row>38</xdr:row>
      <xdr:rowOff>123423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3779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69058</xdr:rowOff>
    </xdr:from>
    <xdr:to>
      <xdr:col>55</xdr:col>
      <xdr:colOff>50800</xdr:colOff>
      <xdr:row>38</xdr:row>
      <xdr:rowOff>170658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155435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64851</xdr:rowOff>
    </xdr:from>
    <xdr:to>
      <xdr:col>50</xdr:col>
      <xdr:colOff>165100</xdr:colOff>
      <xdr:row>38</xdr:row>
      <xdr:rowOff>166451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157578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2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72075</xdr:rowOff>
    </xdr:from>
    <xdr:to>
      <xdr:col>46</xdr:col>
      <xdr:colOff>38100</xdr:colOff>
      <xdr:row>39</xdr:row>
      <xdr:rowOff>2225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164802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71893</xdr:rowOff>
    </xdr:from>
    <xdr:to>
      <xdr:col>41</xdr:col>
      <xdr:colOff>101600</xdr:colOff>
      <xdr:row>39</xdr:row>
      <xdr:rowOff>2043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164620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72623</xdr:rowOff>
    </xdr:from>
    <xdr:to>
      <xdr:col>36</xdr:col>
      <xdr:colOff>165100</xdr:colOff>
      <xdr:row>39</xdr:row>
      <xdr:rowOff>2773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165350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39745</xdr:rowOff>
    </xdr:from>
    <xdr:to>
      <xdr:col>55</xdr:col>
      <xdr:colOff>0</xdr:colOff>
      <xdr:row>56</xdr:row>
      <xdr:rowOff>45117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0945"/>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39745</xdr:rowOff>
    </xdr:from>
    <xdr:to>
      <xdr:col>50</xdr:col>
      <xdr:colOff>114300</xdr:colOff>
      <xdr:row>56</xdr:row>
      <xdr:rowOff>54318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4094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28086</xdr:rowOff>
    </xdr:from>
    <xdr:to>
      <xdr:col>45</xdr:col>
      <xdr:colOff>177800</xdr:colOff>
      <xdr:row>56</xdr:row>
      <xdr:rowOff>54318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29286"/>
          <a:ext cx="8890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156045</xdr:rowOff>
    </xdr:from>
    <xdr:to>
      <xdr:col>41</xdr:col>
      <xdr:colOff>50800</xdr:colOff>
      <xdr:row>56</xdr:row>
      <xdr:rowOff>28086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85795"/>
          <a:ext cx="889000" cy="4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165767</xdr:rowOff>
    </xdr:from>
    <xdr:to>
      <xdr:col>55</xdr:col>
      <xdr:colOff>50800</xdr:colOff>
      <xdr:row>56</xdr:row>
      <xdr:rowOff>95917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144194</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160395</xdr:rowOff>
    </xdr:from>
    <xdr:to>
      <xdr:col>50</xdr:col>
      <xdr:colOff>165100</xdr:colOff>
      <xdr:row>56</xdr:row>
      <xdr:rowOff>90545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81672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68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3518</xdr:rowOff>
    </xdr:from>
    <xdr:to>
      <xdr:col>46</xdr:col>
      <xdr:colOff>38100</xdr:colOff>
      <xdr:row>56</xdr:row>
      <xdr:rowOff>105118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96245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69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148736</xdr:rowOff>
    </xdr:from>
    <xdr:to>
      <xdr:col>41</xdr:col>
      <xdr:colOff>101600</xdr:colOff>
      <xdr:row>56</xdr:row>
      <xdr:rowOff>78886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70013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6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105245</xdr:rowOff>
    </xdr:from>
    <xdr:to>
      <xdr:col>36</xdr:col>
      <xdr:colOff>165100</xdr:colOff>
      <xdr:row>56</xdr:row>
      <xdr:rowOff>35395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26522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6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138655</xdr:rowOff>
    </xdr:from>
    <xdr:to>
      <xdr:col>55</xdr:col>
      <xdr:colOff>0</xdr:colOff>
      <xdr:row>75</xdr:row>
      <xdr:rowOff>145480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825955"/>
          <a:ext cx="838200" cy="17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138655</xdr:rowOff>
    </xdr:from>
    <xdr:to>
      <xdr:col>50</xdr:col>
      <xdr:colOff>114300</xdr:colOff>
      <xdr:row>75</xdr:row>
      <xdr:rowOff>50122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825955"/>
          <a:ext cx="889000" cy="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120922</xdr:rowOff>
    </xdr:from>
    <xdr:to>
      <xdr:col>45</xdr:col>
      <xdr:colOff>177800</xdr:colOff>
      <xdr:row>75</xdr:row>
      <xdr:rowOff>50122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808222"/>
          <a:ext cx="889000" cy="10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120922</xdr:rowOff>
    </xdr:from>
    <xdr:to>
      <xdr:col>41</xdr:col>
      <xdr:colOff>50800</xdr:colOff>
      <xdr:row>76</xdr:row>
      <xdr:rowOff>119714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808222"/>
          <a:ext cx="889000" cy="3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94680</xdr:rowOff>
    </xdr:from>
    <xdr:to>
      <xdr:col>55</xdr:col>
      <xdr:colOff>50800</xdr:colOff>
      <xdr:row>76</xdr:row>
      <xdr:rowOff>24829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534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117557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0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87855</xdr:rowOff>
    </xdr:from>
    <xdr:to>
      <xdr:col>50</xdr:col>
      <xdr:colOff>165100</xdr:colOff>
      <xdr:row>75</xdr:row>
      <xdr:rowOff>18005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7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34532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5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170772</xdr:rowOff>
    </xdr:from>
    <xdr:to>
      <xdr:col>46</xdr:col>
      <xdr:colOff>38100</xdr:colOff>
      <xdr:row>75</xdr:row>
      <xdr:rowOff>100922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8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117449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63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70122</xdr:rowOff>
    </xdr:from>
    <xdr:to>
      <xdr:col>41</xdr:col>
      <xdr:colOff>101600</xdr:colOff>
      <xdr:row>75</xdr:row>
      <xdr:rowOff>272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7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16799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5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68914</xdr:rowOff>
    </xdr:from>
    <xdr:to>
      <xdr:col>36</xdr:col>
      <xdr:colOff>165100</xdr:colOff>
      <xdr:row>76</xdr:row>
      <xdr:rowOff>170514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120326</xdr:rowOff>
    </xdr:from>
    <xdr:to>
      <xdr:col>55</xdr:col>
      <xdr:colOff>0</xdr:colOff>
      <xdr:row>96</xdr:row>
      <xdr:rowOff>165970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79526"/>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129660</xdr:rowOff>
    </xdr:from>
    <xdr:to>
      <xdr:col>50</xdr:col>
      <xdr:colOff>114300</xdr:colOff>
      <xdr:row>96</xdr:row>
      <xdr:rowOff>165970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88860"/>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129660</xdr:rowOff>
    </xdr:from>
    <xdr:to>
      <xdr:col>45</xdr:col>
      <xdr:colOff>177800</xdr:colOff>
      <xdr:row>97</xdr:row>
      <xdr:rowOff>10237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88860"/>
          <a:ext cx="889000" cy="5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10237</xdr:rowOff>
    </xdr:from>
    <xdr:to>
      <xdr:col>41</xdr:col>
      <xdr:colOff>50800</xdr:colOff>
      <xdr:row>97</xdr:row>
      <xdr:rowOff>168160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40887"/>
          <a:ext cx="889000" cy="15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69526</xdr:rowOff>
    </xdr:from>
    <xdr:to>
      <xdr:col>55</xdr:col>
      <xdr:colOff>50800</xdr:colOff>
      <xdr:row>96</xdr:row>
      <xdr:rowOff>171126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47953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115170</xdr:rowOff>
    </xdr:from>
    <xdr:to>
      <xdr:col>50</xdr:col>
      <xdr:colOff>165100</xdr:colOff>
      <xdr:row>97</xdr:row>
      <xdr:rowOff>45320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36447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78860</xdr:rowOff>
    </xdr:from>
    <xdr:to>
      <xdr:col>46</xdr:col>
      <xdr:colOff>38100</xdr:colOff>
      <xdr:row>97</xdr:row>
      <xdr:rowOff>9010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130887</xdr:rowOff>
    </xdr:from>
    <xdr:to>
      <xdr:col>41</xdr:col>
      <xdr:colOff>101600</xdr:colOff>
      <xdr:row>97</xdr:row>
      <xdr:rowOff>61037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52164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117360</xdr:rowOff>
    </xdr:from>
    <xdr:to>
      <xdr:col>36</xdr:col>
      <xdr:colOff>165100</xdr:colOff>
      <xdr:row>98</xdr:row>
      <xdr:rowOff>47510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38637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93751</xdr:rowOff>
    </xdr:from>
    <xdr:to>
      <xdr:col>85</xdr:col>
      <xdr:colOff>127000</xdr:colOff>
      <xdr:row>37</xdr:row>
      <xdr:rowOff>106096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7401"/>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106096</xdr:rowOff>
    </xdr:from>
    <xdr:to>
      <xdr:col>81</xdr:col>
      <xdr:colOff>50800</xdr:colOff>
      <xdr:row>37</xdr:row>
      <xdr:rowOff>157912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4974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97028</xdr:rowOff>
    </xdr:from>
    <xdr:to>
      <xdr:col>76</xdr:col>
      <xdr:colOff>114300</xdr:colOff>
      <xdr:row>37</xdr:row>
      <xdr:rowOff>157912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0678"/>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48108</xdr:rowOff>
    </xdr:from>
    <xdr:to>
      <xdr:col>71</xdr:col>
      <xdr:colOff>177800</xdr:colOff>
      <xdr:row>37</xdr:row>
      <xdr:rowOff>97028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91758"/>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42951</xdr:rowOff>
    </xdr:from>
    <xdr:to>
      <xdr:col>85</xdr:col>
      <xdr:colOff>177800</xdr:colOff>
      <xdr:row>37</xdr:row>
      <xdr:rowOff>144551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21378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55296</xdr:rowOff>
    </xdr:from>
    <xdr:to>
      <xdr:col>81</xdr:col>
      <xdr:colOff>101600</xdr:colOff>
      <xdr:row>37</xdr:row>
      <xdr:rowOff>156896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148023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107112</xdr:rowOff>
    </xdr:from>
    <xdr:to>
      <xdr:col>76</xdr:col>
      <xdr:colOff>165100</xdr:colOff>
      <xdr:row>38</xdr:row>
      <xdr:rowOff>37261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50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28389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46228</xdr:rowOff>
    </xdr:from>
    <xdr:to>
      <xdr:col>72</xdr:col>
      <xdr:colOff>38100</xdr:colOff>
      <xdr:row>37</xdr:row>
      <xdr:rowOff>147828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138955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168758</xdr:rowOff>
    </xdr:from>
    <xdr:to>
      <xdr:col>67</xdr:col>
      <xdr:colOff>101600</xdr:colOff>
      <xdr:row>37</xdr:row>
      <xdr:rowOff>98908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90035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74503</xdr:rowOff>
    </xdr:from>
    <xdr:to>
      <xdr:col>85</xdr:col>
      <xdr:colOff>127000</xdr:colOff>
      <xdr:row>57</xdr:row>
      <xdr:rowOff>346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75703"/>
          <a:ext cx="838200" cy="9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14107</xdr:rowOff>
    </xdr:from>
    <xdr:to>
      <xdr:col>81</xdr:col>
      <xdr:colOff>50800</xdr:colOff>
      <xdr:row>57</xdr:row>
      <xdr:rowOff>346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43857"/>
          <a:ext cx="889000" cy="3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14107</xdr:rowOff>
    </xdr:from>
    <xdr:to>
      <xdr:col>76</xdr:col>
      <xdr:colOff>114300</xdr:colOff>
      <xdr:row>55</xdr:row>
      <xdr:rowOff>26498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43857"/>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144615</xdr:rowOff>
    </xdr:from>
    <xdr:to>
      <xdr:col>71</xdr:col>
      <xdr:colOff>177800</xdr:colOff>
      <xdr:row>55</xdr:row>
      <xdr:rowOff>26498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02915"/>
          <a:ext cx="889000" cy="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23703</xdr:rowOff>
    </xdr:from>
    <xdr:to>
      <xdr:col>85</xdr:col>
      <xdr:colOff>177800</xdr:colOff>
      <xdr:row>56</xdr:row>
      <xdr:rowOff>125303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46580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120996</xdr:rowOff>
    </xdr:from>
    <xdr:to>
      <xdr:col>81</xdr:col>
      <xdr:colOff>101600</xdr:colOff>
      <xdr:row>57</xdr:row>
      <xdr:rowOff>51146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42273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134757</xdr:rowOff>
    </xdr:from>
    <xdr:to>
      <xdr:col>76</xdr:col>
      <xdr:colOff>165100</xdr:colOff>
      <xdr:row>55</xdr:row>
      <xdr:rowOff>64907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81434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147148</xdr:rowOff>
    </xdr:from>
    <xdr:to>
      <xdr:col>72</xdr:col>
      <xdr:colOff>38100</xdr:colOff>
      <xdr:row>55</xdr:row>
      <xdr:rowOff>77298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93825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93815</xdr:rowOff>
    </xdr:from>
    <xdr:to>
      <xdr:col>67</xdr:col>
      <xdr:colOff>101600</xdr:colOff>
      <xdr:row>55</xdr:row>
      <xdr:rowOff>23965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40492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159725</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847025"/>
          <a:ext cx="1269" cy="66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106402</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62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159725</xdr:rowOff>
    </xdr:from>
    <xdr:to>
      <xdr:col>86</xdr:col>
      <xdr:colOff>25400</xdr:colOff>
      <xdr:row>74</xdr:row>
      <xdr:rowOff>159725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84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93614</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295264"/>
          <a:ext cx="838200" cy="2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135003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6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112126</xdr:rowOff>
    </xdr:from>
    <xdr:to>
      <xdr:col>85</xdr:col>
      <xdr:colOff>177800</xdr:colOff>
      <xdr:row>78</xdr:row>
      <xdr:rowOff>42276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114280</xdr:rowOff>
    </xdr:from>
    <xdr:to>
      <xdr:col>81</xdr:col>
      <xdr:colOff>50800</xdr:colOff>
      <xdr:row>77</xdr:row>
      <xdr:rowOff>93614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144480"/>
          <a:ext cx="889000" cy="15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105908</xdr:rowOff>
    </xdr:from>
    <xdr:to>
      <xdr:col>81</xdr:col>
      <xdr:colOff>101600</xdr:colOff>
      <xdr:row>78</xdr:row>
      <xdr:rowOff>36058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27185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4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47437</xdr:rowOff>
    </xdr:from>
    <xdr:to>
      <xdr:col>76</xdr:col>
      <xdr:colOff>114300</xdr:colOff>
      <xdr:row>76</xdr:row>
      <xdr:rowOff>114280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048937"/>
          <a:ext cx="889000" cy="10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23521</xdr:rowOff>
    </xdr:from>
    <xdr:to>
      <xdr:col>76</xdr:col>
      <xdr:colOff>165100</xdr:colOff>
      <xdr:row>78</xdr:row>
      <xdr:rowOff>125121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116248</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48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47437</xdr:rowOff>
    </xdr:from>
    <xdr:to>
      <xdr:col>71</xdr:col>
      <xdr:colOff>177800</xdr:colOff>
      <xdr:row>74</xdr:row>
      <xdr:rowOff>36373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048937"/>
          <a:ext cx="889000" cy="6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98958</xdr:rowOff>
    </xdr:from>
    <xdr:to>
      <xdr:col>72</xdr:col>
      <xdr:colOff>38100</xdr:colOff>
      <xdr:row>78</xdr:row>
      <xdr:rowOff>29108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20235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3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167447</xdr:rowOff>
    </xdr:from>
    <xdr:to>
      <xdr:col>67</xdr:col>
      <xdr:colOff>101600</xdr:colOff>
      <xdr:row>75</xdr:row>
      <xdr:rowOff>97597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85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88724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9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42814</xdr:rowOff>
    </xdr:from>
    <xdr:to>
      <xdr:col>81</xdr:col>
      <xdr:colOff>101600</xdr:colOff>
      <xdr:row>77</xdr:row>
      <xdr:rowOff>144414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2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160941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0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63480</xdr:rowOff>
    </xdr:from>
    <xdr:to>
      <xdr:col>76</xdr:col>
      <xdr:colOff>165100</xdr:colOff>
      <xdr:row>76</xdr:row>
      <xdr:rowOff>165080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0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10157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28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168087</xdr:rowOff>
    </xdr:from>
    <xdr:to>
      <xdr:col>72</xdr:col>
      <xdr:colOff>38100</xdr:colOff>
      <xdr:row>70</xdr:row>
      <xdr:rowOff>98237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19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114764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17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157023</xdr:rowOff>
    </xdr:from>
    <xdr:to>
      <xdr:col>67</xdr:col>
      <xdr:colOff>101600</xdr:colOff>
      <xdr:row>74</xdr:row>
      <xdr:rowOff>87173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6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103700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244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20143</xdr:rowOff>
    </xdr:from>
    <xdr:to>
      <xdr:col>85</xdr:col>
      <xdr:colOff>127000</xdr:colOff>
      <xdr:row>95</xdr:row>
      <xdr:rowOff>64891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07893"/>
          <a:ext cx="8382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64891</xdr:rowOff>
    </xdr:from>
    <xdr:to>
      <xdr:col>81</xdr:col>
      <xdr:colOff>50800</xdr:colOff>
      <xdr:row>95</xdr:row>
      <xdr:rowOff>120993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52641"/>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120993</xdr:rowOff>
    </xdr:from>
    <xdr:to>
      <xdr:col>76</xdr:col>
      <xdr:colOff>114300</xdr:colOff>
      <xdr:row>95</xdr:row>
      <xdr:rowOff>128288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08743"/>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110268</xdr:rowOff>
    </xdr:from>
    <xdr:to>
      <xdr:col>71</xdr:col>
      <xdr:colOff>177800</xdr:colOff>
      <xdr:row>95</xdr:row>
      <xdr:rowOff>128288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98018"/>
          <a:ext cx="889000" cy="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140793</xdr:rowOff>
    </xdr:from>
    <xdr:to>
      <xdr:col>85</xdr:col>
      <xdr:colOff>177800</xdr:colOff>
      <xdr:row>95</xdr:row>
      <xdr:rowOff>70943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119220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14091</xdr:rowOff>
    </xdr:from>
    <xdr:to>
      <xdr:col>81</xdr:col>
      <xdr:colOff>101600</xdr:colOff>
      <xdr:row>95</xdr:row>
      <xdr:rowOff>115691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106818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70193</xdr:rowOff>
    </xdr:from>
    <xdr:to>
      <xdr:col>76</xdr:col>
      <xdr:colOff>165100</xdr:colOff>
      <xdr:row>96</xdr:row>
      <xdr:rowOff>343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162920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77488</xdr:rowOff>
    </xdr:from>
    <xdr:to>
      <xdr:col>72</xdr:col>
      <xdr:colOff>38100</xdr:colOff>
      <xdr:row>96</xdr:row>
      <xdr:rowOff>7638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170215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59468</xdr:rowOff>
    </xdr:from>
    <xdr:to>
      <xdr:col>67</xdr:col>
      <xdr:colOff>101600</xdr:colOff>
      <xdr:row>95</xdr:row>
      <xdr:rowOff>161068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135128</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0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135128</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84328</xdr:rowOff>
    </xdr:from>
    <xdr:to>
      <xdr:col>112</xdr:col>
      <xdr:colOff>38100</xdr:colOff>
      <xdr:row>39</xdr:row>
      <xdr:rowOff>14478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5605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ja-JP" altLang="en-US" sz="1100">
              <a:solidFill>
                <a:schemeClr val="dk1"/>
              </a:solidFill>
              <a:effectLst/>
              <a:latin typeface="+mn-lt"/>
              <a:ea typeface="+mn-ea"/>
              <a:cs typeface="+mn-cs"/>
            </a:rPr>
            <a:t>１８２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０８６</a:t>
          </a:r>
          <a:r>
            <a:rPr kumimoji="1" lang="ja-JP" altLang="ja-JP" sz="1100">
              <a:solidFill>
                <a:schemeClr val="dk1"/>
              </a:solidFill>
              <a:effectLst/>
              <a:latin typeface="+mn-lt"/>
              <a:ea typeface="+mn-ea"/>
              <a:cs typeface="+mn-cs"/>
            </a:rPr>
            <a:t>円となり、</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０９７</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は物価高騰に伴う住民税非課税世帯支援関係事業の給付金であるため、類似団体や全国平均と同様の推移をしている。</a:t>
          </a:r>
          <a:endParaRPr lang="ja-JP" altLang="ja-JP" sz="1400">
            <a:effectLst/>
          </a:endParaRPr>
        </a:p>
        <a:p>
          <a:r>
            <a:rPr kumimoji="1" lang="ja-JP" altLang="en-US" sz="1100">
              <a:solidFill>
                <a:schemeClr val="dk1"/>
              </a:solidFill>
              <a:effectLst/>
              <a:latin typeface="+mn-lt"/>
              <a:ea typeface="+mn-ea"/>
              <a:cs typeface="+mn-cs"/>
            </a:rPr>
            <a:t>　衛生費は、住民一人当たり３９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２８０円となり、対前年度比５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６７２円（１２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６％）の減となり、類似団体平均を下回った。主な要因は、新型コロナウイルスワクチン接種が落ち着いてきたことや、一部事務組合の解散に伴う負担金の減によるものである。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教育費は、令和元年度から６万円台後半の金額となっていたが、令和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に大きく減少し、令和５年度は、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５７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８５２</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その大きな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学校施設整備基金への積立によるものだが、今後、義務教育学校の整備や、屋内運動場の空調機整備などにより、支出の増加が想定される。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実質収支額は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年度よりも減少したものの、平年程度の額は確保することができた。しかしながら、単年度収支は減少し赤字</a:t>
          </a:r>
          <a:r>
            <a:rPr lang="ja-JP" altLang="en-US" sz="1100">
              <a:solidFill>
                <a:schemeClr val="dk1"/>
              </a:solidFill>
              <a:effectLst/>
              <a:latin typeface="+mn-lt"/>
              <a:ea typeface="+mn-ea"/>
              <a:cs typeface="+mn-cs"/>
            </a:rPr>
            <a:t>が増加し</a:t>
          </a:r>
          <a:r>
            <a:rPr lang="ja-JP" altLang="ja-JP" sz="1100">
              <a:solidFill>
                <a:schemeClr val="dk1"/>
              </a:solidFill>
              <a:effectLst/>
              <a:latin typeface="+mn-lt"/>
              <a:ea typeface="+mn-ea"/>
              <a:cs typeface="+mn-cs"/>
            </a:rPr>
            <a:t>、財政調整基金は繰入額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積立額</a:t>
          </a:r>
          <a:r>
            <a:rPr lang="ja-JP" altLang="en-US" sz="1100">
              <a:solidFill>
                <a:schemeClr val="dk1"/>
              </a:solidFill>
              <a:effectLst/>
              <a:latin typeface="+mn-lt"/>
              <a:ea typeface="+mn-ea"/>
              <a:cs typeface="+mn-cs"/>
            </a:rPr>
            <a:t>をわずかに</a:t>
          </a:r>
          <a:r>
            <a:rPr lang="ja-JP" altLang="ja-JP" sz="1100">
              <a:solidFill>
                <a:schemeClr val="dk1"/>
              </a:solidFill>
              <a:effectLst/>
              <a:latin typeface="+mn-lt"/>
              <a:ea typeface="+mn-ea"/>
              <a:cs typeface="+mn-cs"/>
            </a:rPr>
            <a:t>上回り残高を</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させ、実質単年度収支</a:t>
          </a:r>
          <a:r>
            <a:rPr lang="ja-JP" altLang="en-US" sz="1100">
              <a:solidFill>
                <a:schemeClr val="dk1"/>
              </a:solidFill>
              <a:effectLst/>
              <a:latin typeface="+mn-lt"/>
              <a:ea typeface="+mn-ea"/>
              <a:cs typeface="+mn-cs"/>
            </a:rPr>
            <a:t>についても</a:t>
          </a:r>
          <a:r>
            <a:rPr lang="ja-JP" altLang="ja-JP" sz="1100">
              <a:solidFill>
                <a:schemeClr val="dk1"/>
              </a:solidFill>
              <a:effectLst/>
              <a:latin typeface="+mn-lt"/>
              <a:ea typeface="+mn-ea"/>
              <a:cs typeface="+mn-cs"/>
            </a:rPr>
            <a:t>大幅に減額する結果となった。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連結実質赤字比率については、全会計において黒字であり赤字比率は発生していない。</a:t>
          </a:r>
          <a:endParaRPr lang="ja-JP" altLang="ja-JP" sz="1400">
            <a:effectLst/>
          </a:endParaRPr>
        </a:p>
        <a:p>
          <a:r>
            <a:rPr kumimoji="1" lang="ja-JP" altLang="ja-JP" sz="1100">
              <a:solidFill>
                <a:schemeClr val="dk1"/>
              </a:solidFill>
              <a:effectLst/>
              <a:latin typeface="+mn-lt"/>
              <a:ea typeface="+mn-ea"/>
              <a:cs typeface="+mn-cs"/>
            </a:rPr>
            <a:t>　今後も、歳入の確保や歳出の削減をすすめ、独立した会計として健全な財政運営を図っていく。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東日本台風被害に係る災害復旧事業債の償還が増加したことや、災害発生の予防や拡大防止を目的に、緊急自然災害防止対策事業債を活用した事業の新規償還などから、令和４年度に引き続き元利償還金は増加した。</a:t>
          </a:r>
          <a:endParaRPr lang="ja-JP" altLang="ja-JP">
            <a:effectLst/>
          </a:endParaRPr>
        </a:p>
        <a:p>
          <a:r>
            <a:rPr kumimoji="1" lang="ja-JP" altLang="ja-JP" sz="1100">
              <a:solidFill>
                <a:schemeClr val="dk1"/>
              </a:solidFill>
              <a:effectLst/>
              <a:latin typeface="+mn-lt"/>
              <a:ea typeface="+mn-ea"/>
              <a:cs typeface="+mn-cs"/>
            </a:rPr>
            <a:t>　同様に普通交付税に措置される算入公債費等についても、これまで減少傾向で推移してきたたが、元利償還金が増加したことに伴い令和４年度から増加している。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満期一括償還地方債の償還の財源としての減債基金への積立は行っていない。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令和元年東日本台風に関連して借り入れた市債や緊急自然災害防止対策事業債の増などにより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元金償還が増となった</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大型事業の借入がなかったことなどから、市債の年度末残高は前年度よりもさらに減少した。また、充当可能基金も年々増加していることにより、将来負担比率の分子は前年度より減少する結果となった。</a:t>
          </a:r>
          <a:endParaRPr lang="ja-JP" altLang="ja-JP">
            <a:effectLst/>
          </a:endParaRPr>
        </a:p>
        <a:p>
          <a:r>
            <a:rPr kumimoji="1" lang="ja-JP" altLang="ja-JP" sz="1100">
              <a:solidFill>
                <a:schemeClr val="dk1"/>
              </a:solidFill>
              <a:effectLst/>
              <a:latin typeface="+mn-lt"/>
              <a:ea typeface="+mn-ea"/>
              <a:cs typeface="+mn-cs"/>
            </a:rPr>
            <a:t>　今後も公債費等義務的経費に注視し、財政の健全化に努める。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水と緑と万葉のまちづくり基金を１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０７４百万円、</a:t>
          </a:r>
          <a:r>
            <a:rPr kumimoji="1" lang="ja-JP" altLang="ja-JP" sz="1100">
              <a:solidFill>
                <a:schemeClr val="dk1"/>
              </a:solidFill>
              <a:effectLst/>
              <a:latin typeface="+mn-lt"/>
              <a:ea typeface="+mn-ea"/>
              <a:cs typeface="+mn-cs"/>
            </a:rPr>
            <a:t>学校整備基金を</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２０９</a:t>
          </a:r>
          <a:r>
            <a:rPr kumimoji="1" lang="ja-JP" altLang="ja-JP" sz="1100">
              <a:solidFill>
                <a:schemeClr val="dk1"/>
              </a:solidFill>
              <a:effectLst/>
              <a:latin typeface="+mn-lt"/>
              <a:ea typeface="+mn-ea"/>
              <a:cs typeface="+mn-cs"/>
            </a:rPr>
            <a:t>百万円積立てるなど、その他特定目的基金は前年度より</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０６６</a:t>
          </a:r>
          <a:r>
            <a:rPr kumimoji="1" lang="ja-JP" altLang="ja-JP" sz="1100">
              <a:solidFill>
                <a:schemeClr val="dk1"/>
              </a:solidFill>
              <a:effectLst/>
              <a:latin typeface="+mn-lt"/>
              <a:ea typeface="+mn-ea"/>
              <a:cs typeface="+mn-cs"/>
            </a:rPr>
            <a:t>百万円の増となり、また、財政調整基金が</a:t>
          </a:r>
          <a:r>
            <a:rPr kumimoji="1" lang="ja-JP" altLang="en-US" sz="1100">
              <a:solidFill>
                <a:schemeClr val="dk1"/>
              </a:solidFill>
              <a:effectLst/>
              <a:latin typeface="+mn-lt"/>
              <a:ea typeface="+mn-ea"/>
              <a:cs typeface="+mn-cs"/>
            </a:rPr>
            <a:t>２百</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、減債基金が</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百万円の減となり、基金全体として</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０２１</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については、大規模災害の発生などの不測の事態に備えるため、一定程度の基金残高を確保するよう努めるが、減債基金については、公債費負担の平準化を図るため計画的に取り崩していき、また、市有施設の老朽化が進んでいることから、その対策として公共施設整備基金及び学校整備基金については決算剰余金等を積立てて備えていくが、大規模事業が開始となる際には、取崩し額が増加していく見込みである。</a:t>
          </a:r>
          <a:endParaRPr lang="ja-JP" altLang="ja-JP" sz="1400">
            <a:effectLst/>
          </a:endParaRPr>
        </a:p>
        <a:p>
          <a:r>
            <a:rPr kumimoji="1" lang="ja-JP" altLang="ja-JP" sz="1100" b="0" i="0" baseline="0">
              <a:solidFill>
                <a:schemeClr val="dk1"/>
              </a:solidFill>
              <a:effectLst/>
              <a:latin typeface="+mn-lt"/>
              <a:ea typeface="+mn-ea"/>
              <a:cs typeface="+mn-cs"/>
            </a:rPr>
            <a:t>　以上のことから、基金全体としては、大規模事業が始まる前までの短期的には増加が見込まれるが、中長期的には減小となる予定である</a:t>
          </a:r>
          <a:r>
            <a:rPr kumimoji="1" lang="ja-JP" altLang="en-US"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公共施設整備基金：公共施設の整備事業</a:t>
          </a:r>
          <a:endParaRPr lang="ja-JP" altLang="ja-JP" sz="1400">
            <a:effectLst/>
          </a:endParaRPr>
        </a:p>
        <a:p>
          <a:r>
            <a:rPr kumimoji="1" lang="ja-JP" altLang="ja-JP" sz="1100">
              <a:solidFill>
                <a:schemeClr val="dk1"/>
              </a:solidFill>
              <a:effectLst/>
              <a:latin typeface="+mn-lt"/>
              <a:ea typeface="+mn-ea"/>
              <a:cs typeface="+mn-cs"/>
            </a:rPr>
            <a:t>　学校整備基金：小中学校及び義務教育学校の整備事業</a:t>
          </a:r>
          <a:endParaRPr lang="ja-JP" altLang="ja-JP" sz="1400">
            <a:effectLst/>
          </a:endParaRPr>
        </a:p>
        <a:p>
          <a:r>
            <a:rPr kumimoji="1" lang="ja-JP" altLang="ja-JP" sz="1100">
              <a:solidFill>
                <a:schemeClr val="dk1"/>
              </a:solidFill>
              <a:effectLst/>
              <a:latin typeface="+mn-lt"/>
              <a:ea typeface="+mn-ea"/>
              <a:cs typeface="+mn-cs"/>
            </a:rPr>
            <a:t>　水と緑と万葉のまちづくり基金：定住促進、地域活性化等まちづくりに関する事業</a:t>
          </a:r>
          <a:endParaRPr lang="ja-JP" altLang="ja-JP" sz="1400">
            <a:effectLst/>
          </a:endParaRPr>
        </a:p>
        <a:p>
          <a:r>
            <a:rPr kumimoji="1" lang="ja-JP" altLang="ja-JP" sz="1100">
              <a:solidFill>
                <a:schemeClr val="dk1"/>
              </a:solidFill>
              <a:effectLst/>
              <a:latin typeface="+mn-lt"/>
              <a:ea typeface="+mn-ea"/>
              <a:cs typeface="+mn-cs"/>
            </a:rPr>
            <a:t>　地域振興基金：地域振興のための事業</a:t>
          </a:r>
          <a:endParaRPr lang="ja-JP" altLang="ja-JP" sz="1400">
            <a:effectLst/>
          </a:endParaRPr>
        </a:p>
        <a:p>
          <a:r>
            <a:rPr kumimoji="1" lang="ja-JP" altLang="ja-JP" sz="1100">
              <a:solidFill>
                <a:schemeClr val="dk1"/>
              </a:solidFill>
              <a:effectLst/>
              <a:latin typeface="+mn-lt"/>
              <a:ea typeface="+mn-ea"/>
              <a:cs typeface="+mn-cs"/>
            </a:rPr>
            <a:t>　地域福祉基金：高齢者の保健福祉の増進等地域福祉の向上に資する事業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学校整備基金：義務教育学校整備等の財源とするため、決算剰余金等</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２０９</a:t>
          </a:r>
          <a:r>
            <a:rPr kumimoji="1" lang="ja-JP" altLang="ja-JP" sz="1100">
              <a:solidFill>
                <a:schemeClr val="dk1"/>
              </a:solidFill>
              <a:effectLst/>
              <a:latin typeface="+mn-lt"/>
              <a:ea typeface="+mn-ea"/>
              <a:cs typeface="+mn-cs"/>
            </a:rPr>
            <a:t>百万円を積み立てたことによる増</a:t>
          </a:r>
          <a:endParaRPr lang="ja-JP" altLang="ja-JP" sz="1400">
            <a:effectLst/>
          </a:endParaRPr>
        </a:p>
        <a:p>
          <a:r>
            <a:rPr kumimoji="1" lang="ja-JP" altLang="ja-JP" sz="1100">
              <a:solidFill>
                <a:schemeClr val="dk1"/>
              </a:solidFill>
              <a:effectLst/>
              <a:latin typeface="+mn-lt"/>
              <a:ea typeface="+mn-ea"/>
              <a:cs typeface="+mn-cs"/>
            </a:rPr>
            <a:t>　公共施設整備基金：市有施設の老朽化による施設改修事業に活用するため、</a:t>
          </a: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百万円を取崩したが、決算剰余金等８０１百万円を積立てたことによる増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公共施設整備基金：引き続き市有施設の老朽化による施設改修事業に活用し、また、令和８年度まで行う文化会館の大規模改修事業に１４億円の活用を予定して</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いることから、その後は減少する予定である。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整備基金：佐野市立小中学校適正規模・適正配置基本計画に基づき義務教育学校の整備を計画的に実施していくことから、その財源確保を図るため、決算剰余金等を基金に積み立てており、整備が本格化する令和７年度頃までは増加を見込むが、その後は減少する予定である。</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予算編成時の財源調整等により</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０４１</a:t>
          </a:r>
          <a:r>
            <a:rPr kumimoji="1" lang="ja-JP" altLang="ja-JP" sz="1100">
              <a:solidFill>
                <a:schemeClr val="dk1"/>
              </a:solidFill>
              <a:effectLst/>
              <a:latin typeface="+mn-lt"/>
              <a:ea typeface="+mn-ea"/>
              <a:cs typeface="+mn-cs"/>
            </a:rPr>
            <a:t>百万円取崩したものの、実質収支の２分の１の積立等により</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０３９</a:t>
          </a:r>
          <a:r>
            <a:rPr kumimoji="1" lang="ja-JP" altLang="ja-JP" sz="1100">
              <a:solidFill>
                <a:schemeClr val="dk1"/>
              </a:solidFill>
              <a:effectLst/>
              <a:latin typeface="+mn-lt"/>
              <a:ea typeface="+mn-ea"/>
              <a:cs typeface="+mn-cs"/>
            </a:rPr>
            <a:t>百万円積立てたことにより、２百万円の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元年度以降は、本市に甚大な被害をもたらした令和元年東日本台風及び新型コロナウイルス感染症対策において財政調整基金を取崩したことで、基金残高は大きく減小したが、令和３年度はそれ以前の水準程度まで残高を回復することができ、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年度も引き続き同水準を維持している。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今後も、大規模災害の発生などの不測の事態に備えるため、標準財政規模等を参考としながら、一定程度の基金残高を確保するよう努めていく。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市庁舎、消防庁舎及び市民病院の整備や令和元年東日本台風の災害復旧事業に係る元利償還金に充てるため</a:t>
          </a:r>
          <a:r>
            <a:rPr kumimoji="1" lang="ja-JP" altLang="en-US" sz="1100">
              <a:solidFill>
                <a:schemeClr val="dk1"/>
              </a:solidFill>
              <a:effectLst/>
              <a:latin typeface="+mn-lt"/>
              <a:ea typeface="+mn-ea"/>
              <a:cs typeface="+mn-cs"/>
            </a:rPr>
            <a:t>１８４</a:t>
          </a:r>
          <a:r>
            <a:rPr kumimoji="1" lang="ja-JP" altLang="ja-JP" sz="1100">
              <a:solidFill>
                <a:schemeClr val="dk1"/>
              </a:solidFill>
              <a:effectLst/>
              <a:latin typeface="+mn-lt"/>
              <a:ea typeface="+mn-ea"/>
              <a:cs typeface="+mn-cs"/>
            </a:rPr>
            <a:t>百万円を取崩し、</a:t>
          </a:r>
          <a:r>
            <a:rPr kumimoji="1" lang="ja-JP" altLang="en-US" sz="1100">
              <a:solidFill>
                <a:schemeClr val="dk1"/>
              </a:solidFill>
              <a:effectLst/>
              <a:latin typeface="+mn-lt"/>
              <a:ea typeface="+mn-ea"/>
              <a:cs typeface="+mn-cs"/>
            </a:rPr>
            <a:t>１４１百万円</a:t>
          </a:r>
          <a:r>
            <a:rPr kumimoji="1" lang="ja-JP" altLang="ja-JP" sz="1100">
              <a:solidFill>
                <a:schemeClr val="dk1"/>
              </a:solidFill>
              <a:effectLst/>
              <a:latin typeface="+mn-lt"/>
              <a:ea typeface="+mn-ea"/>
              <a:cs typeface="+mn-cs"/>
            </a:rPr>
            <a:t>を積立てたことにより、</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引き続き、市庁舎、消防庁舎及び市民病院の整備や災害復旧に係る公費負担の平準化を図るため、計画的に取崩すことを予定しており、令和２３年度には約２５０百万円まで残高が減少する見込みである。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59131500</v>
      </c>
      <c r="BO4" s="371"/>
      <c r="BP4" s="371"/>
      <c r="BQ4" s="371"/>
      <c r="BR4" s="371"/>
      <c r="BS4" s="371"/>
      <c r="BT4" s="371"/>
      <c r="BU4" s="372"/>
      <c r="BV4" s="370">
        <v>57687009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9.4</v>
      </c>
      <c r="CU4" s="377"/>
      <c r="CV4" s="377"/>
      <c r="CW4" s="377"/>
      <c r="CX4" s="377"/>
      <c r="CY4" s="377"/>
      <c r="CZ4" s="377"/>
      <c r="DA4" s="378"/>
      <c r="DB4" s="376">
        <v>11.4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56264664</v>
      </c>
      <c r="BO5" s="408"/>
      <c r="BP5" s="408"/>
      <c r="BQ5" s="408"/>
      <c r="BR5" s="408"/>
      <c r="BS5" s="408"/>
      <c r="BT5" s="408"/>
      <c r="BU5" s="409"/>
      <c r="BV5" s="407">
        <v>54321679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93.2</v>
      </c>
      <c r="CU5" s="405"/>
      <c r="CV5" s="405"/>
      <c r="CW5" s="405"/>
      <c r="CX5" s="405"/>
      <c r="CY5" s="405"/>
      <c r="CZ5" s="405"/>
      <c r="DA5" s="406"/>
      <c r="DB5" s="404">
        <v>92.1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2866836</v>
      </c>
      <c r="BO6" s="408"/>
      <c r="BP6" s="408"/>
      <c r="BQ6" s="408"/>
      <c r="BR6" s="408"/>
      <c r="BS6" s="408"/>
      <c r="BT6" s="408"/>
      <c r="BU6" s="409"/>
      <c r="BV6" s="407">
        <v>3365330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94.1</v>
      </c>
      <c r="CU6" s="445"/>
      <c r="CV6" s="445"/>
      <c r="CW6" s="445"/>
      <c r="CX6" s="445"/>
      <c r="CY6" s="445"/>
      <c r="CZ6" s="445"/>
      <c r="DA6" s="446"/>
      <c r="DB6" s="444">
        <v>94.1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134346</v>
      </c>
      <c r="BO7" s="408"/>
      <c r="BP7" s="408"/>
      <c r="BQ7" s="408"/>
      <c r="BR7" s="408"/>
      <c r="BS7" s="408"/>
      <c r="BT7" s="408"/>
      <c r="BU7" s="409"/>
      <c r="BV7" s="407">
        <v>79634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28930233</v>
      </c>
      <c r="CU7" s="408"/>
      <c r="CV7" s="408"/>
      <c r="CW7" s="408"/>
      <c r="CX7" s="408"/>
      <c r="CY7" s="408"/>
      <c r="CZ7" s="408"/>
      <c r="DA7" s="409"/>
      <c r="DB7" s="407">
        <v>28320941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2732490</v>
      </c>
      <c r="BO8" s="408"/>
      <c r="BP8" s="408"/>
      <c r="BQ8" s="408"/>
      <c r="BR8" s="408"/>
      <c r="BS8" s="408"/>
      <c r="BT8" s="408"/>
      <c r="BU8" s="409"/>
      <c r="BV8" s="407">
        <v>3285696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0.71</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116228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-553206</v>
      </c>
      <c r="BO9" s="408"/>
      <c r="BP9" s="408"/>
      <c r="BQ9" s="408"/>
      <c r="BR9" s="408"/>
      <c r="BS9" s="408"/>
      <c r="BT9" s="408"/>
      <c r="BU9" s="409"/>
      <c r="BV9" s="407">
        <v>-65898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10.5</v>
      </c>
      <c r="CU9" s="405"/>
      <c r="CV9" s="405"/>
      <c r="CW9" s="405"/>
      <c r="CX9" s="405"/>
      <c r="CY9" s="405"/>
      <c r="CZ9" s="405"/>
      <c r="DA9" s="406"/>
      <c r="DB9" s="404">
        <v>10.3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118919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2000326</v>
      </c>
      <c r="BO10" s="408"/>
      <c r="BP10" s="408"/>
      <c r="BQ10" s="408"/>
      <c r="BR10" s="408"/>
      <c r="BS10" s="408"/>
      <c r="BT10" s="408"/>
      <c r="BU10" s="409"/>
      <c r="BV10" s="407">
        <v>2051473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101</v>
      </c>
      <c r="AV11" s="440"/>
      <c r="AW11" s="440"/>
      <c r="AX11" s="440"/>
      <c r="AY11" s="441" t="s">
        <v>120</v>
      </c>
      <c r="AZ11" s="442"/>
      <c r="BA11" s="442"/>
      <c r="BB11" s="442"/>
      <c r="BC11" s="442"/>
      <c r="BD11" s="442"/>
      <c r="BE11" s="442"/>
      <c r="BF11" s="442"/>
      <c r="BG11" s="442"/>
      <c r="BH11" s="442"/>
      <c r="BI11" s="442"/>
      <c r="BJ11" s="442"/>
      <c r="BK11" s="442"/>
      <c r="BL11" s="442"/>
      <c r="BM11" s="443"/>
      <c r="BN11" s="407">
        <v>81604</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114146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2040598</v>
      </c>
      <c r="BO12" s="408"/>
      <c r="BP12" s="408"/>
      <c r="BQ12" s="408"/>
      <c r="BR12" s="408"/>
      <c r="BS12" s="408"/>
      <c r="BT12" s="408"/>
      <c r="BU12" s="409"/>
      <c r="BV12" s="407">
        <v>1867973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110889</v>
      </c>
      <c r="S13" s="492"/>
      <c r="T13" s="492"/>
      <c r="U13" s="492"/>
      <c r="V13" s="493"/>
      <c r="W13" s="423" t="s">
        <v>131</v>
      </c>
      <c r="X13" s="424"/>
      <c r="Y13" s="424"/>
      <c r="Z13" s="424"/>
      <c r="AA13" s="424"/>
      <c r="AB13" s="414"/>
      <c r="AC13" s="458">
        <v>1405</v>
      </c>
      <c r="AD13" s="459"/>
      <c r="AE13" s="459"/>
      <c r="AF13" s="459"/>
      <c r="AG13" s="501"/>
      <c r="AH13" s="458">
        <v>1589</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-511874</v>
      </c>
      <c r="BO13" s="408"/>
      <c r="BP13" s="408"/>
      <c r="BQ13" s="408"/>
      <c r="BR13" s="408"/>
      <c r="BS13" s="408"/>
      <c r="BT13" s="408"/>
      <c r="BU13" s="409"/>
      <c r="BV13" s="407">
        <v>117602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2.2999999999999998</v>
      </c>
      <c r="CU13" s="405"/>
      <c r="CV13" s="405"/>
      <c r="CW13" s="405"/>
      <c r="CX13" s="405"/>
      <c r="CY13" s="405"/>
      <c r="CZ13" s="405"/>
      <c r="DA13" s="406"/>
      <c r="DB13" s="404">
        <v>2.1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115088</v>
      </c>
      <c r="S14" s="492"/>
      <c r="T14" s="492"/>
      <c r="U14" s="492"/>
      <c r="V14" s="493"/>
      <c r="W14" s="397"/>
      <c r="X14" s="398"/>
      <c r="Y14" s="398"/>
      <c r="Z14" s="398"/>
      <c r="AA14" s="398"/>
      <c r="AB14" s="387"/>
      <c r="AC14" s="494">
        <v>2.5</v>
      </c>
      <c r="AD14" s="495"/>
      <c r="AE14" s="495"/>
      <c r="AF14" s="495"/>
      <c r="AG14" s="496"/>
      <c r="AH14" s="494">
        <v>2.8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112188</v>
      </c>
      <c r="S15" s="492"/>
      <c r="T15" s="492"/>
      <c r="U15" s="492"/>
      <c r="V15" s="493"/>
      <c r="W15" s="423" t="s">
        <v>137</v>
      </c>
      <c r="X15" s="424"/>
      <c r="Y15" s="424"/>
      <c r="Z15" s="424"/>
      <c r="AA15" s="424"/>
      <c r="AB15" s="414"/>
      <c r="AC15" s="458">
        <v>20070</v>
      </c>
      <c r="AD15" s="459"/>
      <c r="AE15" s="459"/>
      <c r="AF15" s="459"/>
      <c r="AG15" s="501"/>
      <c r="AH15" s="458">
        <v>20743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16919546</v>
      </c>
      <c r="BO15" s="371"/>
      <c r="BP15" s="371"/>
      <c r="BQ15" s="371"/>
      <c r="BR15" s="371"/>
      <c r="BS15" s="371"/>
      <c r="BT15" s="371"/>
      <c r="BU15" s="372"/>
      <c r="BV15" s="370">
        <v>16280885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35.700000000000003</v>
      </c>
      <c r="AD16" s="495"/>
      <c r="AE16" s="495"/>
      <c r="AF16" s="495"/>
      <c r="AG16" s="496"/>
      <c r="AH16" s="494">
        <v>36.299999999999997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24080213</v>
      </c>
      <c r="BO16" s="408"/>
      <c r="BP16" s="408"/>
      <c r="BQ16" s="408"/>
      <c r="BR16" s="408"/>
      <c r="BS16" s="408"/>
      <c r="BT16" s="408"/>
      <c r="BU16" s="409"/>
      <c r="BV16" s="407">
        <v>23304731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34686</v>
      </c>
      <c r="AD17" s="459"/>
      <c r="AE17" s="459"/>
      <c r="AF17" s="459"/>
      <c r="AG17" s="501"/>
      <c r="AH17" s="458">
        <v>34796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21464983</v>
      </c>
      <c r="BO17" s="408"/>
      <c r="BP17" s="408"/>
      <c r="BQ17" s="408"/>
      <c r="BR17" s="408"/>
      <c r="BS17" s="408"/>
      <c r="BT17" s="408"/>
      <c r="BU17" s="409"/>
      <c r="BV17" s="407">
        <v>20661113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356.04</v>
      </c>
      <c r="M18" s="531"/>
      <c r="N18" s="531"/>
      <c r="O18" s="531"/>
      <c r="P18" s="531"/>
      <c r="Q18" s="531"/>
      <c r="R18" s="532"/>
      <c r="S18" s="532"/>
      <c r="T18" s="532"/>
      <c r="U18" s="532"/>
      <c r="V18" s="533"/>
      <c r="W18" s="425"/>
      <c r="X18" s="426"/>
      <c r="Y18" s="426"/>
      <c r="Z18" s="426"/>
      <c r="AA18" s="426"/>
      <c r="AB18" s="417"/>
      <c r="AC18" s="534">
        <v>61.8</v>
      </c>
      <c r="AD18" s="535"/>
      <c r="AE18" s="535"/>
      <c r="AF18" s="535"/>
      <c r="AG18" s="536"/>
      <c r="AH18" s="534">
        <v>60.9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27601727</v>
      </c>
      <c r="BO18" s="408"/>
      <c r="BP18" s="408"/>
      <c r="BQ18" s="408"/>
      <c r="BR18" s="408"/>
      <c r="BS18" s="408"/>
      <c r="BT18" s="408"/>
      <c r="BU18" s="409"/>
      <c r="BV18" s="407">
        <v>26901003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326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39641539</v>
      </c>
      <c r="BO19" s="408"/>
      <c r="BP19" s="408"/>
      <c r="BQ19" s="408"/>
      <c r="BR19" s="408"/>
      <c r="BS19" s="408"/>
      <c r="BT19" s="408"/>
      <c r="BU19" s="409"/>
      <c r="BV19" s="407">
        <v>38343064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48121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36597793</v>
      </c>
      <c r="BO22" s="371"/>
      <c r="BP22" s="371"/>
      <c r="BQ22" s="371"/>
      <c r="BR22" s="371"/>
      <c r="BS22" s="371"/>
      <c r="BT22" s="371"/>
      <c r="BU22" s="372"/>
      <c r="BV22" s="370">
        <v>38598297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26162623</v>
      </c>
      <c r="BO23" s="408"/>
      <c r="BP23" s="408"/>
      <c r="BQ23" s="408"/>
      <c r="BR23" s="408"/>
      <c r="BS23" s="408"/>
      <c r="BT23" s="408"/>
      <c r="BU23" s="409"/>
      <c r="BV23" s="407">
        <v>28793259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10150</v>
      </c>
      <c r="R24" s="459"/>
      <c r="S24" s="459"/>
      <c r="T24" s="459"/>
      <c r="U24" s="459"/>
      <c r="V24" s="501"/>
      <c r="W24" s="553"/>
      <c r="X24" s="554"/>
      <c r="Y24" s="555"/>
      <c r="Z24" s="457" t="s">
        <v>162</v>
      </c>
      <c r="AA24" s="437"/>
      <c r="AB24" s="437"/>
      <c r="AC24" s="437"/>
      <c r="AD24" s="437"/>
      <c r="AE24" s="437"/>
      <c r="AF24" s="437"/>
      <c r="AG24" s="438"/>
      <c r="AH24" s="458">
        <v>877</v>
      </c>
      <c r="AI24" s="459"/>
      <c r="AJ24" s="459"/>
      <c r="AK24" s="459"/>
      <c r="AL24" s="501"/>
      <c r="AM24" s="458">
        <v>2732732</v>
      </c>
      <c r="AN24" s="459"/>
      <c r="AO24" s="459"/>
      <c r="AP24" s="459"/>
      <c r="AQ24" s="459"/>
      <c r="AR24" s="501"/>
      <c r="AS24" s="458">
        <v>3116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18285180</v>
      </c>
      <c r="BO24" s="408"/>
      <c r="BP24" s="408"/>
      <c r="BQ24" s="408"/>
      <c r="BR24" s="408"/>
      <c r="BS24" s="408"/>
      <c r="BT24" s="408"/>
      <c r="BU24" s="409"/>
      <c r="BV24" s="407">
        <v>18706739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7850</v>
      </c>
      <c r="R25" s="459"/>
      <c r="S25" s="459"/>
      <c r="T25" s="459"/>
      <c r="U25" s="459"/>
      <c r="V25" s="501"/>
      <c r="W25" s="553"/>
      <c r="X25" s="554"/>
      <c r="Y25" s="555"/>
      <c r="Z25" s="457" t="s">
        <v>165</v>
      </c>
      <c r="AA25" s="437"/>
      <c r="AB25" s="437"/>
      <c r="AC25" s="437"/>
      <c r="AD25" s="437"/>
      <c r="AE25" s="437"/>
      <c r="AF25" s="437"/>
      <c r="AG25" s="438"/>
      <c r="AH25" s="458">
        <v>150</v>
      </c>
      <c r="AI25" s="459"/>
      <c r="AJ25" s="459"/>
      <c r="AK25" s="459"/>
      <c r="AL25" s="501"/>
      <c r="AM25" s="458">
        <v>463050</v>
      </c>
      <c r="AN25" s="459"/>
      <c r="AO25" s="459"/>
      <c r="AP25" s="459"/>
      <c r="AQ25" s="459"/>
      <c r="AR25" s="501"/>
      <c r="AS25" s="458">
        <v>3087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13151102</v>
      </c>
      <c r="BO25" s="371"/>
      <c r="BP25" s="371"/>
      <c r="BQ25" s="371"/>
      <c r="BR25" s="371"/>
      <c r="BS25" s="371"/>
      <c r="BT25" s="371"/>
      <c r="BU25" s="372"/>
      <c r="BV25" s="370">
        <v>12927771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6950</v>
      </c>
      <c r="R26" s="459"/>
      <c r="S26" s="459"/>
      <c r="T26" s="459"/>
      <c r="U26" s="459"/>
      <c r="V26" s="501"/>
      <c r="W26" s="553"/>
      <c r="X26" s="554"/>
      <c r="Y26" s="555"/>
      <c r="Z26" s="457" t="s">
        <v>168</v>
      </c>
      <c r="AA26" s="559"/>
      <c r="AB26" s="559"/>
      <c r="AC26" s="559"/>
      <c r="AD26" s="559"/>
      <c r="AE26" s="559"/>
      <c r="AF26" s="559"/>
      <c r="AG26" s="560"/>
      <c r="AH26" s="458">
        <v>72</v>
      </c>
      <c r="AI26" s="459"/>
      <c r="AJ26" s="459"/>
      <c r="AK26" s="459"/>
      <c r="AL26" s="501"/>
      <c r="AM26" s="458">
        <v>231336</v>
      </c>
      <c r="AN26" s="459"/>
      <c r="AO26" s="459"/>
      <c r="AP26" s="459"/>
      <c r="AQ26" s="459"/>
      <c r="AR26" s="501"/>
      <c r="AS26" s="458">
        <v>3213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5350</v>
      </c>
      <c r="R27" s="459"/>
      <c r="S27" s="459"/>
      <c r="T27" s="459"/>
      <c r="U27" s="459"/>
      <c r="V27" s="501"/>
      <c r="W27" s="553"/>
      <c r="X27" s="554"/>
      <c r="Y27" s="555"/>
      <c r="Z27" s="457" t="s">
        <v>171</v>
      </c>
      <c r="AA27" s="437"/>
      <c r="AB27" s="437"/>
      <c r="AC27" s="437"/>
      <c r="AD27" s="437"/>
      <c r="AE27" s="437"/>
      <c r="AF27" s="437"/>
      <c r="AG27" s="438"/>
      <c r="AH27" s="458">
        <v>17</v>
      </c>
      <c r="AI27" s="459"/>
      <c r="AJ27" s="459"/>
      <c r="AK27" s="459"/>
      <c r="AL27" s="501"/>
      <c r="AM27" s="458">
        <v>69853</v>
      </c>
      <c r="AN27" s="459"/>
      <c r="AO27" s="459"/>
      <c r="AP27" s="459"/>
      <c r="AQ27" s="459"/>
      <c r="AR27" s="501"/>
      <c r="AS27" s="458">
        <v>4109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1714108</v>
      </c>
      <c r="BO27" s="527"/>
      <c r="BP27" s="527"/>
      <c r="BQ27" s="527"/>
      <c r="BR27" s="527"/>
      <c r="BS27" s="527"/>
      <c r="BT27" s="527"/>
      <c r="BU27" s="528"/>
      <c r="BV27" s="526">
        <v>1714054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4650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4576666</v>
      </c>
      <c r="BO28" s="371"/>
      <c r="BP28" s="371"/>
      <c r="BQ28" s="371"/>
      <c r="BR28" s="371"/>
      <c r="BS28" s="371"/>
      <c r="BT28" s="371"/>
      <c r="BU28" s="372"/>
      <c r="BV28" s="370">
        <v>4578523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22</v>
      </c>
      <c r="M29" s="459"/>
      <c r="N29" s="459"/>
      <c r="O29" s="459"/>
      <c r="P29" s="501"/>
      <c r="Q29" s="458">
        <v>4200</v>
      </c>
      <c r="R29" s="459"/>
      <c r="S29" s="459"/>
      <c r="T29" s="459"/>
      <c r="U29" s="459"/>
      <c r="V29" s="501"/>
      <c r="W29" s="556"/>
      <c r="X29" s="557"/>
      <c r="Y29" s="558"/>
      <c r="Z29" s="457" t="s">
        <v>177</v>
      </c>
      <c r="AA29" s="437"/>
      <c r="AB29" s="437"/>
      <c r="AC29" s="437"/>
      <c r="AD29" s="437"/>
      <c r="AE29" s="437"/>
      <c r="AF29" s="437"/>
      <c r="AG29" s="438"/>
      <c r="AH29" s="458">
        <v>894</v>
      </c>
      <c r="AI29" s="459"/>
      <c r="AJ29" s="459"/>
      <c r="AK29" s="459"/>
      <c r="AL29" s="501"/>
      <c r="AM29" s="458">
        <v>2802585</v>
      </c>
      <c r="AN29" s="459"/>
      <c r="AO29" s="459"/>
      <c r="AP29" s="459"/>
      <c r="AQ29" s="459"/>
      <c r="AR29" s="501"/>
      <c r="AS29" s="458">
        <v>3135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2336525</v>
      </c>
      <c r="BO29" s="408"/>
      <c r="BP29" s="408"/>
      <c r="BQ29" s="408"/>
      <c r="BR29" s="408"/>
      <c r="BS29" s="408"/>
      <c r="BT29" s="408"/>
      <c r="BU29" s="409"/>
      <c r="BV29" s="407">
        <v>2380084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14161691</v>
      </c>
      <c r="BO30" s="527"/>
      <c r="BP30" s="527"/>
      <c r="BQ30" s="527"/>
      <c r="BR30" s="527"/>
      <c r="BS30" s="527"/>
      <c r="BT30" s="527"/>
      <c r="BU30" s="528"/>
      <c r="BV30" s="526">
        <v>11095229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佐野地区衛生施設組合（一般会計）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佐野市民文化振興事業団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国民健康保険事業特別会計（直営診療施設勘定）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栃木県市町村総合事務組合（一般会計）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佐野市農業公社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栃木県市町村総合事務組合（特別会計）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佐野市土地開発公社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栃木県後期高齢者医療広域連合（一般会計）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どまんなかたぬま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栃木県後期高齢者医療広域連合（特別会計）</v>
      </c>
      <c r="BZ38" s="598"/>
      <c r="CA38" s="598"/>
      <c r="CB38" s="598"/>
      <c r="CC38" s="598"/>
      <c r="CD38" s="598"/>
      <c r="CE38" s="598"/>
      <c r="CF38" s="598"/>
      <c r="CG38" s="598"/>
      <c r="CH38" s="598"/>
      <c r="CI38" s="598"/>
      <c r="CJ38" s="598"/>
      <c r="CK38" s="598"/>
      <c r="CL38" s="598"/>
      <c r="CM38" s="598"/>
      <c r="CN38" s="181"/>
      <c r="CO38" s="597">
        <f t="shared" si="3"/>
        <v>17</v>
      </c>
      <c r="CP38" s="597"/>
      <c r="CQ38" s="598" t="str">
        <f>IF('各会計、関係団体の財政状況及び健全化判断比率'!BS11="","",'各会計、関係団体の財政状況及び健全化判断比率'!BS11)</f>
        <v>両毛地区勤労者福祉共済会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18</v>
      </c>
      <c r="CP39" s="597"/>
      <c r="CQ39" s="598" t="str">
        <f>IF('各会計、関係団体の財政状況及び健全化判断比率'!BS12="","",'各会計、関係団体の財政状況及び健全化判断比率'!BS12)</f>
        <v>さのまちづくり</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SZzD8jMSRsjPmfjH1jg7TikwfyeZX8cItsFRR1E93Yn0PJKCDFha1/4moFOjWm+C2Mjj79B9NNL0D62xYyCkA==" saltValue="wo6xS+1ntUR3b+di0Yf1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18874751</v>
      </c>
      <c r="S5" s="613"/>
      <c r="T5" s="613"/>
      <c r="U5" s="613"/>
      <c r="V5" s="613"/>
      <c r="W5" s="613"/>
      <c r="X5" s="613"/>
      <c r="Y5" s="614"/>
      <c r="Z5" s="615">
        <v>31.9</v>
      </c>
      <c r="AA5" s="615"/>
      <c r="AB5" s="615"/>
      <c r="AC5" s="615"/>
      <c r="AD5" s="616">
        <v>17678270</v>
      </c>
      <c r="AE5" s="616"/>
      <c r="AF5" s="616"/>
      <c r="AG5" s="616"/>
      <c r="AH5" s="616"/>
      <c r="AI5" s="616"/>
      <c r="AJ5" s="616"/>
      <c r="AK5" s="616"/>
      <c r="AL5" s="617">
        <v>60.3</v>
      </c>
      <c r="AM5" s="618"/>
      <c r="AN5" s="618"/>
      <c r="AO5" s="619"/>
      <c r="AP5" s="609" t="s">
        <v>216</v>
      </c>
      <c r="AQ5" s="610"/>
      <c r="AR5" s="610"/>
      <c r="AS5" s="610"/>
      <c r="AT5" s="610"/>
      <c r="AU5" s="610"/>
      <c r="AV5" s="610"/>
      <c r="AW5" s="610"/>
      <c r="AX5" s="610"/>
      <c r="AY5" s="610"/>
      <c r="AZ5" s="610"/>
      <c r="BA5" s="610"/>
      <c r="BB5" s="610"/>
      <c r="BC5" s="610"/>
      <c r="BD5" s="610"/>
      <c r="BE5" s="610"/>
      <c r="BF5" s="611"/>
      <c r="BG5" s="623">
        <v>17678270</v>
      </c>
      <c r="BH5" s="624"/>
      <c r="BI5" s="624"/>
      <c r="BJ5" s="624"/>
      <c r="BK5" s="624"/>
      <c r="BL5" s="624"/>
      <c r="BM5" s="624"/>
      <c r="BN5" s="625"/>
      <c r="BO5" s="626">
        <v>93.7</v>
      </c>
      <c r="BP5" s="626"/>
      <c r="BQ5" s="626"/>
      <c r="BR5" s="626"/>
      <c r="BS5" s="627">
        <v>361844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469766</v>
      </c>
      <c r="S6" s="624"/>
      <c r="T6" s="624"/>
      <c r="U6" s="624"/>
      <c r="V6" s="624"/>
      <c r="W6" s="624"/>
      <c r="X6" s="624"/>
      <c r="Y6" s="625"/>
      <c r="Z6" s="626">
        <v>0.8</v>
      </c>
      <c r="AA6" s="626"/>
      <c r="AB6" s="626"/>
      <c r="AC6" s="626"/>
      <c r="AD6" s="627">
        <v>469766</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17678270</v>
      </c>
      <c r="BH6" s="624"/>
      <c r="BI6" s="624"/>
      <c r="BJ6" s="624"/>
      <c r="BK6" s="624"/>
      <c r="BL6" s="624"/>
      <c r="BM6" s="624"/>
      <c r="BN6" s="625"/>
      <c r="BO6" s="626">
        <v>93.7</v>
      </c>
      <c r="BP6" s="626"/>
      <c r="BQ6" s="626"/>
      <c r="BR6" s="626"/>
      <c r="BS6" s="627">
        <v>361844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298275</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298275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3608</v>
      </c>
      <c r="S7" s="624"/>
      <c r="T7" s="624"/>
      <c r="U7" s="624"/>
      <c r="V7" s="624"/>
      <c r="W7" s="624"/>
      <c r="X7" s="624"/>
      <c r="Y7" s="625"/>
      <c r="Z7" s="626">
        <v>0</v>
      </c>
      <c r="AA7" s="626"/>
      <c r="AB7" s="626"/>
      <c r="AC7" s="626"/>
      <c r="AD7" s="627">
        <v>3608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7537231</v>
      </c>
      <c r="BH7" s="624"/>
      <c r="BI7" s="624"/>
      <c r="BJ7" s="624"/>
      <c r="BK7" s="624"/>
      <c r="BL7" s="624"/>
      <c r="BM7" s="624"/>
      <c r="BN7" s="625"/>
      <c r="BO7" s="626">
        <v>39.9</v>
      </c>
      <c r="BP7" s="626"/>
      <c r="BQ7" s="626"/>
      <c r="BR7" s="626"/>
      <c r="BS7" s="627">
        <v>361844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10443749</v>
      </c>
      <c r="CS7" s="624"/>
      <c r="CT7" s="624"/>
      <c r="CU7" s="624"/>
      <c r="CV7" s="624"/>
      <c r="CW7" s="624"/>
      <c r="CX7" s="624"/>
      <c r="CY7" s="625"/>
      <c r="CZ7" s="626">
        <v>18.600000000000001</v>
      </c>
      <c r="DA7" s="626"/>
      <c r="DB7" s="626"/>
      <c r="DC7" s="626"/>
      <c r="DD7" s="632">
        <v>66779</v>
      </c>
      <c r="DE7" s="624"/>
      <c r="DF7" s="624"/>
      <c r="DG7" s="624"/>
      <c r="DH7" s="624"/>
      <c r="DI7" s="624"/>
      <c r="DJ7" s="624"/>
      <c r="DK7" s="624"/>
      <c r="DL7" s="624"/>
      <c r="DM7" s="624"/>
      <c r="DN7" s="624"/>
      <c r="DO7" s="624"/>
      <c r="DP7" s="625"/>
      <c r="DQ7" s="632">
        <v>7569050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83777</v>
      </c>
      <c r="S8" s="624"/>
      <c r="T8" s="624"/>
      <c r="U8" s="624"/>
      <c r="V8" s="624"/>
      <c r="W8" s="624"/>
      <c r="X8" s="624"/>
      <c r="Y8" s="625"/>
      <c r="Z8" s="626">
        <v>0.1</v>
      </c>
      <c r="AA8" s="626"/>
      <c r="AB8" s="626"/>
      <c r="AC8" s="626"/>
      <c r="AD8" s="627">
        <v>83777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211483</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20784437</v>
      </c>
      <c r="CS8" s="624"/>
      <c r="CT8" s="624"/>
      <c r="CU8" s="624"/>
      <c r="CV8" s="624"/>
      <c r="CW8" s="624"/>
      <c r="CX8" s="624"/>
      <c r="CY8" s="625"/>
      <c r="CZ8" s="626">
        <v>36.9</v>
      </c>
      <c r="DA8" s="626"/>
      <c r="DB8" s="626"/>
      <c r="DC8" s="626"/>
      <c r="DD8" s="632">
        <v>432496</v>
      </c>
      <c r="DE8" s="624"/>
      <c r="DF8" s="624"/>
      <c r="DG8" s="624"/>
      <c r="DH8" s="624"/>
      <c r="DI8" s="624"/>
      <c r="DJ8" s="624"/>
      <c r="DK8" s="624"/>
      <c r="DL8" s="624"/>
      <c r="DM8" s="624"/>
      <c r="DN8" s="624"/>
      <c r="DO8" s="624"/>
      <c r="DP8" s="625"/>
      <c r="DQ8" s="632">
        <v>10884607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97007</v>
      </c>
      <c r="S9" s="624"/>
      <c r="T9" s="624"/>
      <c r="U9" s="624"/>
      <c r="V9" s="624"/>
      <c r="W9" s="624"/>
      <c r="X9" s="624"/>
      <c r="Y9" s="625"/>
      <c r="Z9" s="626">
        <v>0.2</v>
      </c>
      <c r="AA9" s="626"/>
      <c r="AB9" s="626"/>
      <c r="AC9" s="626"/>
      <c r="AD9" s="627">
        <v>97007</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5848706</v>
      </c>
      <c r="BH9" s="624"/>
      <c r="BI9" s="624"/>
      <c r="BJ9" s="624"/>
      <c r="BK9" s="624"/>
      <c r="BL9" s="624"/>
      <c r="BM9" s="624"/>
      <c r="BN9" s="625"/>
      <c r="BO9" s="626">
        <v>31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4483675</v>
      </c>
      <c r="CS9" s="624"/>
      <c r="CT9" s="624"/>
      <c r="CU9" s="624"/>
      <c r="CV9" s="624"/>
      <c r="CW9" s="624"/>
      <c r="CX9" s="624"/>
      <c r="CY9" s="625"/>
      <c r="CZ9" s="626">
        <v>8</v>
      </c>
      <c r="DA9" s="626"/>
      <c r="DB9" s="626"/>
      <c r="DC9" s="626"/>
      <c r="DD9" s="632">
        <v>355662</v>
      </c>
      <c r="DE9" s="624"/>
      <c r="DF9" s="624"/>
      <c r="DG9" s="624"/>
      <c r="DH9" s="624"/>
      <c r="DI9" s="624"/>
      <c r="DJ9" s="624"/>
      <c r="DK9" s="624"/>
      <c r="DL9" s="624"/>
      <c r="DM9" s="624"/>
      <c r="DN9" s="624"/>
      <c r="DO9" s="624"/>
      <c r="DP9" s="625"/>
      <c r="DQ9" s="632">
        <v>3278109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501799</v>
      </c>
      <c r="BH10" s="624"/>
      <c r="BI10" s="624"/>
      <c r="BJ10" s="624"/>
      <c r="BK10" s="624"/>
      <c r="BL10" s="624"/>
      <c r="BM10" s="624"/>
      <c r="BN10" s="625"/>
      <c r="BO10" s="626">
        <v>2.7</v>
      </c>
      <c r="BP10" s="626"/>
      <c r="BQ10" s="626"/>
      <c r="BR10" s="626"/>
      <c r="BS10" s="627">
        <v>83387</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24811</v>
      </c>
      <c r="CS10" s="624"/>
      <c r="CT10" s="624"/>
      <c r="CU10" s="624"/>
      <c r="CV10" s="624"/>
      <c r="CW10" s="624"/>
      <c r="CX10" s="624"/>
      <c r="CY10" s="625"/>
      <c r="CZ10" s="626">
        <v>0</v>
      </c>
      <c r="DA10" s="626"/>
      <c r="DB10" s="626"/>
      <c r="DC10" s="626"/>
      <c r="DD10" s="632">
        <v>2607</v>
      </c>
      <c r="DE10" s="624"/>
      <c r="DF10" s="624"/>
      <c r="DG10" s="624"/>
      <c r="DH10" s="624"/>
      <c r="DI10" s="624"/>
      <c r="DJ10" s="624"/>
      <c r="DK10" s="624"/>
      <c r="DL10" s="624"/>
      <c r="DM10" s="624"/>
      <c r="DN10" s="624"/>
      <c r="DO10" s="624"/>
      <c r="DP10" s="625"/>
      <c r="DQ10" s="632">
        <v>23567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3013266</v>
      </c>
      <c r="S11" s="624"/>
      <c r="T11" s="624"/>
      <c r="U11" s="624"/>
      <c r="V11" s="624"/>
      <c r="W11" s="624"/>
      <c r="X11" s="624"/>
      <c r="Y11" s="625"/>
      <c r="Z11" s="628">
        <v>5.0999999999999996</v>
      </c>
      <c r="AA11" s="629"/>
      <c r="AB11" s="629"/>
      <c r="AC11" s="635"/>
      <c r="AD11" s="632">
        <v>3013266</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975243</v>
      </c>
      <c r="BH11" s="624"/>
      <c r="BI11" s="624"/>
      <c r="BJ11" s="624"/>
      <c r="BK11" s="624"/>
      <c r="BL11" s="624"/>
      <c r="BM11" s="624"/>
      <c r="BN11" s="625"/>
      <c r="BO11" s="626">
        <v>5.2</v>
      </c>
      <c r="BP11" s="626"/>
      <c r="BQ11" s="626"/>
      <c r="BR11" s="626"/>
      <c r="BS11" s="627">
        <v>278457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645505</v>
      </c>
      <c r="CS11" s="624"/>
      <c r="CT11" s="624"/>
      <c r="CU11" s="624"/>
      <c r="CV11" s="624"/>
      <c r="CW11" s="624"/>
      <c r="CX11" s="624"/>
      <c r="CY11" s="625"/>
      <c r="CZ11" s="626">
        <v>1.1000000000000001</v>
      </c>
      <c r="DA11" s="626"/>
      <c r="DB11" s="626"/>
      <c r="DC11" s="626"/>
      <c r="DD11" s="632">
        <v>136001</v>
      </c>
      <c r="DE11" s="624"/>
      <c r="DF11" s="624"/>
      <c r="DG11" s="624"/>
      <c r="DH11" s="624"/>
      <c r="DI11" s="624"/>
      <c r="DJ11" s="624"/>
      <c r="DK11" s="624"/>
      <c r="DL11" s="624"/>
      <c r="DM11" s="624"/>
      <c r="DN11" s="624"/>
      <c r="DO11" s="624"/>
      <c r="DP11" s="625"/>
      <c r="DQ11" s="632">
        <v>418798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146781</v>
      </c>
      <c r="S12" s="624"/>
      <c r="T12" s="624"/>
      <c r="U12" s="624"/>
      <c r="V12" s="624"/>
      <c r="W12" s="624"/>
      <c r="X12" s="624"/>
      <c r="Y12" s="625"/>
      <c r="Z12" s="626">
        <v>0.2</v>
      </c>
      <c r="AA12" s="626"/>
      <c r="AB12" s="626"/>
      <c r="AC12" s="626"/>
      <c r="AD12" s="627">
        <v>146781</v>
      </c>
      <c r="AE12" s="627"/>
      <c r="AF12" s="627"/>
      <c r="AG12" s="627"/>
      <c r="AH12" s="627"/>
      <c r="AI12" s="627"/>
      <c r="AJ12" s="627"/>
      <c r="AK12" s="627"/>
      <c r="AL12" s="628">
        <v>0.5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8789623</v>
      </c>
      <c r="BH12" s="624"/>
      <c r="BI12" s="624"/>
      <c r="BJ12" s="624"/>
      <c r="BK12" s="624"/>
      <c r="BL12" s="624"/>
      <c r="BM12" s="624"/>
      <c r="BN12" s="625"/>
      <c r="BO12" s="626">
        <v>46.6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2234177</v>
      </c>
      <c r="CS12" s="624"/>
      <c r="CT12" s="624"/>
      <c r="CU12" s="624"/>
      <c r="CV12" s="624"/>
      <c r="CW12" s="624"/>
      <c r="CX12" s="624"/>
      <c r="CY12" s="625"/>
      <c r="CZ12" s="626">
        <v>4</v>
      </c>
      <c r="DA12" s="626"/>
      <c r="DB12" s="626"/>
      <c r="DC12" s="626"/>
      <c r="DD12" s="632">
        <v>7436</v>
      </c>
      <c r="DE12" s="624"/>
      <c r="DF12" s="624"/>
      <c r="DG12" s="624"/>
      <c r="DH12" s="624"/>
      <c r="DI12" s="624"/>
      <c r="DJ12" s="624"/>
      <c r="DK12" s="624"/>
      <c r="DL12" s="624"/>
      <c r="DM12" s="624"/>
      <c r="DN12" s="624"/>
      <c r="DO12" s="624"/>
      <c r="DP12" s="625"/>
      <c r="DQ12" s="632">
        <v>665538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8773316</v>
      </c>
      <c r="BH13" s="624"/>
      <c r="BI13" s="624"/>
      <c r="BJ13" s="624"/>
      <c r="BK13" s="624"/>
      <c r="BL13" s="624"/>
      <c r="BM13" s="624"/>
      <c r="BN13" s="625"/>
      <c r="BO13" s="626">
        <v>46.5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4910231</v>
      </c>
      <c r="CS13" s="624"/>
      <c r="CT13" s="624"/>
      <c r="CU13" s="624"/>
      <c r="CV13" s="624"/>
      <c r="CW13" s="624"/>
      <c r="CX13" s="624"/>
      <c r="CY13" s="625"/>
      <c r="CZ13" s="626">
        <v>8.6999999999999993</v>
      </c>
      <c r="DA13" s="626"/>
      <c r="DB13" s="626"/>
      <c r="DC13" s="626"/>
      <c r="DD13" s="632">
        <v>1503945</v>
      </c>
      <c r="DE13" s="624"/>
      <c r="DF13" s="624"/>
      <c r="DG13" s="624"/>
      <c r="DH13" s="624"/>
      <c r="DI13" s="624"/>
      <c r="DJ13" s="624"/>
      <c r="DK13" s="624"/>
      <c r="DL13" s="624"/>
      <c r="DM13" s="624"/>
      <c r="DN13" s="624"/>
      <c r="DO13" s="624"/>
      <c r="DP13" s="625"/>
      <c r="DQ13" s="632">
        <v>3478278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3417</v>
      </c>
      <c r="S14" s="624"/>
      <c r="T14" s="624"/>
      <c r="U14" s="624"/>
      <c r="V14" s="624"/>
      <c r="W14" s="624"/>
      <c r="X14" s="624"/>
      <c r="Y14" s="625"/>
      <c r="Z14" s="626">
        <v>0</v>
      </c>
      <c r="AA14" s="626"/>
      <c r="AB14" s="626"/>
      <c r="AC14" s="626"/>
      <c r="AD14" s="627">
        <v>3417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423927</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1581320</v>
      </c>
      <c r="CS14" s="624"/>
      <c r="CT14" s="624"/>
      <c r="CU14" s="624"/>
      <c r="CV14" s="624"/>
      <c r="CW14" s="624"/>
      <c r="CX14" s="624"/>
      <c r="CY14" s="625"/>
      <c r="CZ14" s="626">
        <v>2.8</v>
      </c>
      <c r="DA14" s="626"/>
      <c r="DB14" s="626"/>
      <c r="DC14" s="626"/>
      <c r="DD14" s="632">
        <v>99299</v>
      </c>
      <c r="DE14" s="624"/>
      <c r="DF14" s="624"/>
      <c r="DG14" s="624"/>
      <c r="DH14" s="624"/>
      <c r="DI14" s="624"/>
      <c r="DJ14" s="624"/>
      <c r="DK14" s="624"/>
      <c r="DL14" s="624"/>
      <c r="DM14" s="624"/>
      <c r="DN14" s="624"/>
      <c r="DO14" s="624"/>
      <c r="DP14" s="625"/>
      <c r="DQ14" s="632">
        <v>1436615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911926</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6603587</v>
      </c>
      <c r="CS15" s="624"/>
      <c r="CT15" s="624"/>
      <c r="CU15" s="624"/>
      <c r="CV15" s="624"/>
      <c r="CW15" s="624"/>
      <c r="CX15" s="624"/>
      <c r="CY15" s="625"/>
      <c r="CZ15" s="626">
        <v>11.7</v>
      </c>
      <c r="DA15" s="626"/>
      <c r="DB15" s="626"/>
      <c r="DC15" s="626"/>
      <c r="DD15" s="632">
        <v>739727</v>
      </c>
      <c r="DE15" s="624"/>
      <c r="DF15" s="624"/>
      <c r="DG15" s="624"/>
      <c r="DH15" s="624"/>
      <c r="DI15" s="624"/>
      <c r="DJ15" s="624"/>
      <c r="DK15" s="624"/>
      <c r="DL15" s="624"/>
      <c r="DM15" s="624"/>
      <c r="DN15" s="624"/>
      <c r="DO15" s="624"/>
      <c r="DP15" s="625"/>
      <c r="DQ15" s="632">
        <v>4550413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53385</v>
      </c>
      <c r="S16" s="624"/>
      <c r="T16" s="624"/>
      <c r="U16" s="624"/>
      <c r="V16" s="624"/>
      <c r="W16" s="624"/>
      <c r="X16" s="624"/>
      <c r="Y16" s="625"/>
      <c r="Z16" s="626">
        <v>0.1</v>
      </c>
      <c r="AA16" s="626"/>
      <c r="AB16" s="626"/>
      <c r="AC16" s="626"/>
      <c r="AD16" s="627">
        <v>53385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15563</v>
      </c>
      <c r="BH16" s="624"/>
      <c r="BI16" s="624"/>
      <c r="BJ16" s="624"/>
      <c r="BK16" s="624"/>
      <c r="BL16" s="624"/>
      <c r="BM16" s="624"/>
      <c r="BN16" s="625"/>
      <c r="BO16" s="626">
        <v>0.1</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287831</v>
      </c>
      <c r="S17" s="624"/>
      <c r="T17" s="624"/>
      <c r="U17" s="624"/>
      <c r="V17" s="624"/>
      <c r="W17" s="624"/>
      <c r="X17" s="624"/>
      <c r="Y17" s="625"/>
      <c r="Z17" s="626">
        <v>0.5</v>
      </c>
      <c r="AA17" s="626"/>
      <c r="AB17" s="626"/>
      <c r="AC17" s="626"/>
      <c r="AD17" s="627">
        <v>287831</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4254897</v>
      </c>
      <c r="CS17" s="624"/>
      <c r="CT17" s="624"/>
      <c r="CU17" s="624"/>
      <c r="CV17" s="624"/>
      <c r="CW17" s="624"/>
      <c r="CX17" s="624"/>
      <c r="CY17" s="625"/>
      <c r="CZ17" s="626">
        <v>7.6</v>
      </c>
      <c r="DA17" s="626"/>
      <c r="DB17" s="626"/>
      <c r="DC17" s="626"/>
      <c r="DD17" s="632" t="s">
        <v>122</v>
      </c>
      <c r="DE17" s="624"/>
      <c r="DF17" s="624"/>
      <c r="DG17" s="624"/>
      <c r="DH17" s="624"/>
      <c r="DI17" s="624"/>
      <c r="DJ17" s="624"/>
      <c r="DK17" s="624"/>
      <c r="DL17" s="624"/>
      <c r="DM17" s="624"/>
      <c r="DN17" s="624"/>
      <c r="DO17" s="624"/>
      <c r="DP17" s="625"/>
      <c r="DQ17" s="632">
        <v>4171453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158487</v>
      </c>
      <c r="S18" s="624"/>
      <c r="T18" s="624"/>
      <c r="U18" s="624"/>
      <c r="V18" s="624"/>
      <c r="W18" s="624"/>
      <c r="X18" s="624"/>
      <c r="Y18" s="625"/>
      <c r="Z18" s="626">
        <v>0.3</v>
      </c>
      <c r="AA18" s="626"/>
      <c r="AB18" s="626"/>
      <c r="AC18" s="626"/>
      <c r="AD18" s="627">
        <v>158487</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137026</v>
      </c>
      <c r="S19" s="624"/>
      <c r="T19" s="624"/>
      <c r="U19" s="624"/>
      <c r="V19" s="624"/>
      <c r="W19" s="624"/>
      <c r="X19" s="624"/>
      <c r="Y19" s="625"/>
      <c r="Z19" s="626">
        <v>0.2</v>
      </c>
      <c r="AA19" s="626"/>
      <c r="AB19" s="626"/>
      <c r="AC19" s="626"/>
      <c r="AD19" s="627">
        <v>137026</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1196481</v>
      </c>
      <c r="BH19" s="624"/>
      <c r="BI19" s="624"/>
      <c r="BJ19" s="624"/>
      <c r="BK19" s="624"/>
      <c r="BL19" s="624"/>
      <c r="BM19" s="624"/>
      <c r="BN19" s="625"/>
      <c r="BO19" s="626">
        <v>6.3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21461</v>
      </c>
      <c r="S20" s="624"/>
      <c r="T20" s="624"/>
      <c r="U20" s="624"/>
      <c r="V20" s="624"/>
      <c r="W20" s="624"/>
      <c r="X20" s="624"/>
      <c r="Y20" s="625"/>
      <c r="Z20" s="626">
        <v>0</v>
      </c>
      <c r="AA20" s="626"/>
      <c r="AB20" s="626"/>
      <c r="AC20" s="626"/>
      <c r="AD20" s="627">
        <v>21461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1196481</v>
      </c>
      <c r="BH20" s="624"/>
      <c r="BI20" s="624"/>
      <c r="BJ20" s="624"/>
      <c r="BK20" s="624"/>
      <c r="BL20" s="624"/>
      <c r="BM20" s="624"/>
      <c r="BN20" s="625"/>
      <c r="BO20" s="626">
        <v>6.3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56264664</v>
      </c>
      <c r="CS20" s="624"/>
      <c r="CT20" s="624"/>
      <c r="CU20" s="624"/>
      <c r="CV20" s="624"/>
      <c r="CW20" s="624"/>
      <c r="CX20" s="624"/>
      <c r="CY20" s="625"/>
      <c r="CZ20" s="626">
        <v>100</v>
      </c>
      <c r="DA20" s="626"/>
      <c r="DB20" s="626"/>
      <c r="DC20" s="626"/>
      <c r="DD20" s="632">
        <v>3343952</v>
      </c>
      <c r="DE20" s="624"/>
      <c r="DF20" s="624"/>
      <c r="DG20" s="624"/>
      <c r="DH20" s="624"/>
      <c r="DI20" s="624"/>
      <c r="DJ20" s="624"/>
      <c r="DK20" s="624"/>
      <c r="DL20" s="624"/>
      <c r="DM20" s="624"/>
      <c r="DN20" s="624"/>
      <c r="DO20" s="624"/>
      <c r="DP20" s="625"/>
      <c r="DQ20" s="632">
        <v>36774703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8041317</v>
      </c>
      <c r="S21" s="624"/>
      <c r="T21" s="624"/>
      <c r="U21" s="624"/>
      <c r="V21" s="624"/>
      <c r="W21" s="624"/>
      <c r="X21" s="624"/>
      <c r="Y21" s="625"/>
      <c r="Z21" s="626">
        <v>13.6</v>
      </c>
      <c r="AA21" s="626"/>
      <c r="AB21" s="626"/>
      <c r="AC21" s="626"/>
      <c r="AD21" s="627">
        <v>7188452</v>
      </c>
      <c r="AE21" s="627"/>
      <c r="AF21" s="627"/>
      <c r="AG21" s="627"/>
      <c r="AH21" s="627"/>
      <c r="AI21" s="627"/>
      <c r="AJ21" s="627"/>
      <c r="AK21" s="627"/>
      <c r="AL21" s="628">
        <v>24.5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7188452</v>
      </c>
      <c r="S22" s="624"/>
      <c r="T22" s="624"/>
      <c r="U22" s="624"/>
      <c r="V22" s="624"/>
      <c r="W22" s="624"/>
      <c r="X22" s="624"/>
      <c r="Y22" s="625"/>
      <c r="Z22" s="626">
        <v>12.2</v>
      </c>
      <c r="AA22" s="626"/>
      <c r="AB22" s="626"/>
      <c r="AC22" s="626"/>
      <c r="AD22" s="627">
        <v>7188452</v>
      </c>
      <c r="AE22" s="627"/>
      <c r="AF22" s="627"/>
      <c r="AG22" s="627"/>
      <c r="AH22" s="627"/>
      <c r="AI22" s="627"/>
      <c r="AJ22" s="627"/>
      <c r="AK22" s="627"/>
      <c r="AL22" s="628">
        <v>24.5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851674</v>
      </c>
      <c r="S23" s="624"/>
      <c r="T23" s="624"/>
      <c r="U23" s="624"/>
      <c r="V23" s="624"/>
      <c r="W23" s="624"/>
      <c r="X23" s="624"/>
      <c r="Y23" s="625"/>
      <c r="Z23" s="626">
        <v>1.4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1196481</v>
      </c>
      <c r="BH23" s="624"/>
      <c r="BI23" s="624"/>
      <c r="BJ23" s="624"/>
      <c r="BK23" s="624"/>
      <c r="BL23" s="624"/>
      <c r="BM23" s="624"/>
      <c r="BN23" s="625"/>
      <c r="BO23" s="626">
        <v>6.3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1191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27642594</v>
      </c>
      <c r="CS24" s="613"/>
      <c r="CT24" s="613"/>
      <c r="CU24" s="613"/>
      <c r="CV24" s="613"/>
      <c r="CW24" s="613"/>
      <c r="CX24" s="613"/>
      <c r="CY24" s="614"/>
      <c r="CZ24" s="617">
        <v>49.1</v>
      </c>
      <c r="DA24" s="618"/>
      <c r="DB24" s="618"/>
      <c r="DC24" s="634"/>
      <c r="DD24" s="653">
        <v>17651649</v>
      </c>
      <c r="DE24" s="613"/>
      <c r="DF24" s="613"/>
      <c r="DG24" s="613"/>
      <c r="DH24" s="613"/>
      <c r="DI24" s="613"/>
      <c r="DJ24" s="613"/>
      <c r="DK24" s="614"/>
      <c r="DL24" s="653">
        <v>15970523</v>
      </c>
      <c r="DM24" s="613"/>
      <c r="DN24" s="613"/>
      <c r="DO24" s="613"/>
      <c r="DP24" s="613"/>
      <c r="DQ24" s="613"/>
      <c r="DR24" s="613"/>
      <c r="DS24" s="613"/>
      <c r="DT24" s="613"/>
      <c r="DU24" s="613"/>
      <c r="DV24" s="614"/>
      <c r="DW24" s="617">
        <v>53.9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31233393</v>
      </c>
      <c r="S25" s="624"/>
      <c r="T25" s="624"/>
      <c r="U25" s="624"/>
      <c r="V25" s="624"/>
      <c r="W25" s="624"/>
      <c r="X25" s="624"/>
      <c r="Y25" s="625"/>
      <c r="Z25" s="626">
        <v>52.8</v>
      </c>
      <c r="AA25" s="626"/>
      <c r="AB25" s="626"/>
      <c r="AC25" s="626"/>
      <c r="AD25" s="627">
        <v>29184047</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8657004</v>
      </c>
      <c r="CS25" s="656"/>
      <c r="CT25" s="656"/>
      <c r="CU25" s="656"/>
      <c r="CV25" s="656"/>
      <c r="CW25" s="656"/>
      <c r="CX25" s="656"/>
      <c r="CY25" s="657"/>
      <c r="CZ25" s="628">
        <v>15.4</v>
      </c>
      <c r="DA25" s="654"/>
      <c r="DB25" s="654"/>
      <c r="DC25" s="658"/>
      <c r="DD25" s="632">
        <v>7874179</v>
      </c>
      <c r="DE25" s="656"/>
      <c r="DF25" s="656"/>
      <c r="DG25" s="656"/>
      <c r="DH25" s="656"/>
      <c r="DI25" s="656"/>
      <c r="DJ25" s="656"/>
      <c r="DK25" s="657"/>
      <c r="DL25" s="632">
        <v>7809243</v>
      </c>
      <c r="DM25" s="656"/>
      <c r="DN25" s="656"/>
      <c r="DO25" s="656"/>
      <c r="DP25" s="656"/>
      <c r="DQ25" s="656"/>
      <c r="DR25" s="656"/>
      <c r="DS25" s="656"/>
      <c r="DT25" s="656"/>
      <c r="DU25" s="656"/>
      <c r="DV25" s="657"/>
      <c r="DW25" s="628">
        <v>26.4</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12767</v>
      </c>
      <c r="S26" s="624"/>
      <c r="T26" s="624"/>
      <c r="U26" s="624"/>
      <c r="V26" s="624"/>
      <c r="W26" s="624"/>
      <c r="X26" s="624"/>
      <c r="Y26" s="625"/>
      <c r="Z26" s="626">
        <v>0</v>
      </c>
      <c r="AA26" s="626"/>
      <c r="AB26" s="626"/>
      <c r="AC26" s="626"/>
      <c r="AD26" s="627">
        <v>12767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5455976</v>
      </c>
      <c r="CS26" s="624"/>
      <c r="CT26" s="624"/>
      <c r="CU26" s="624"/>
      <c r="CV26" s="624"/>
      <c r="CW26" s="624"/>
      <c r="CX26" s="624"/>
      <c r="CY26" s="625"/>
      <c r="CZ26" s="628">
        <v>9.6999999999999993</v>
      </c>
      <c r="DA26" s="654"/>
      <c r="DB26" s="654"/>
      <c r="DC26" s="658"/>
      <c r="DD26" s="632">
        <v>5113905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175905</v>
      </c>
      <c r="S27" s="624"/>
      <c r="T27" s="624"/>
      <c r="U27" s="624"/>
      <c r="V27" s="624"/>
      <c r="W27" s="624"/>
      <c r="X27" s="624"/>
      <c r="Y27" s="625"/>
      <c r="Z27" s="626">
        <v>0.3</v>
      </c>
      <c r="AA27" s="626"/>
      <c r="AB27" s="626"/>
      <c r="AC27" s="626"/>
      <c r="AD27" s="627">
        <v>40097</v>
      </c>
      <c r="AE27" s="627"/>
      <c r="AF27" s="627"/>
      <c r="AG27" s="627"/>
      <c r="AH27" s="627"/>
      <c r="AI27" s="627"/>
      <c r="AJ27" s="627"/>
      <c r="AK27" s="627"/>
      <c r="AL27" s="628">
        <v>0.1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18874751</v>
      </c>
      <c r="BH27" s="624"/>
      <c r="BI27" s="624"/>
      <c r="BJ27" s="624"/>
      <c r="BK27" s="624"/>
      <c r="BL27" s="624"/>
      <c r="BM27" s="624"/>
      <c r="BN27" s="625"/>
      <c r="BO27" s="626">
        <v>100</v>
      </c>
      <c r="BP27" s="626"/>
      <c r="BQ27" s="626"/>
      <c r="BR27" s="626"/>
      <c r="BS27" s="627">
        <v>361844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14730698</v>
      </c>
      <c r="CS27" s="656"/>
      <c r="CT27" s="656"/>
      <c r="CU27" s="656"/>
      <c r="CV27" s="656"/>
      <c r="CW27" s="656"/>
      <c r="CX27" s="656"/>
      <c r="CY27" s="657"/>
      <c r="CZ27" s="628">
        <v>26.2</v>
      </c>
      <c r="DA27" s="654"/>
      <c r="DB27" s="654"/>
      <c r="DC27" s="658"/>
      <c r="DD27" s="632">
        <v>5606022</v>
      </c>
      <c r="DE27" s="656"/>
      <c r="DF27" s="656"/>
      <c r="DG27" s="656"/>
      <c r="DH27" s="656"/>
      <c r="DI27" s="656"/>
      <c r="DJ27" s="656"/>
      <c r="DK27" s="657"/>
      <c r="DL27" s="632">
        <v>4071436</v>
      </c>
      <c r="DM27" s="656"/>
      <c r="DN27" s="656"/>
      <c r="DO27" s="656"/>
      <c r="DP27" s="656"/>
      <c r="DQ27" s="656"/>
      <c r="DR27" s="656"/>
      <c r="DS27" s="656"/>
      <c r="DT27" s="656"/>
      <c r="DU27" s="656"/>
      <c r="DV27" s="657"/>
      <c r="DW27" s="628">
        <v>13.7</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329482</v>
      </c>
      <c r="S28" s="624"/>
      <c r="T28" s="624"/>
      <c r="U28" s="624"/>
      <c r="V28" s="624"/>
      <c r="W28" s="624"/>
      <c r="X28" s="624"/>
      <c r="Y28" s="625"/>
      <c r="Z28" s="626">
        <v>0.6</v>
      </c>
      <c r="AA28" s="626"/>
      <c r="AB28" s="626"/>
      <c r="AC28" s="626"/>
      <c r="AD28" s="627">
        <v>60825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4254892</v>
      </c>
      <c r="CS28" s="624"/>
      <c r="CT28" s="624"/>
      <c r="CU28" s="624"/>
      <c r="CV28" s="624"/>
      <c r="CW28" s="624"/>
      <c r="CX28" s="624"/>
      <c r="CY28" s="625"/>
      <c r="CZ28" s="628">
        <v>7.6</v>
      </c>
      <c r="DA28" s="654"/>
      <c r="DB28" s="654"/>
      <c r="DC28" s="658"/>
      <c r="DD28" s="632">
        <v>4171448</v>
      </c>
      <c r="DE28" s="624"/>
      <c r="DF28" s="624"/>
      <c r="DG28" s="624"/>
      <c r="DH28" s="624"/>
      <c r="DI28" s="624"/>
      <c r="DJ28" s="624"/>
      <c r="DK28" s="625"/>
      <c r="DL28" s="632">
        <v>4089844</v>
      </c>
      <c r="DM28" s="624"/>
      <c r="DN28" s="624"/>
      <c r="DO28" s="624"/>
      <c r="DP28" s="624"/>
      <c r="DQ28" s="624"/>
      <c r="DR28" s="624"/>
      <c r="DS28" s="624"/>
      <c r="DT28" s="624"/>
      <c r="DU28" s="624"/>
      <c r="DV28" s="625"/>
      <c r="DW28" s="628">
        <v>13.8</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379980</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4254892</v>
      </c>
      <c r="CS29" s="656"/>
      <c r="CT29" s="656"/>
      <c r="CU29" s="656"/>
      <c r="CV29" s="656"/>
      <c r="CW29" s="656"/>
      <c r="CX29" s="656"/>
      <c r="CY29" s="657"/>
      <c r="CZ29" s="628">
        <v>7.6</v>
      </c>
      <c r="DA29" s="654"/>
      <c r="DB29" s="654"/>
      <c r="DC29" s="658"/>
      <c r="DD29" s="632">
        <v>4171448</v>
      </c>
      <c r="DE29" s="656"/>
      <c r="DF29" s="656"/>
      <c r="DG29" s="656"/>
      <c r="DH29" s="656"/>
      <c r="DI29" s="656"/>
      <c r="DJ29" s="656"/>
      <c r="DK29" s="657"/>
      <c r="DL29" s="632">
        <v>4089844</v>
      </c>
      <c r="DM29" s="656"/>
      <c r="DN29" s="656"/>
      <c r="DO29" s="656"/>
      <c r="DP29" s="656"/>
      <c r="DQ29" s="656"/>
      <c r="DR29" s="656"/>
      <c r="DS29" s="656"/>
      <c r="DT29" s="656"/>
      <c r="DU29" s="656"/>
      <c r="DV29" s="657"/>
      <c r="DW29" s="628">
        <v>13.8</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9603016</v>
      </c>
      <c r="S30" s="624"/>
      <c r="T30" s="624"/>
      <c r="U30" s="624"/>
      <c r="V30" s="624"/>
      <c r="W30" s="624"/>
      <c r="X30" s="624"/>
      <c r="Y30" s="625"/>
      <c r="Z30" s="626">
        <v>16.2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4175904</v>
      </c>
      <c r="CS30" s="624"/>
      <c r="CT30" s="624"/>
      <c r="CU30" s="624"/>
      <c r="CV30" s="624"/>
      <c r="CW30" s="624"/>
      <c r="CX30" s="624"/>
      <c r="CY30" s="625"/>
      <c r="CZ30" s="628">
        <v>7.4</v>
      </c>
      <c r="DA30" s="654"/>
      <c r="DB30" s="654"/>
      <c r="DC30" s="658"/>
      <c r="DD30" s="632">
        <v>4095475</v>
      </c>
      <c r="DE30" s="624"/>
      <c r="DF30" s="624"/>
      <c r="DG30" s="624"/>
      <c r="DH30" s="624"/>
      <c r="DI30" s="624"/>
      <c r="DJ30" s="624"/>
      <c r="DK30" s="625"/>
      <c r="DL30" s="632">
        <v>4013871</v>
      </c>
      <c r="DM30" s="624"/>
      <c r="DN30" s="624"/>
      <c r="DO30" s="624"/>
      <c r="DP30" s="624"/>
      <c r="DQ30" s="624"/>
      <c r="DR30" s="624"/>
      <c r="DS30" s="624"/>
      <c r="DT30" s="624"/>
      <c r="DU30" s="624"/>
      <c r="DV30" s="625"/>
      <c r="DW30" s="628">
        <v>13.6</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98.3</v>
      </c>
      <c r="BN31" s="667"/>
      <c r="BO31" s="667"/>
      <c r="BP31" s="667"/>
      <c r="BQ31" s="668"/>
      <c r="BR31" s="679">
        <v>99.3</v>
      </c>
      <c r="BS31" s="667"/>
      <c r="BT31" s="667"/>
      <c r="BU31" s="667"/>
      <c r="BV31" s="667"/>
      <c r="BW31" s="667"/>
      <c r="BX31" s="618">
        <v>98.1</v>
      </c>
      <c r="BY31" s="667"/>
      <c r="BZ31" s="667"/>
      <c r="CA31" s="667"/>
      <c r="CB31" s="668"/>
      <c r="CD31" s="661"/>
      <c r="CE31" s="662"/>
      <c r="CF31" s="620" t="s">
        <v>300</v>
      </c>
      <c r="CG31" s="621"/>
      <c r="CH31" s="621"/>
      <c r="CI31" s="621"/>
      <c r="CJ31" s="621"/>
      <c r="CK31" s="621"/>
      <c r="CL31" s="621"/>
      <c r="CM31" s="621"/>
      <c r="CN31" s="621"/>
      <c r="CO31" s="621"/>
      <c r="CP31" s="621"/>
      <c r="CQ31" s="622"/>
      <c r="CR31" s="623">
        <v>78988</v>
      </c>
      <c r="CS31" s="656"/>
      <c r="CT31" s="656"/>
      <c r="CU31" s="656"/>
      <c r="CV31" s="656"/>
      <c r="CW31" s="656"/>
      <c r="CX31" s="656"/>
      <c r="CY31" s="657"/>
      <c r="CZ31" s="628">
        <v>0.1</v>
      </c>
      <c r="DA31" s="654"/>
      <c r="DB31" s="654"/>
      <c r="DC31" s="658"/>
      <c r="DD31" s="632">
        <v>75973</v>
      </c>
      <c r="DE31" s="656"/>
      <c r="DF31" s="656"/>
      <c r="DG31" s="656"/>
      <c r="DH31" s="656"/>
      <c r="DI31" s="656"/>
      <c r="DJ31" s="656"/>
      <c r="DK31" s="657"/>
      <c r="DL31" s="632">
        <v>75973</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3576626</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6"/>
      <c r="BI32" s="656"/>
      <c r="BJ32" s="656"/>
      <c r="BK32" s="656"/>
      <c r="BL32" s="656"/>
      <c r="BM32" s="629">
        <v>97.9</v>
      </c>
      <c r="BN32" s="656"/>
      <c r="BO32" s="656"/>
      <c r="BP32" s="656"/>
      <c r="BQ32" s="678"/>
      <c r="BR32" s="680">
        <v>99.1</v>
      </c>
      <c r="BS32" s="656"/>
      <c r="BT32" s="656"/>
      <c r="BU32" s="656"/>
      <c r="BV32" s="656"/>
      <c r="BW32" s="656"/>
      <c r="BX32" s="629">
        <v>97.9</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156645</v>
      </c>
      <c r="S33" s="624"/>
      <c r="T33" s="624"/>
      <c r="U33" s="624"/>
      <c r="V33" s="624"/>
      <c r="W33" s="624"/>
      <c r="X33" s="624"/>
      <c r="Y33" s="625"/>
      <c r="Z33" s="626">
        <v>0.3</v>
      </c>
      <c r="AA33" s="626"/>
      <c r="AB33" s="626"/>
      <c r="AC33" s="626"/>
      <c r="AD33" s="627">
        <v>39581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98.5</v>
      </c>
      <c r="BN33" s="682"/>
      <c r="BO33" s="682"/>
      <c r="BP33" s="682"/>
      <c r="BQ33" s="684"/>
      <c r="BR33" s="681">
        <v>99.3</v>
      </c>
      <c r="BS33" s="682"/>
      <c r="BT33" s="682"/>
      <c r="BU33" s="682"/>
      <c r="BV33" s="682"/>
      <c r="BW33" s="682"/>
      <c r="BX33" s="683">
        <v>98.1</v>
      </c>
      <c r="BY33" s="682"/>
      <c r="BZ33" s="682"/>
      <c r="CA33" s="682"/>
      <c r="CB33" s="684"/>
      <c r="CD33" s="620" t="s">
        <v>307</v>
      </c>
      <c r="CE33" s="621"/>
      <c r="CF33" s="621"/>
      <c r="CG33" s="621"/>
      <c r="CH33" s="621"/>
      <c r="CI33" s="621"/>
      <c r="CJ33" s="621"/>
      <c r="CK33" s="621"/>
      <c r="CL33" s="621"/>
      <c r="CM33" s="621"/>
      <c r="CN33" s="621"/>
      <c r="CO33" s="621"/>
      <c r="CP33" s="621"/>
      <c r="CQ33" s="622"/>
      <c r="CR33" s="623">
        <v>25278118</v>
      </c>
      <c r="CS33" s="656"/>
      <c r="CT33" s="656"/>
      <c r="CU33" s="656"/>
      <c r="CV33" s="656"/>
      <c r="CW33" s="656"/>
      <c r="CX33" s="656"/>
      <c r="CY33" s="657"/>
      <c r="CZ33" s="628">
        <v>44.9</v>
      </c>
      <c r="DA33" s="654"/>
      <c r="DB33" s="654"/>
      <c r="DC33" s="658"/>
      <c r="DD33" s="632">
        <v>18292238</v>
      </c>
      <c r="DE33" s="656"/>
      <c r="DF33" s="656"/>
      <c r="DG33" s="656"/>
      <c r="DH33" s="656"/>
      <c r="DI33" s="656"/>
      <c r="DJ33" s="656"/>
      <c r="DK33" s="657"/>
      <c r="DL33" s="632">
        <v>11631204</v>
      </c>
      <c r="DM33" s="656"/>
      <c r="DN33" s="656"/>
      <c r="DO33" s="656"/>
      <c r="DP33" s="656"/>
      <c r="DQ33" s="656"/>
      <c r="DR33" s="656"/>
      <c r="DS33" s="656"/>
      <c r="DT33" s="656"/>
      <c r="DU33" s="656"/>
      <c r="DV33" s="657"/>
      <c r="DW33" s="628">
        <v>39.299999999999997</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2249269</v>
      </c>
      <c r="S34" s="624"/>
      <c r="T34" s="624"/>
      <c r="U34" s="624"/>
      <c r="V34" s="624"/>
      <c r="W34" s="624"/>
      <c r="X34" s="624"/>
      <c r="Y34" s="625"/>
      <c r="Z34" s="626">
        <v>3.8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7791019</v>
      </c>
      <c r="CS34" s="624"/>
      <c r="CT34" s="624"/>
      <c r="CU34" s="624"/>
      <c r="CV34" s="624"/>
      <c r="CW34" s="624"/>
      <c r="CX34" s="624"/>
      <c r="CY34" s="625"/>
      <c r="CZ34" s="628">
        <v>13.8</v>
      </c>
      <c r="DA34" s="654"/>
      <c r="DB34" s="654"/>
      <c r="DC34" s="658"/>
      <c r="DD34" s="632">
        <v>5986269</v>
      </c>
      <c r="DE34" s="624"/>
      <c r="DF34" s="624"/>
      <c r="DG34" s="624"/>
      <c r="DH34" s="624"/>
      <c r="DI34" s="624"/>
      <c r="DJ34" s="624"/>
      <c r="DK34" s="625"/>
      <c r="DL34" s="632">
        <v>5577444</v>
      </c>
      <c r="DM34" s="624"/>
      <c r="DN34" s="624"/>
      <c r="DO34" s="624"/>
      <c r="DP34" s="624"/>
      <c r="DQ34" s="624"/>
      <c r="DR34" s="624"/>
      <c r="DS34" s="624"/>
      <c r="DT34" s="624"/>
      <c r="DU34" s="624"/>
      <c r="DV34" s="625"/>
      <c r="DW34" s="628">
        <v>18.8</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3498551</v>
      </c>
      <c r="S35" s="624"/>
      <c r="T35" s="624"/>
      <c r="U35" s="624"/>
      <c r="V35" s="624"/>
      <c r="W35" s="624"/>
      <c r="X35" s="624"/>
      <c r="Y35" s="625"/>
      <c r="Z35" s="626">
        <v>5.9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905084</v>
      </c>
      <c r="CS35" s="656"/>
      <c r="CT35" s="656"/>
      <c r="CU35" s="656"/>
      <c r="CV35" s="656"/>
      <c r="CW35" s="656"/>
      <c r="CX35" s="656"/>
      <c r="CY35" s="657"/>
      <c r="CZ35" s="628">
        <v>1.6</v>
      </c>
      <c r="DA35" s="654"/>
      <c r="DB35" s="654"/>
      <c r="DC35" s="658"/>
      <c r="DD35" s="632">
        <v>761550</v>
      </c>
      <c r="DE35" s="656"/>
      <c r="DF35" s="656"/>
      <c r="DG35" s="656"/>
      <c r="DH35" s="656"/>
      <c r="DI35" s="656"/>
      <c r="DJ35" s="656"/>
      <c r="DK35" s="657"/>
      <c r="DL35" s="632">
        <v>705610</v>
      </c>
      <c r="DM35" s="656"/>
      <c r="DN35" s="656"/>
      <c r="DO35" s="656"/>
      <c r="DP35" s="656"/>
      <c r="DQ35" s="656"/>
      <c r="DR35" s="656"/>
      <c r="DS35" s="656"/>
      <c r="DT35" s="656"/>
      <c r="DU35" s="656"/>
      <c r="DV35" s="657"/>
      <c r="DW35" s="628">
        <v>2.4</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3365330</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6182172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166428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4277015</v>
      </c>
      <c r="CS36" s="624"/>
      <c r="CT36" s="624"/>
      <c r="CU36" s="624"/>
      <c r="CV36" s="624"/>
      <c r="CW36" s="624"/>
      <c r="CX36" s="624"/>
      <c r="CY36" s="625"/>
      <c r="CZ36" s="628">
        <v>7.6</v>
      </c>
      <c r="DA36" s="654"/>
      <c r="DB36" s="654"/>
      <c r="DC36" s="658"/>
      <c r="DD36" s="632">
        <v>3840181</v>
      </c>
      <c r="DE36" s="624"/>
      <c r="DF36" s="624"/>
      <c r="DG36" s="624"/>
      <c r="DH36" s="624"/>
      <c r="DI36" s="624"/>
      <c r="DJ36" s="624"/>
      <c r="DK36" s="625"/>
      <c r="DL36" s="632">
        <v>1994758</v>
      </c>
      <c r="DM36" s="624"/>
      <c r="DN36" s="624"/>
      <c r="DO36" s="624"/>
      <c r="DP36" s="624"/>
      <c r="DQ36" s="624"/>
      <c r="DR36" s="624"/>
      <c r="DS36" s="624"/>
      <c r="DT36" s="624"/>
      <c r="DU36" s="624"/>
      <c r="DV36" s="625"/>
      <c r="DW36" s="628">
        <v>6.7</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2375136</v>
      </c>
      <c r="S37" s="624"/>
      <c r="T37" s="624"/>
      <c r="U37" s="624"/>
      <c r="V37" s="624"/>
      <c r="W37" s="624"/>
      <c r="X37" s="624"/>
      <c r="Y37" s="625"/>
      <c r="Z37" s="626">
        <v>4</v>
      </c>
      <c r="AA37" s="626"/>
      <c r="AB37" s="626"/>
      <c r="AC37" s="626"/>
      <c r="AD37" s="627">
        <v>20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1794800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108337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23012</v>
      </c>
      <c r="CS37" s="656"/>
      <c r="CT37" s="656"/>
      <c r="CU37" s="656"/>
      <c r="CV37" s="656"/>
      <c r="CW37" s="656"/>
      <c r="CX37" s="656"/>
      <c r="CY37" s="657"/>
      <c r="CZ37" s="628">
        <v>0</v>
      </c>
      <c r="DA37" s="654"/>
      <c r="DB37" s="654"/>
      <c r="DC37" s="658"/>
      <c r="DD37" s="632">
        <v>23012</v>
      </c>
      <c r="DE37" s="656"/>
      <c r="DF37" s="656"/>
      <c r="DG37" s="656"/>
      <c r="DH37" s="656"/>
      <c r="DI37" s="656"/>
      <c r="DJ37" s="656"/>
      <c r="DK37" s="657"/>
      <c r="DL37" s="632">
        <v>23012</v>
      </c>
      <c r="DM37" s="656"/>
      <c r="DN37" s="656"/>
      <c r="DO37" s="656"/>
      <c r="DP37" s="656"/>
      <c r="DQ37" s="656"/>
      <c r="DR37" s="656"/>
      <c r="DS37" s="656"/>
      <c r="DT37" s="656"/>
      <c r="DU37" s="656"/>
      <c r="DV37" s="657"/>
      <c r="DW37" s="628">
        <v>0.1</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2175400</v>
      </c>
      <c r="S38" s="624"/>
      <c r="T38" s="624"/>
      <c r="U38" s="624"/>
      <c r="V38" s="624"/>
      <c r="W38" s="624"/>
      <c r="X38" s="624"/>
      <c r="Y38" s="625"/>
      <c r="Z38" s="626">
        <v>3.7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104713</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15497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4282659</v>
      </c>
      <c r="CS38" s="624"/>
      <c r="CT38" s="624"/>
      <c r="CU38" s="624"/>
      <c r="CV38" s="624"/>
      <c r="CW38" s="624"/>
      <c r="CX38" s="624"/>
      <c r="CY38" s="625"/>
      <c r="CZ38" s="628">
        <v>7.6</v>
      </c>
      <c r="DA38" s="654"/>
      <c r="DB38" s="654"/>
      <c r="DC38" s="658"/>
      <c r="DD38" s="632">
        <v>3498787</v>
      </c>
      <c r="DE38" s="624"/>
      <c r="DF38" s="624"/>
      <c r="DG38" s="624"/>
      <c r="DH38" s="624"/>
      <c r="DI38" s="624"/>
      <c r="DJ38" s="624"/>
      <c r="DK38" s="625"/>
      <c r="DL38" s="632">
        <v>3353392</v>
      </c>
      <c r="DM38" s="624"/>
      <c r="DN38" s="624"/>
      <c r="DO38" s="624"/>
      <c r="DP38" s="624"/>
      <c r="DQ38" s="624"/>
      <c r="DR38" s="624"/>
      <c r="DS38" s="624"/>
      <c r="DT38" s="624"/>
      <c r="DU38" s="624"/>
      <c r="DV38" s="625"/>
      <c r="DW38" s="628">
        <v>11.3</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23221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6481181</v>
      </c>
      <c r="CS39" s="656"/>
      <c r="CT39" s="656"/>
      <c r="CU39" s="656"/>
      <c r="CV39" s="656"/>
      <c r="CW39" s="656"/>
      <c r="CX39" s="656"/>
      <c r="CY39" s="657"/>
      <c r="CZ39" s="628">
        <v>11.5</v>
      </c>
      <c r="DA39" s="654"/>
      <c r="DB39" s="654"/>
      <c r="DC39" s="658"/>
      <c r="DD39" s="632">
        <v>4205451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276700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1541160</v>
      </c>
      <c r="CS40" s="624"/>
      <c r="CT40" s="624"/>
      <c r="CU40" s="624"/>
      <c r="CV40" s="624"/>
      <c r="CW40" s="624"/>
      <c r="CX40" s="624"/>
      <c r="CY40" s="625"/>
      <c r="CZ40" s="628">
        <v>2.7</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59131500</v>
      </c>
      <c r="S41" s="696"/>
      <c r="T41" s="696"/>
      <c r="U41" s="696"/>
      <c r="V41" s="696"/>
      <c r="W41" s="696"/>
      <c r="X41" s="696"/>
      <c r="Y41" s="700"/>
      <c r="Z41" s="701">
        <v>100</v>
      </c>
      <c r="AA41" s="701"/>
      <c r="AB41" s="701"/>
      <c r="AC41" s="701"/>
      <c r="AD41" s="702">
        <v>29337337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924682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3357977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3343952</v>
      </c>
      <c r="CS42" s="656"/>
      <c r="CT42" s="656"/>
      <c r="CU42" s="656"/>
      <c r="CV42" s="656"/>
      <c r="CW42" s="656"/>
      <c r="CX42" s="656"/>
      <c r="CY42" s="657"/>
      <c r="CZ42" s="628">
        <v>5.9</v>
      </c>
      <c r="DA42" s="654"/>
      <c r="DB42" s="654"/>
      <c r="DC42" s="658"/>
      <c r="DD42" s="632">
        <v>830816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96289</v>
      </c>
      <c r="CS43" s="656"/>
      <c r="CT43" s="656"/>
      <c r="CU43" s="656"/>
      <c r="CV43" s="656"/>
      <c r="CW43" s="656"/>
      <c r="CX43" s="656"/>
      <c r="CY43" s="657"/>
      <c r="CZ43" s="628">
        <v>0.2</v>
      </c>
      <c r="DA43" s="654"/>
      <c r="DB43" s="654"/>
      <c r="DC43" s="658"/>
      <c r="DD43" s="632">
        <v>96289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3343952</v>
      </c>
      <c r="CS44" s="624"/>
      <c r="CT44" s="624"/>
      <c r="CU44" s="624"/>
      <c r="CV44" s="624"/>
      <c r="CW44" s="624"/>
      <c r="CX44" s="624"/>
      <c r="CY44" s="625"/>
      <c r="CZ44" s="628">
        <v>5.9</v>
      </c>
      <c r="DA44" s="629"/>
      <c r="DB44" s="629"/>
      <c r="DC44" s="635"/>
      <c r="DD44" s="632">
        <v>830816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572821</v>
      </c>
      <c r="CS45" s="656"/>
      <c r="CT45" s="656"/>
      <c r="CU45" s="656"/>
      <c r="CV45" s="656"/>
      <c r="CW45" s="656"/>
      <c r="CX45" s="656"/>
      <c r="CY45" s="657"/>
      <c r="CZ45" s="628">
        <v>1</v>
      </c>
      <c r="DA45" s="654"/>
      <c r="DB45" s="654"/>
      <c r="DC45" s="658"/>
      <c r="DD45" s="632">
        <v>21555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2700580</v>
      </c>
      <c r="CS46" s="624"/>
      <c r="CT46" s="624"/>
      <c r="CU46" s="624"/>
      <c r="CV46" s="624"/>
      <c r="CW46" s="624"/>
      <c r="CX46" s="624"/>
      <c r="CY46" s="625"/>
      <c r="CZ46" s="628">
        <v>4.8</v>
      </c>
      <c r="DA46" s="629"/>
      <c r="DB46" s="629"/>
      <c r="DC46" s="635"/>
      <c r="DD46" s="632">
        <v>786010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56264664</v>
      </c>
      <c r="CS49" s="682"/>
      <c r="CT49" s="682"/>
      <c r="CU49" s="682"/>
      <c r="CV49" s="682"/>
      <c r="CW49" s="682"/>
      <c r="CX49" s="682"/>
      <c r="CY49" s="711"/>
      <c r="CZ49" s="703">
        <v>100</v>
      </c>
      <c r="DA49" s="712"/>
      <c r="DB49" s="712"/>
      <c r="DC49" s="713"/>
      <c r="DD49" s="714">
        <v>36774703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QsGQaITp1an89ejGhO8EfKYa3VhzGGXnp2Wqv7ElWatV1lz0A/IWW3/FXXseVR8LFzwBNXb3Em898Ix2Hkqjg==" saltValue="IZT2y7xZUavtgy3zGhaUm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59205</v>
      </c>
      <c r="R7" s="753"/>
      <c r="S7" s="753"/>
      <c r="T7" s="753"/>
      <c r="U7" s="753"/>
      <c r="V7" s="753">
        <v>56338</v>
      </c>
      <c r="W7" s="753"/>
      <c r="X7" s="753"/>
      <c r="Y7" s="753"/>
      <c r="Z7" s="753"/>
      <c r="AA7" s="753">
        <v>2867</v>
      </c>
      <c r="AB7" s="753"/>
      <c r="AC7" s="753"/>
      <c r="AD7" s="753"/>
      <c r="AE7" s="754"/>
      <c r="AF7" s="755">
        <v>2732</v>
      </c>
      <c r="AG7" s="756"/>
      <c r="AH7" s="756"/>
      <c r="AI7" s="756"/>
      <c r="AJ7" s="757"/>
      <c r="AK7" s="758" t="s">
        <v>546</v>
      </c>
      <c r="AL7" s="759"/>
      <c r="AM7" s="759"/>
      <c r="AN7" s="759"/>
      <c r="AO7" s="759"/>
      <c r="AP7" s="759">
        <v>36986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1</v>
      </c>
      <c r="CI7" s="744"/>
      <c r="CJ7" s="744"/>
      <c r="CK7" s="744"/>
      <c r="CL7" s="745"/>
      <c r="CM7" s="743">
        <v>928</v>
      </c>
      <c r="CN7" s="744"/>
      <c r="CO7" s="744"/>
      <c r="CP7" s="744"/>
      <c r="CQ7" s="745"/>
      <c r="CR7" s="743">
        <v>500</v>
      </c>
      <c r="CS7" s="744"/>
      <c r="CT7" s="744"/>
      <c r="CU7" s="744"/>
      <c r="CV7" s="745"/>
      <c r="CW7" s="743" t="s">
        <v>547</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1</v>
      </c>
      <c r="CI8" s="777"/>
      <c r="CJ8" s="777"/>
      <c r="CK8" s="777"/>
      <c r="CL8" s="778"/>
      <c r="CM8" s="776">
        <v>35</v>
      </c>
      <c r="CN8" s="777"/>
      <c r="CO8" s="777"/>
      <c r="CP8" s="777"/>
      <c r="CQ8" s="778"/>
      <c r="CR8" s="776">
        <v>20</v>
      </c>
      <c r="CS8" s="777"/>
      <c r="CT8" s="777"/>
      <c r="CU8" s="777"/>
      <c r="CV8" s="778"/>
      <c r="CW8" s="776">
        <v>12</v>
      </c>
      <c r="CX8" s="777"/>
      <c r="CY8" s="777"/>
      <c r="CZ8" s="777"/>
      <c r="DA8" s="778"/>
      <c r="DB8" s="776" t="s">
        <v>547</v>
      </c>
      <c r="DC8" s="777"/>
      <c r="DD8" s="777"/>
      <c r="DE8" s="777"/>
      <c r="DF8" s="778"/>
      <c r="DG8" s="776" t="s">
        <v>547</v>
      </c>
      <c r="DH8" s="777"/>
      <c r="DI8" s="777"/>
      <c r="DJ8" s="777"/>
      <c r="DK8" s="778"/>
      <c r="DL8" s="776" t="s">
        <v>547</v>
      </c>
      <c r="DM8" s="777"/>
      <c r="DN8" s="777"/>
      <c r="DO8" s="777"/>
      <c r="DP8" s="778"/>
      <c r="DQ8" s="776" t="s">
        <v>547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555</v>
      </c>
      <c r="BT9" s="774"/>
      <c r="BU9" s="774"/>
      <c r="BV9" s="774"/>
      <c r="BW9" s="774"/>
      <c r="BX9" s="774"/>
      <c r="BY9" s="774"/>
      <c r="BZ9" s="774"/>
      <c r="CA9" s="774"/>
      <c r="CB9" s="774"/>
      <c r="CC9" s="774"/>
      <c r="CD9" s="774"/>
      <c r="CE9" s="774"/>
      <c r="CF9" s="774"/>
      <c r="CG9" s="775"/>
      <c r="CH9" s="776">
        <v>-13</v>
      </c>
      <c r="CI9" s="777"/>
      <c r="CJ9" s="777"/>
      <c r="CK9" s="777"/>
      <c r="CL9" s="778"/>
      <c r="CM9" s="776">
        <v>373</v>
      </c>
      <c r="CN9" s="777"/>
      <c r="CO9" s="777"/>
      <c r="CP9" s="777"/>
      <c r="CQ9" s="778"/>
      <c r="CR9" s="776">
        <v>5</v>
      </c>
      <c r="CS9" s="777"/>
      <c r="CT9" s="777"/>
      <c r="CU9" s="777"/>
      <c r="CV9" s="778"/>
      <c r="CW9" s="776" t="s">
        <v>547</v>
      </c>
      <c r="CX9" s="777"/>
      <c r="CY9" s="777"/>
      <c r="CZ9" s="777"/>
      <c r="DA9" s="778"/>
      <c r="DB9" s="776" t="s">
        <v>547</v>
      </c>
      <c r="DC9" s="777"/>
      <c r="DD9" s="777"/>
      <c r="DE9" s="777"/>
      <c r="DF9" s="778"/>
      <c r="DG9" s="776">
        <v>100</v>
      </c>
      <c r="DH9" s="777"/>
      <c r="DI9" s="777"/>
      <c r="DJ9" s="777"/>
      <c r="DK9" s="778"/>
      <c r="DL9" s="776" t="s">
        <v>547</v>
      </c>
      <c r="DM9" s="777"/>
      <c r="DN9" s="777"/>
      <c r="DO9" s="777"/>
      <c r="DP9" s="778"/>
      <c r="DQ9" s="776" t="s">
        <v>547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556</v>
      </c>
      <c r="BT10" s="774"/>
      <c r="BU10" s="774"/>
      <c r="BV10" s="774"/>
      <c r="BW10" s="774"/>
      <c r="BX10" s="774"/>
      <c r="BY10" s="774"/>
      <c r="BZ10" s="774"/>
      <c r="CA10" s="774"/>
      <c r="CB10" s="774"/>
      <c r="CC10" s="774"/>
      <c r="CD10" s="774"/>
      <c r="CE10" s="774"/>
      <c r="CF10" s="774"/>
      <c r="CG10" s="775"/>
      <c r="CH10" s="776">
        <v>20</v>
      </c>
      <c r="CI10" s="777"/>
      <c r="CJ10" s="777"/>
      <c r="CK10" s="777"/>
      <c r="CL10" s="778"/>
      <c r="CM10" s="776">
        <v>720</v>
      </c>
      <c r="CN10" s="777"/>
      <c r="CO10" s="777"/>
      <c r="CP10" s="777"/>
      <c r="CQ10" s="778"/>
      <c r="CR10" s="776">
        <v>25</v>
      </c>
      <c r="CS10" s="777"/>
      <c r="CT10" s="777"/>
      <c r="CU10" s="777"/>
      <c r="CV10" s="778"/>
      <c r="CW10" s="776" t="s">
        <v>547</v>
      </c>
      <c r="CX10" s="777"/>
      <c r="CY10" s="777"/>
      <c r="CZ10" s="777"/>
      <c r="DA10" s="778"/>
      <c r="DB10" s="776" t="s">
        <v>547</v>
      </c>
      <c r="DC10" s="777"/>
      <c r="DD10" s="777"/>
      <c r="DE10" s="777"/>
      <c r="DF10" s="778"/>
      <c r="DG10" s="776" t="s">
        <v>547</v>
      </c>
      <c r="DH10" s="777"/>
      <c r="DI10" s="777"/>
      <c r="DJ10" s="777"/>
      <c r="DK10" s="778"/>
      <c r="DL10" s="776" t="s">
        <v>547</v>
      </c>
      <c r="DM10" s="777"/>
      <c r="DN10" s="777"/>
      <c r="DO10" s="777"/>
      <c r="DP10" s="778"/>
      <c r="DQ10" s="776" t="s">
        <v>547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557</v>
      </c>
      <c r="BT11" s="774"/>
      <c r="BU11" s="774"/>
      <c r="BV11" s="774"/>
      <c r="BW11" s="774"/>
      <c r="BX11" s="774"/>
      <c r="BY11" s="774"/>
      <c r="BZ11" s="774"/>
      <c r="CA11" s="774"/>
      <c r="CB11" s="774"/>
      <c r="CC11" s="774"/>
      <c r="CD11" s="774"/>
      <c r="CE11" s="774"/>
      <c r="CF11" s="774"/>
      <c r="CG11" s="775"/>
      <c r="CH11" s="776">
        <v>-11</v>
      </c>
      <c r="CI11" s="777"/>
      <c r="CJ11" s="777"/>
      <c r="CK11" s="777"/>
      <c r="CL11" s="778"/>
      <c r="CM11" s="776">
        <v>88</v>
      </c>
      <c r="CN11" s="777"/>
      <c r="CO11" s="777"/>
      <c r="CP11" s="777"/>
      <c r="CQ11" s="778"/>
      <c r="CR11" s="776">
        <v>16</v>
      </c>
      <c r="CS11" s="777"/>
      <c r="CT11" s="777"/>
      <c r="CU11" s="777"/>
      <c r="CV11" s="778"/>
      <c r="CW11" s="776">
        <v>10</v>
      </c>
      <c r="CX11" s="777"/>
      <c r="CY11" s="777"/>
      <c r="CZ11" s="777"/>
      <c r="DA11" s="778"/>
      <c r="DB11" s="776" t="s">
        <v>547</v>
      </c>
      <c r="DC11" s="777"/>
      <c r="DD11" s="777"/>
      <c r="DE11" s="777"/>
      <c r="DF11" s="778"/>
      <c r="DG11" s="776" t="s">
        <v>547</v>
      </c>
      <c r="DH11" s="777"/>
      <c r="DI11" s="777"/>
      <c r="DJ11" s="777"/>
      <c r="DK11" s="778"/>
      <c r="DL11" s="776" t="s">
        <v>547</v>
      </c>
      <c r="DM11" s="777"/>
      <c r="DN11" s="777"/>
      <c r="DO11" s="777"/>
      <c r="DP11" s="778"/>
      <c r="DQ11" s="776" t="s">
        <v>547</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558</v>
      </c>
      <c r="BT12" s="774"/>
      <c r="BU12" s="774"/>
      <c r="BV12" s="774"/>
      <c r="BW12" s="774"/>
      <c r="BX12" s="774"/>
      <c r="BY12" s="774"/>
      <c r="BZ12" s="774"/>
      <c r="CA12" s="774"/>
      <c r="CB12" s="774"/>
      <c r="CC12" s="774"/>
      <c r="CD12" s="774"/>
      <c r="CE12" s="774"/>
      <c r="CF12" s="774"/>
      <c r="CG12" s="775"/>
      <c r="CH12" s="776">
        <v>2</v>
      </c>
      <c r="CI12" s="777"/>
      <c r="CJ12" s="777"/>
      <c r="CK12" s="777"/>
      <c r="CL12" s="778"/>
      <c r="CM12" s="776">
        <v>69</v>
      </c>
      <c r="CN12" s="777"/>
      <c r="CO12" s="777"/>
      <c r="CP12" s="777"/>
      <c r="CQ12" s="778"/>
      <c r="CR12" s="776">
        <v>25</v>
      </c>
      <c r="CS12" s="777"/>
      <c r="CT12" s="777"/>
      <c r="CU12" s="777"/>
      <c r="CV12" s="778"/>
      <c r="CW12" s="776" t="s">
        <v>547</v>
      </c>
      <c r="CX12" s="777"/>
      <c r="CY12" s="777"/>
      <c r="CZ12" s="777"/>
      <c r="DA12" s="778"/>
      <c r="DB12" s="776" t="s">
        <v>547</v>
      </c>
      <c r="DC12" s="777"/>
      <c r="DD12" s="777"/>
      <c r="DE12" s="777"/>
      <c r="DF12" s="778"/>
      <c r="DG12" s="776" t="s">
        <v>547</v>
      </c>
      <c r="DH12" s="777"/>
      <c r="DI12" s="777"/>
      <c r="DJ12" s="777"/>
      <c r="DK12" s="778"/>
      <c r="DL12" s="776" t="s">
        <v>547</v>
      </c>
      <c r="DM12" s="777"/>
      <c r="DN12" s="777"/>
      <c r="DO12" s="777"/>
      <c r="DP12" s="778"/>
      <c r="DQ12" s="776" t="s">
        <v>547</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59205</v>
      </c>
      <c r="R23" s="793"/>
      <c r="S23" s="793"/>
      <c r="T23" s="793"/>
      <c r="U23" s="793"/>
      <c r="V23" s="793">
        <v>56338</v>
      </c>
      <c r="W23" s="793"/>
      <c r="X23" s="793"/>
      <c r="Y23" s="793"/>
      <c r="Z23" s="793"/>
      <c r="AA23" s="793">
        <v>2867</v>
      </c>
      <c r="AB23" s="793"/>
      <c r="AC23" s="793"/>
      <c r="AD23" s="793"/>
      <c r="AE23" s="794"/>
      <c r="AF23" s="795">
        <v>2732</v>
      </c>
      <c r="AG23" s="793"/>
      <c r="AH23" s="793"/>
      <c r="AI23" s="793"/>
      <c r="AJ23" s="796"/>
      <c r="AK23" s="797"/>
      <c r="AL23" s="798"/>
      <c r="AM23" s="798"/>
      <c r="AN23" s="798"/>
      <c r="AO23" s="798"/>
      <c r="AP23" s="793">
        <v>36986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11489</v>
      </c>
      <c r="R28" s="823"/>
      <c r="S28" s="823"/>
      <c r="T28" s="823"/>
      <c r="U28" s="823"/>
      <c r="V28" s="823">
        <v>11323</v>
      </c>
      <c r="W28" s="823"/>
      <c r="X28" s="823"/>
      <c r="Y28" s="823"/>
      <c r="Z28" s="823"/>
      <c r="AA28" s="823">
        <v>166</v>
      </c>
      <c r="AB28" s="823"/>
      <c r="AC28" s="823"/>
      <c r="AD28" s="823"/>
      <c r="AE28" s="824"/>
      <c r="AF28" s="825">
        <v>166</v>
      </c>
      <c r="AG28" s="823"/>
      <c r="AH28" s="823"/>
      <c r="AI28" s="823"/>
      <c r="AJ28" s="826"/>
      <c r="AK28" s="827">
        <v>854</v>
      </c>
      <c r="AL28" s="828"/>
      <c r="AM28" s="828"/>
      <c r="AN28" s="828"/>
      <c r="AO28" s="828"/>
      <c r="AP28" s="828" t="s">
        <v>547</v>
      </c>
      <c r="AQ28" s="828"/>
      <c r="AR28" s="828"/>
      <c r="AS28" s="828"/>
      <c r="AT28" s="828"/>
      <c r="AU28" s="828" t="s">
        <v>547</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230</v>
      </c>
      <c r="R29" s="784"/>
      <c r="S29" s="784"/>
      <c r="T29" s="784"/>
      <c r="U29" s="784"/>
      <c r="V29" s="784">
        <v>230</v>
      </c>
      <c r="W29" s="784"/>
      <c r="X29" s="784"/>
      <c r="Y29" s="784"/>
      <c r="Z29" s="784"/>
      <c r="AA29" s="784" t="s">
        <v>546</v>
      </c>
      <c r="AB29" s="784"/>
      <c r="AC29" s="784"/>
      <c r="AD29" s="784"/>
      <c r="AE29" s="785"/>
      <c r="AF29" s="786" t="s">
        <v>122</v>
      </c>
      <c r="AG29" s="787"/>
      <c r="AH29" s="787"/>
      <c r="AI29" s="787"/>
      <c r="AJ29" s="788"/>
      <c r="AK29" s="834">
        <v>70</v>
      </c>
      <c r="AL29" s="830"/>
      <c r="AM29" s="830"/>
      <c r="AN29" s="830"/>
      <c r="AO29" s="830"/>
      <c r="AP29" s="830">
        <v>11</v>
      </c>
      <c r="AQ29" s="830"/>
      <c r="AR29" s="830"/>
      <c r="AS29" s="830"/>
      <c r="AT29" s="830"/>
      <c r="AU29" s="830">
        <v>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12271</v>
      </c>
      <c r="R30" s="784"/>
      <c r="S30" s="784"/>
      <c r="T30" s="784"/>
      <c r="U30" s="784"/>
      <c r="V30" s="784">
        <v>11901</v>
      </c>
      <c r="W30" s="784"/>
      <c r="X30" s="784"/>
      <c r="Y30" s="784"/>
      <c r="Z30" s="784"/>
      <c r="AA30" s="784">
        <v>370</v>
      </c>
      <c r="AB30" s="784"/>
      <c r="AC30" s="784"/>
      <c r="AD30" s="784"/>
      <c r="AE30" s="785"/>
      <c r="AF30" s="786">
        <v>370</v>
      </c>
      <c r="AG30" s="787"/>
      <c r="AH30" s="787"/>
      <c r="AI30" s="787"/>
      <c r="AJ30" s="788"/>
      <c r="AK30" s="834">
        <v>1764</v>
      </c>
      <c r="AL30" s="830"/>
      <c r="AM30" s="830"/>
      <c r="AN30" s="830"/>
      <c r="AO30" s="830"/>
      <c r="AP30" s="830" t="s">
        <v>547</v>
      </c>
      <c r="AQ30" s="830"/>
      <c r="AR30" s="830"/>
      <c r="AS30" s="830"/>
      <c r="AT30" s="830"/>
      <c r="AU30" s="830" t="s">
        <v>547</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1593</v>
      </c>
      <c r="R31" s="784"/>
      <c r="S31" s="784"/>
      <c r="T31" s="784"/>
      <c r="U31" s="784"/>
      <c r="V31" s="784">
        <v>1589</v>
      </c>
      <c r="W31" s="784"/>
      <c r="X31" s="784"/>
      <c r="Y31" s="784"/>
      <c r="Z31" s="784"/>
      <c r="AA31" s="784">
        <v>4</v>
      </c>
      <c r="AB31" s="784"/>
      <c r="AC31" s="784"/>
      <c r="AD31" s="784"/>
      <c r="AE31" s="785"/>
      <c r="AF31" s="786">
        <v>4</v>
      </c>
      <c r="AG31" s="787"/>
      <c r="AH31" s="787"/>
      <c r="AI31" s="787"/>
      <c r="AJ31" s="788"/>
      <c r="AK31" s="834">
        <v>444</v>
      </c>
      <c r="AL31" s="830"/>
      <c r="AM31" s="830"/>
      <c r="AN31" s="830"/>
      <c r="AO31" s="830"/>
      <c r="AP31" s="830" t="s">
        <v>547</v>
      </c>
      <c r="AQ31" s="830"/>
      <c r="AR31" s="830"/>
      <c r="AS31" s="830"/>
      <c r="AT31" s="830"/>
      <c r="AU31" s="830" t="s">
        <v>547</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6433</v>
      </c>
      <c r="R32" s="784"/>
      <c r="S32" s="784"/>
      <c r="T32" s="784"/>
      <c r="U32" s="784"/>
      <c r="V32" s="784">
        <v>4001</v>
      </c>
      <c r="W32" s="784"/>
      <c r="X32" s="784"/>
      <c r="Y32" s="784"/>
      <c r="Z32" s="784"/>
      <c r="AA32" s="784">
        <v>2432</v>
      </c>
      <c r="AB32" s="784"/>
      <c r="AC32" s="784"/>
      <c r="AD32" s="784"/>
      <c r="AE32" s="785"/>
      <c r="AF32" s="786">
        <v>2745</v>
      </c>
      <c r="AG32" s="787"/>
      <c r="AH32" s="787"/>
      <c r="AI32" s="787"/>
      <c r="AJ32" s="788"/>
      <c r="AK32" s="834">
        <v>105</v>
      </c>
      <c r="AL32" s="830"/>
      <c r="AM32" s="830"/>
      <c r="AN32" s="830"/>
      <c r="AO32" s="830"/>
      <c r="AP32" s="830">
        <v>8656</v>
      </c>
      <c r="AQ32" s="830"/>
      <c r="AR32" s="830"/>
      <c r="AS32" s="830"/>
      <c r="AT32" s="830"/>
      <c r="AU32" s="830">
        <v>944</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5849</v>
      </c>
      <c r="R33" s="784"/>
      <c r="S33" s="784"/>
      <c r="T33" s="784"/>
      <c r="U33" s="784"/>
      <c r="V33" s="784">
        <v>6590</v>
      </c>
      <c r="W33" s="784"/>
      <c r="X33" s="784"/>
      <c r="Y33" s="784"/>
      <c r="Z33" s="784"/>
      <c r="AA33" s="784">
        <v>-741</v>
      </c>
      <c r="AB33" s="784"/>
      <c r="AC33" s="784"/>
      <c r="AD33" s="784"/>
      <c r="AE33" s="785"/>
      <c r="AF33" s="786">
        <v>1723</v>
      </c>
      <c r="AG33" s="787"/>
      <c r="AH33" s="787"/>
      <c r="AI33" s="787"/>
      <c r="AJ33" s="788"/>
      <c r="AK33" s="834">
        <v>1795</v>
      </c>
      <c r="AL33" s="830"/>
      <c r="AM33" s="830"/>
      <c r="AN33" s="830"/>
      <c r="AO33" s="830"/>
      <c r="AP33" s="830">
        <v>16859</v>
      </c>
      <c r="AQ33" s="830"/>
      <c r="AR33" s="830"/>
      <c r="AS33" s="830"/>
      <c r="AT33" s="830"/>
      <c r="AU33" s="830">
        <v>11414</v>
      </c>
      <c r="AV33" s="830"/>
      <c r="AW33" s="830"/>
      <c r="AX33" s="830"/>
      <c r="AY33" s="830"/>
      <c r="AZ33" s="831"/>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5008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552</v>
      </c>
      <c r="C68" s="870"/>
      <c r="D68" s="870"/>
      <c r="E68" s="870"/>
      <c r="F68" s="870"/>
      <c r="G68" s="870"/>
      <c r="H68" s="870"/>
      <c r="I68" s="870"/>
      <c r="J68" s="870"/>
      <c r="K68" s="870"/>
      <c r="L68" s="870"/>
      <c r="M68" s="870"/>
      <c r="N68" s="870"/>
      <c r="O68" s="870"/>
      <c r="P68" s="871"/>
      <c r="Q68" s="872" t="s">
        <v>564</v>
      </c>
      <c r="R68" s="866"/>
      <c r="S68" s="866"/>
      <c r="T68" s="866"/>
      <c r="U68" s="866"/>
      <c r="V68" s="866" t="s">
        <v>564</v>
      </c>
      <c r="W68" s="866"/>
      <c r="X68" s="866"/>
      <c r="Y68" s="866"/>
      <c r="Z68" s="866"/>
      <c r="AA68" s="866" t="s">
        <v>564</v>
      </c>
      <c r="AB68" s="866"/>
      <c r="AC68" s="866"/>
      <c r="AD68" s="866"/>
      <c r="AE68" s="866"/>
      <c r="AF68" s="866" t="s">
        <v>564</v>
      </c>
      <c r="AG68" s="866"/>
      <c r="AH68" s="866"/>
      <c r="AI68" s="866"/>
      <c r="AJ68" s="866"/>
      <c r="AK68" s="866" t="s">
        <v>564</v>
      </c>
      <c r="AL68" s="866"/>
      <c r="AM68" s="866"/>
      <c r="AN68" s="866"/>
      <c r="AO68" s="866"/>
      <c r="AP68" s="866" t="s">
        <v>547</v>
      </c>
      <c r="AQ68" s="866"/>
      <c r="AR68" s="866"/>
      <c r="AS68" s="866"/>
      <c r="AT68" s="866"/>
      <c r="AU68" s="866" t="s">
        <v>547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548</v>
      </c>
      <c r="C69" s="874"/>
      <c r="D69" s="874"/>
      <c r="E69" s="874"/>
      <c r="F69" s="874"/>
      <c r="G69" s="874"/>
      <c r="H69" s="874"/>
      <c r="I69" s="874"/>
      <c r="J69" s="874"/>
      <c r="K69" s="874"/>
      <c r="L69" s="874"/>
      <c r="M69" s="874"/>
      <c r="N69" s="874"/>
      <c r="O69" s="874"/>
      <c r="P69" s="875"/>
      <c r="Q69" s="876">
        <v>7869</v>
      </c>
      <c r="R69" s="830"/>
      <c r="S69" s="830"/>
      <c r="T69" s="830"/>
      <c r="U69" s="830"/>
      <c r="V69" s="830">
        <v>7783</v>
      </c>
      <c r="W69" s="830"/>
      <c r="X69" s="830"/>
      <c r="Y69" s="830"/>
      <c r="Z69" s="830"/>
      <c r="AA69" s="830">
        <v>85</v>
      </c>
      <c r="AB69" s="830"/>
      <c r="AC69" s="830"/>
      <c r="AD69" s="830"/>
      <c r="AE69" s="830"/>
      <c r="AF69" s="830">
        <v>85</v>
      </c>
      <c r="AG69" s="830"/>
      <c r="AH69" s="830"/>
      <c r="AI69" s="830"/>
      <c r="AJ69" s="830"/>
      <c r="AK69" s="830">
        <v>52</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549</v>
      </c>
      <c r="C70" s="874"/>
      <c r="D70" s="874"/>
      <c r="E70" s="874"/>
      <c r="F70" s="874"/>
      <c r="G70" s="874"/>
      <c r="H70" s="874"/>
      <c r="I70" s="874"/>
      <c r="J70" s="874"/>
      <c r="K70" s="874"/>
      <c r="L70" s="874"/>
      <c r="M70" s="874"/>
      <c r="N70" s="874"/>
      <c r="O70" s="874"/>
      <c r="P70" s="875"/>
      <c r="Q70" s="876">
        <v>43</v>
      </c>
      <c r="R70" s="830"/>
      <c r="S70" s="830"/>
      <c r="T70" s="830"/>
      <c r="U70" s="830"/>
      <c r="V70" s="830">
        <v>38</v>
      </c>
      <c r="W70" s="830"/>
      <c r="X70" s="830"/>
      <c r="Y70" s="830"/>
      <c r="Z70" s="830"/>
      <c r="AA70" s="830">
        <v>5</v>
      </c>
      <c r="AB70" s="830"/>
      <c r="AC70" s="830"/>
      <c r="AD70" s="830"/>
      <c r="AE70" s="830"/>
      <c r="AF70" s="830">
        <v>5</v>
      </c>
      <c r="AG70" s="830"/>
      <c r="AH70" s="830"/>
      <c r="AI70" s="830"/>
      <c r="AJ70" s="830"/>
      <c r="AK70" s="830">
        <v>26</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6">
        <v>369</v>
      </c>
      <c r="R71" s="830"/>
      <c r="S71" s="830"/>
      <c r="T71" s="830"/>
      <c r="U71" s="830"/>
      <c r="V71" s="830">
        <v>358</v>
      </c>
      <c r="W71" s="830"/>
      <c r="X71" s="830"/>
      <c r="Y71" s="830"/>
      <c r="Z71" s="830"/>
      <c r="AA71" s="830">
        <v>10</v>
      </c>
      <c r="AB71" s="830"/>
      <c r="AC71" s="830"/>
      <c r="AD71" s="830"/>
      <c r="AE71" s="830"/>
      <c r="AF71" s="830">
        <v>10</v>
      </c>
      <c r="AG71" s="830"/>
      <c r="AH71" s="830"/>
      <c r="AI71" s="830"/>
      <c r="AJ71" s="830"/>
      <c r="AK71" s="830">
        <v>249</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551</v>
      </c>
      <c r="C72" s="874"/>
      <c r="D72" s="874"/>
      <c r="E72" s="874"/>
      <c r="F72" s="874"/>
      <c r="G72" s="874"/>
      <c r="H72" s="874"/>
      <c r="I72" s="874"/>
      <c r="J72" s="874"/>
      <c r="K72" s="874"/>
      <c r="L72" s="874"/>
      <c r="M72" s="874"/>
      <c r="N72" s="874"/>
      <c r="O72" s="874"/>
      <c r="P72" s="875"/>
      <c r="Q72" s="876">
        <v>241808</v>
      </c>
      <c r="R72" s="830"/>
      <c r="S72" s="830"/>
      <c r="T72" s="830"/>
      <c r="U72" s="830"/>
      <c r="V72" s="830">
        <v>236655</v>
      </c>
      <c r="W72" s="830"/>
      <c r="X72" s="830"/>
      <c r="Y72" s="830"/>
      <c r="Z72" s="830"/>
      <c r="AA72" s="830">
        <v>5153</v>
      </c>
      <c r="AB72" s="830"/>
      <c r="AC72" s="830"/>
      <c r="AD72" s="830"/>
      <c r="AE72" s="830"/>
      <c r="AF72" s="830">
        <v>5153</v>
      </c>
      <c r="AG72" s="830"/>
      <c r="AH72" s="830"/>
      <c r="AI72" s="830"/>
      <c r="AJ72" s="830"/>
      <c r="AK72" s="830">
        <v>5058</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3865043</v>
      </c>
      <c r="AB110" s="900"/>
      <c r="AC110" s="900"/>
      <c r="AD110" s="900"/>
      <c r="AE110" s="901"/>
      <c r="AF110" s="902">
        <v>4174230</v>
      </c>
      <c r="AG110" s="900"/>
      <c r="AH110" s="900"/>
      <c r="AI110" s="900"/>
      <c r="AJ110" s="901"/>
      <c r="AK110" s="902">
        <v>4318420</v>
      </c>
      <c r="AL110" s="900"/>
      <c r="AM110" s="900"/>
      <c r="AN110" s="900"/>
      <c r="AO110" s="901"/>
      <c r="AP110" s="903">
        <v>17.399999999999999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41056067</v>
      </c>
      <c r="BR110" s="931"/>
      <c r="BS110" s="931"/>
      <c r="BT110" s="931"/>
      <c r="BU110" s="931"/>
      <c r="BV110" s="931">
        <v>38927598</v>
      </c>
      <c r="BW110" s="931"/>
      <c r="BX110" s="931"/>
      <c r="BY110" s="931"/>
      <c r="BZ110" s="931"/>
      <c r="CA110" s="931">
        <v>36791840</v>
      </c>
      <c r="CB110" s="931"/>
      <c r="CC110" s="931"/>
      <c r="CD110" s="931"/>
      <c r="CE110" s="931"/>
      <c r="CF110" s="944">
        <v>148.19999999999999</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290912</v>
      </c>
      <c r="BR111" s="926"/>
      <c r="BS111" s="926"/>
      <c r="BT111" s="926"/>
      <c r="BU111" s="926"/>
      <c r="BV111" s="926">
        <v>225678</v>
      </c>
      <c r="BW111" s="926"/>
      <c r="BX111" s="926"/>
      <c r="BY111" s="926"/>
      <c r="BZ111" s="926"/>
      <c r="CA111" s="926">
        <v>159485</v>
      </c>
      <c r="CB111" s="926"/>
      <c r="CC111" s="926"/>
      <c r="CD111" s="926"/>
      <c r="CE111" s="926"/>
      <c r="CF111" s="920">
        <v>0.6</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13945195</v>
      </c>
      <c r="BR112" s="926"/>
      <c r="BS112" s="926"/>
      <c r="BT112" s="926"/>
      <c r="BU112" s="926"/>
      <c r="BV112" s="926">
        <v>13059696</v>
      </c>
      <c r="BW112" s="926"/>
      <c r="BX112" s="926"/>
      <c r="BY112" s="926"/>
      <c r="BZ112" s="926"/>
      <c r="CA112" s="926">
        <v>12359647</v>
      </c>
      <c r="CB112" s="926"/>
      <c r="CC112" s="926"/>
      <c r="CD112" s="926"/>
      <c r="CE112" s="926"/>
      <c r="CF112" s="920">
        <v>49.8</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1220042</v>
      </c>
      <c r="AB113" s="938"/>
      <c r="AC113" s="938"/>
      <c r="AD113" s="938"/>
      <c r="AE113" s="939"/>
      <c r="AF113" s="940">
        <v>1230154</v>
      </c>
      <c r="AG113" s="938"/>
      <c r="AH113" s="938"/>
      <c r="AI113" s="938"/>
      <c r="AJ113" s="939"/>
      <c r="AK113" s="940">
        <v>1228606</v>
      </c>
      <c r="AL113" s="938"/>
      <c r="AM113" s="938"/>
      <c r="AN113" s="938"/>
      <c r="AO113" s="939"/>
      <c r="AP113" s="941">
        <v>4.9000000000000004</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7406593</v>
      </c>
      <c r="BR114" s="926"/>
      <c r="BS114" s="926"/>
      <c r="BT114" s="926"/>
      <c r="BU114" s="926"/>
      <c r="BV114" s="926">
        <v>7472248</v>
      </c>
      <c r="BW114" s="926"/>
      <c r="BX114" s="926"/>
      <c r="BY114" s="926"/>
      <c r="BZ114" s="926"/>
      <c r="CA114" s="926">
        <v>7480337</v>
      </c>
      <c r="CB114" s="926"/>
      <c r="CC114" s="926"/>
      <c r="CD114" s="926"/>
      <c r="CE114" s="926"/>
      <c r="CF114" s="920">
        <v>30.1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102859</v>
      </c>
      <c r="AB115" s="938"/>
      <c r="AC115" s="938"/>
      <c r="AD115" s="938"/>
      <c r="AE115" s="939"/>
      <c r="AF115" s="940">
        <v>68863</v>
      </c>
      <c r="AG115" s="938"/>
      <c r="AH115" s="938"/>
      <c r="AI115" s="938"/>
      <c r="AJ115" s="939"/>
      <c r="AK115" s="940">
        <v>49253</v>
      </c>
      <c r="AL115" s="938"/>
      <c r="AM115" s="938"/>
      <c r="AN115" s="938"/>
      <c r="AO115" s="939"/>
      <c r="AP115" s="941">
        <v>0.2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118756</v>
      </c>
      <c r="DH115" s="959"/>
      <c r="DI115" s="959"/>
      <c r="DJ115" s="959"/>
      <c r="DK115" s="960"/>
      <c r="DL115" s="961">
        <v>118875</v>
      </c>
      <c r="DM115" s="959"/>
      <c r="DN115" s="959"/>
      <c r="DO115" s="959"/>
      <c r="DP115" s="960"/>
      <c r="DQ115" s="961">
        <v>99512</v>
      </c>
      <c r="DR115" s="959"/>
      <c r="DS115" s="959"/>
      <c r="DT115" s="959"/>
      <c r="DU115" s="960"/>
      <c r="DV115" s="962">
        <v>0.4</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5187944</v>
      </c>
      <c r="AB117" s="979"/>
      <c r="AC117" s="979"/>
      <c r="AD117" s="979"/>
      <c r="AE117" s="980"/>
      <c r="AF117" s="981">
        <v>5473247</v>
      </c>
      <c r="AG117" s="979"/>
      <c r="AH117" s="979"/>
      <c r="AI117" s="979"/>
      <c r="AJ117" s="980"/>
      <c r="AK117" s="981">
        <v>5596279</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62698767</v>
      </c>
      <c r="BR119" s="1000"/>
      <c r="BS119" s="1000"/>
      <c r="BT119" s="1000"/>
      <c r="BU119" s="1000"/>
      <c r="BV119" s="1000">
        <v>59685220</v>
      </c>
      <c r="BW119" s="1000"/>
      <c r="BX119" s="1000"/>
      <c r="BY119" s="1000"/>
      <c r="BZ119" s="1000"/>
      <c r="CA119" s="1000">
        <v>56791309</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172156</v>
      </c>
      <c r="DH119" s="986"/>
      <c r="DI119" s="986"/>
      <c r="DJ119" s="986"/>
      <c r="DK119" s="987"/>
      <c r="DL119" s="985">
        <v>106803</v>
      </c>
      <c r="DM119" s="986"/>
      <c r="DN119" s="986"/>
      <c r="DO119" s="986"/>
      <c r="DP119" s="987"/>
      <c r="DQ119" s="985">
        <v>59973</v>
      </c>
      <c r="DR119" s="986"/>
      <c r="DS119" s="986"/>
      <c r="DT119" s="986"/>
      <c r="DU119" s="987"/>
      <c r="DV119" s="988">
        <v>0.2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19347035</v>
      </c>
      <c r="BR120" s="931"/>
      <c r="BS120" s="931"/>
      <c r="BT120" s="931"/>
      <c r="BU120" s="931"/>
      <c r="BV120" s="931">
        <v>21794560</v>
      </c>
      <c r="BW120" s="931"/>
      <c r="BX120" s="931"/>
      <c r="BY120" s="931"/>
      <c r="BZ120" s="931"/>
      <c r="CA120" s="931">
        <v>25006305</v>
      </c>
      <c r="CB120" s="931"/>
      <c r="CC120" s="931"/>
      <c r="CD120" s="931"/>
      <c r="CE120" s="931"/>
      <c r="CF120" s="944">
        <v>100.7</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12713293</v>
      </c>
      <c r="DH120" s="931"/>
      <c r="DI120" s="931"/>
      <c r="DJ120" s="931"/>
      <c r="DK120" s="931"/>
      <c r="DL120" s="931">
        <v>12023724</v>
      </c>
      <c r="DM120" s="931"/>
      <c r="DN120" s="931"/>
      <c r="DO120" s="931"/>
      <c r="DP120" s="931"/>
      <c r="DQ120" s="931">
        <v>11413539</v>
      </c>
      <c r="DR120" s="931"/>
      <c r="DS120" s="931"/>
      <c r="DT120" s="931"/>
      <c r="DU120" s="931"/>
      <c r="DV120" s="932">
        <v>46</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7498104</v>
      </c>
      <c r="BR121" s="926"/>
      <c r="BS121" s="926"/>
      <c r="BT121" s="926"/>
      <c r="BU121" s="926"/>
      <c r="BV121" s="926">
        <v>6971029</v>
      </c>
      <c r="BW121" s="926"/>
      <c r="BX121" s="926"/>
      <c r="BY121" s="926"/>
      <c r="BZ121" s="926"/>
      <c r="CA121" s="926">
        <v>6677291</v>
      </c>
      <c r="CB121" s="926"/>
      <c r="CC121" s="926"/>
      <c r="CD121" s="926"/>
      <c r="CE121" s="926"/>
      <c r="CF121" s="920">
        <v>26.9</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1227475</v>
      </c>
      <c r="DH121" s="926"/>
      <c r="DI121" s="926"/>
      <c r="DJ121" s="926"/>
      <c r="DK121" s="926"/>
      <c r="DL121" s="926">
        <v>1032238</v>
      </c>
      <c r="DM121" s="926"/>
      <c r="DN121" s="926"/>
      <c r="DO121" s="926"/>
      <c r="DP121" s="926"/>
      <c r="DQ121" s="926">
        <v>943504</v>
      </c>
      <c r="DR121" s="926"/>
      <c r="DS121" s="926"/>
      <c r="DT121" s="926"/>
      <c r="DU121" s="926"/>
      <c r="DV121" s="927">
        <v>3.8</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43560654</v>
      </c>
      <c r="BR122" s="1000"/>
      <c r="BS122" s="1000"/>
      <c r="BT122" s="1000"/>
      <c r="BU122" s="1000"/>
      <c r="BV122" s="1000">
        <v>41614456</v>
      </c>
      <c r="BW122" s="1000"/>
      <c r="BX122" s="1000"/>
      <c r="BY122" s="1000"/>
      <c r="BZ122" s="1000"/>
      <c r="CA122" s="1000">
        <v>39733799</v>
      </c>
      <c r="CB122" s="1000"/>
      <c r="CC122" s="1000"/>
      <c r="CD122" s="1000"/>
      <c r="CE122" s="1000"/>
      <c r="CF122" s="1017">
        <v>160</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v>4427</v>
      </c>
      <c r="DH122" s="926"/>
      <c r="DI122" s="926"/>
      <c r="DJ122" s="926"/>
      <c r="DK122" s="926"/>
      <c r="DL122" s="926">
        <v>3734</v>
      </c>
      <c r="DM122" s="926"/>
      <c r="DN122" s="926"/>
      <c r="DO122" s="926"/>
      <c r="DP122" s="926"/>
      <c r="DQ122" s="926">
        <v>2604</v>
      </c>
      <c r="DR122" s="926"/>
      <c r="DS122" s="926"/>
      <c r="DT122" s="926"/>
      <c r="DU122" s="926"/>
      <c r="DV122" s="927">
        <v>0</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70405793</v>
      </c>
      <c r="BR123" s="1064"/>
      <c r="BS123" s="1064"/>
      <c r="BT123" s="1064"/>
      <c r="BU123" s="1064"/>
      <c r="BV123" s="1064">
        <v>70380045</v>
      </c>
      <c r="BW123" s="1064"/>
      <c r="BX123" s="1064"/>
      <c r="BY123" s="1064"/>
      <c r="BZ123" s="1064"/>
      <c r="CA123" s="1064">
        <v>71417395</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102140</v>
      </c>
      <c r="AB126" s="959"/>
      <c r="AC126" s="959"/>
      <c r="AD126" s="959"/>
      <c r="AE126" s="960"/>
      <c r="AF126" s="961">
        <v>68211</v>
      </c>
      <c r="AG126" s="959"/>
      <c r="AH126" s="959"/>
      <c r="AI126" s="959"/>
      <c r="AJ126" s="960"/>
      <c r="AK126" s="961">
        <v>48647</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719</v>
      </c>
      <c r="AB127" s="959"/>
      <c r="AC127" s="959"/>
      <c r="AD127" s="959"/>
      <c r="AE127" s="960"/>
      <c r="AF127" s="961">
        <v>652</v>
      </c>
      <c r="AG127" s="959"/>
      <c r="AH127" s="959"/>
      <c r="AI127" s="959"/>
      <c r="AJ127" s="960"/>
      <c r="AK127" s="961">
        <v>606</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843913</v>
      </c>
      <c r="AB128" s="1046"/>
      <c r="AC128" s="1046"/>
      <c r="AD128" s="1046"/>
      <c r="AE128" s="1047"/>
      <c r="AF128" s="1048">
        <v>824239</v>
      </c>
      <c r="AG128" s="1046"/>
      <c r="AH128" s="1046"/>
      <c r="AI128" s="1046"/>
      <c r="AJ128" s="1047"/>
      <c r="AK128" s="1048">
        <v>850161</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11.86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28816182</v>
      </c>
      <c r="AB129" s="959"/>
      <c r="AC129" s="959"/>
      <c r="AD129" s="959"/>
      <c r="AE129" s="960"/>
      <c r="AF129" s="961">
        <v>28320941</v>
      </c>
      <c r="AG129" s="959"/>
      <c r="AH129" s="959"/>
      <c r="AI129" s="959"/>
      <c r="AJ129" s="960"/>
      <c r="AK129" s="961">
        <v>28930233</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16.86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3856141</v>
      </c>
      <c r="AB130" s="959"/>
      <c r="AC130" s="959"/>
      <c r="AD130" s="959"/>
      <c r="AE130" s="960"/>
      <c r="AF130" s="961">
        <v>4059808</v>
      </c>
      <c r="AG130" s="959"/>
      <c r="AH130" s="959"/>
      <c r="AI130" s="959"/>
      <c r="AJ130" s="960"/>
      <c r="AK130" s="961">
        <v>4103947</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2.2999999999999998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24960041</v>
      </c>
      <c r="AB131" s="986"/>
      <c r="AC131" s="986"/>
      <c r="AD131" s="986"/>
      <c r="AE131" s="987"/>
      <c r="AF131" s="985">
        <v>24261133</v>
      </c>
      <c r="AG131" s="986"/>
      <c r="AH131" s="986"/>
      <c r="AI131" s="986"/>
      <c r="AJ131" s="987"/>
      <c r="AK131" s="985">
        <v>24826286</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1.954684289</v>
      </c>
      <c r="AB132" s="1097"/>
      <c r="AC132" s="1097"/>
      <c r="AD132" s="1097"/>
      <c r="AE132" s="1098"/>
      <c r="AF132" s="1099">
        <v>2.4285757800000001</v>
      </c>
      <c r="AG132" s="1097"/>
      <c r="AH132" s="1097"/>
      <c r="AI132" s="1097"/>
      <c r="AJ132" s="1098"/>
      <c r="AK132" s="1099">
        <v>2.5866591579999998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1.8</v>
      </c>
      <c r="AB133" s="1080"/>
      <c r="AC133" s="1080"/>
      <c r="AD133" s="1080"/>
      <c r="AE133" s="1081"/>
      <c r="AF133" s="1079">
        <v>2.1</v>
      </c>
      <c r="AG133" s="1080"/>
      <c r="AH133" s="1080"/>
      <c r="AI133" s="1080"/>
      <c r="AJ133" s="1081"/>
      <c r="AK133" s="1079">
        <v>2.2999999999999998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J/x3YcIZFClXgcRQZp34xV/j4zdmInfSEtVej3uPTDvGfzvvOWWy2glvSHU7Iv/NAKbuvyOrlDHMtENym5E3g==" saltValue="kc7ZZBafcMhQH9Gr6UWJ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d2qW17O82abwkwKyP6TC/OUc+nvr//3DhB2WdWRZtkigWPbeM2rSqKK7HrTlOZwsu5BtL4FQRVsFK4gDfGe5w==" saltValue="a4qUtBjA6fo4uARwgWXDX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uG95h22WogtMS6btdTZpy7/hfqoijOGMxfcanHLayBkjebumo9jbG04Thb9N/a3ziABpWkpwEDUdn9sNc4exw==" saltValue="Bt3TDfkB+L3EiNsMLiSy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8657004</v>
      </c>
      <c r="AP9" s="281">
        <v>75842</v>
      </c>
      <c r="AQ9" s="282">
        <v>66571</v>
      </c>
      <c r="AR9" s="283">
        <v>13.9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6959</v>
      </c>
      <c r="AP10" s="284">
        <v>61</v>
      </c>
      <c r="AQ10" s="285">
        <v>3999</v>
      </c>
      <c r="AR10" s="286">
        <v>-98.5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60314</v>
      </c>
      <c r="AP11" s="284">
        <v>528</v>
      </c>
      <c r="AQ11" s="285">
        <v>2086</v>
      </c>
      <c r="AR11" s="286">
        <v>-74.7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22</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382248</v>
      </c>
      <c r="AP13" s="284">
        <v>3349</v>
      </c>
      <c r="AQ13" s="285">
        <v>2452</v>
      </c>
      <c r="AR13" s="286">
        <v>36.6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96289</v>
      </c>
      <c r="AP14" s="284">
        <v>844</v>
      </c>
      <c r="AQ14" s="285">
        <v>1577</v>
      </c>
      <c r="AR14" s="286">
        <v>-46.5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-574919</v>
      </c>
      <c r="AP15" s="284">
        <v>-5037</v>
      </c>
      <c r="AQ15" s="285">
        <v>-2400</v>
      </c>
      <c r="AR15" s="286">
        <v>109.9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8627895</v>
      </c>
      <c r="AP16" s="284">
        <v>75586</v>
      </c>
      <c r="AQ16" s="285">
        <v>74306</v>
      </c>
      <c r="AR16" s="286">
        <v>1.7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7.83</v>
      </c>
      <c r="AP21" s="298">
        <v>6.91</v>
      </c>
      <c r="AQ21" s="299">
        <v>0.92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98.1</v>
      </c>
      <c r="AP22" s="303">
        <v>99.2</v>
      </c>
      <c r="AQ22" s="304">
        <v>-1.1000000000000001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4318420</v>
      </c>
      <c r="AP32" s="312">
        <v>37832</v>
      </c>
      <c r="AQ32" s="313">
        <v>38265</v>
      </c>
      <c r="AR32" s="314">
        <v>-1.1000000000000001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1228606</v>
      </c>
      <c r="AP35" s="312">
        <v>10763</v>
      </c>
      <c r="AQ35" s="313">
        <v>11441</v>
      </c>
      <c r="AR35" s="314">
        <v>-5.9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t="s">
        <v>487</v>
      </c>
      <c r="AP36" s="312" t="s">
        <v>487</v>
      </c>
      <c r="AQ36" s="313">
        <v>1708</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49253</v>
      </c>
      <c r="AP37" s="312">
        <v>431</v>
      </c>
      <c r="AQ37" s="313">
        <v>394</v>
      </c>
      <c r="AR37" s="314">
        <v>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1</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-850161</v>
      </c>
      <c r="AP39" s="312">
        <v>-7448</v>
      </c>
      <c r="AQ39" s="313">
        <v>-7153</v>
      </c>
      <c r="AR39" s="314">
        <v>4.0999999999999996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-4103947</v>
      </c>
      <c r="AP40" s="312">
        <v>-35953</v>
      </c>
      <c r="AQ40" s="313">
        <v>-33456</v>
      </c>
      <c r="AR40" s="314">
        <v>7.5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642171</v>
      </c>
      <c r="AP41" s="312">
        <v>5626</v>
      </c>
      <c r="AQ41" s="313">
        <v>11199</v>
      </c>
      <c r="AR41" s="314">
        <v>-49.8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5848799</v>
      </c>
      <c r="AN51" s="334">
        <v>49580</v>
      </c>
      <c r="AO51" s="335">
        <v>75.2</v>
      </c>
      <c r="AP51" s="336">
        <v>66343</v>
      </c>
      <c r="AQ51" s="337">
        <v>43</v>
      </c>
      <c r="AR51" s="338">
        <v>32.200000000000003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3375011</v>
      </c>
      <c r="AN52" s="342">
        <v>28610</v>
      </c>
      <c r="AO52" s="343">
        <v>117.4</v>
      </c>
      <c r="AP52" s="344">
        <v>34529</v>
      </c>
      <c r="AQ52" s="345">
        <v>28.4</v>
      </c>
      <c r="AR52" s="346">
        <v>89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4131511</v>
      </c>
      <c r="AN53" s="334">
        <v>35204</v>
      </c>
      <c r="AO53" s="335">
        <v>-29</v>
      </c>
      <c r="AP53" s="336">
        <v>56416</v>
      </c>
      <c r="AQ53" s="337">
        <v>-15</v>
      </c>
      <c r="AR53" s="338">
        <v>-14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2487134</v>
      </c>
      <c r="AN54" s="342">
        <v>21193</v>
      </c>
      <c r="AO54" s="343">
        <v>-25.9</v>
      </c>
      <c r="AP54" s="344">
        <v>32623</v>
      </c>
      <c r="AQ54" s="345">
        <v>-5.5</v>
      </c>
      <c r="AR54" s="346">
        <v>-20.399999999999999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4850792</v>
      </c>
      <c r="AN55" s="334">
        <v>41731</v>
      </c>
      <c r="AO55" s="335">
        <v>18.5</v>
      </c>
      <c r="AP55" s="336">
        <v>49217</v>
      </c>
      <c r="AQ55" s="337">
        <v>-12.8</v>
      </c>
      <c r="AR55" s="338">
        <v>31.3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2660553</v>
      </c>
      <c r="AN56" s="342">
        <v>22889</v>
      </c>
      <c r="AO56" s="343">
        <v>8</v>
      </c>
      <c r="AP56" s="344">
        <v>27232</v>
      </c>
      <c r="AQ56" s="345">
        <v>-16.5</v>
      </c>
      <c r="AR56" s="346">
        <v>24.5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2761389</v>
      </c>
      <c r="AN57" s="334">
        <v>23994</v>
      </c>
      <c r="AO57" s="335">
        <v>-42.5</v>
      </c>
      <c r="AP57" s="336">
        <v>49211</v>
      </c>
      <c r="AQ57" s="337">
        <v>0</v>
      </c>
      <c r="AR57" s="338">
        <v>-42.5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1872966</v>
      </c>
      <c r="AN58" s="342">
        <v>16274</v>
      </c>
      <c r="AO58" s="343">
        <v>-28.9</v>
      </c>
      <c r="AP58" s="344">
        <v>28367</v>
      </c>
      <c r="AQ58" s="345">
        <v>4.2</v>
      </c>
      <c r="AR58" s="346">
        <v>-33.1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3343952</v>
      </c>
      <c r="AN59" s="334">
        <v>29295</v>
      </c>
      <c r="AO59" s="335">
        <v>22.1</v>
      </c>
      <c r="AP59" s="336">
        <v>51738</v>
      </c>
      <c r="AQ59" s="337">
        <v>5.0999999999999996</v>
      </c>
      <c r="AR59" s="338">
        <v>17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2700580</v>
      </c>
      <c r="AN60" s="342">
        <v>23659</v>
      </c>
      <c r="AO60" s="343">
        <v>45.4</v>
      </c>
      <c r="AP60" s="344">
        <v>30360</v>
      </c>
      <c r="AQ60" s="345">
        <v>7</v>
      </c>
      <c r="AR60" s="346">
        <v>38.4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4187289</v>
      </c>
      <c r="AN61" s="349">
        <v>35961</v>
      </c>
      <c r="AO61" s="350">
        <v>8.9</v>
      </c>
      <c r="AP61" s="351">
        <v>54585</v>
      </c>
      <c r="AQ61" s="352">
        <v>4.0999999999999996</v>
      </c>
      <c r="AR61" s="338">
        <v>4.8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2619249</v>
      </c>
      <c r="AN62" s="342">
        <v>22525</v>
      </c>
      <c r="AO62" s="343">
        <v>23.2</v>
      </c>
      <c r="AP62" s="344">
        <v>30622</v>
      </c>
      <c r="AQ62" s="345">
        <v>3.5</v>
      </c>
      <c r="AR62" s="346">
        <v>19.7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AjkGcF/MYChE3fegt805RhDwgeVRsLDZNeQDliXFQouZWtWX/pwsLHCjE0jdbGESLbgDCvZmphdFnn6NRL/bA==" saltValue="/T2DqjSc7ZnzNffGQLZb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3tUXAEXN17Hlf0Y25pa5l2SJm8DZjJs/QueIOCTOmVDjHN6xq//xExYiJRdD5TqyDz9/UydkCp1Dgh0Y46GYsg==" saltValue="rxZnCW3WfKyRPHWHnwev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9xFJJv6qCR9sL39BjegXBeEo4tyEmhQaxWv+ZYgsGa9LsW/6pfsE9noc4mAru2+I4+GCwuWQSq8SFwADilFfFA==" saltValue="aq2TYfomdmHQGOf8Mu6B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C47" sqref="C47:E47"/>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12.07</v>
      </c>
      <c r="G47" s="12">
        <v>12.39</v>
      </c>
      <c r="H47" s="12">
        <v>15.14</v>
      </c>
      <c r="I47" s="12">
        <v>16.170000000000002</v>
      </c>
      <c r="J47" s="13">
        <v>15.82</v>
      </c>
    </row>
    <row r="48" spans="2:10" ht="57.75" customHeight="1" x14ac:dyDescent="0.2">
      <c r="B48" s="14"/>
      <c r="C48" s="1141" t="s">
        <v>4</v>
      </c>
      <c r="D48" s="1141"/>
      <c r="E48" s="1142"/>
      <c r="F48" s="15">
        <v>10.17</v>
      </c>
      <c r="G48" s="16">
        <v>11.4</v>
      </c>
      <c r="H48" s="16">
        <v>11.55</v>
      </c>
      <c r="I48" s="16">
        <v>11.43</v>
      </c>
      <c r="J48" s="17">
        <v>9.4499999999999993</v>
      </c>
    </row>
    <row r="49" spans="2:10" ht="57.75" customHeight="1" thickBot="1" x14ac:dyDescent="0.25">
      <c r="B49" s="18"/>
      <c r="C49" s="1143" t="s">
        <v>5</v>
      </c>
      <c r="D49" s="1143"/>
      <c r="E49" s="1144"/>
      <c r="F49" s="19" t="s">
        <v>530</v>
      </c>
      <c r="G49" s="20">
        <v>2.09</v>
      </c>
      <c r="H49" s="20">
        <v>3.83</v>
      </c>
      <c r="I49" s="20">
        <v>0.43</v>
      </c>
      <c r="J49" s="21" t="s">
        <v>531</v>
      </c>
    </row>
    <row r="50" spans="2:10" ht="13" x14ac:dyDescent="0.2"/>
  </sheetData>
  <sheetProtection algorithmName="SHA-512" hashValue="4FkbmOXf4PzcSWE/txY+xT9BiYICLA56Bb0R8aaZv9qRUnULGbwMRrMYW/a3+MGR2dzYLwHZdQqbHIodOMfHLw==" saltValue="XZhnz90UL+HVl13qxDjX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F38" sqref="F38"/>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9.24</v>
      </c>
      <c r="G34" s="33">
        <v>9.8000000000000007</v>
      </c>
      <c r="H34" s="33">
        <v>10.1</v>
      </c>
      <c r="I34" s="33">
        <v>9.92</v>
      </c>
      <c r="J34" s="34">
        <v>9.48</v>
      </c>
      <c r="K34" s="22"/>
      <c r="L34" s="22"/>
      <c r="M34" s="22"/>
      <c r="N34" s="22"/>
      <c r="O34" s="22"/>
      <c r="P34" s="22"/>
    </row>
    <row r="35" spans="1:16" ht="39" customHeight="1" x14ac:dyDescent="0.2">
      <c r="A35" s="22"/>
      <c r="B35" s="35"/>
      <c r="C35" s="1145" t="s">
        <v>533</v>
      </c>
      <c r="D35" s="1146"/>
      <c r="E35" s="1147"/>
      <c r="F35" s="36">
        <v>10.17</v>
      </c>
      <c r="G35" s="37">
        <v>11.4</v>
      </c>
      <c r="H35" s="37">
        <v>11.55</v>
      </c>
      <c r="I35" s="37">
        <v>11.42</v>
      </c>
      <c r="J35" s="38">
        <v>9.44</v>
      </c>
      <c r="K35" s="22"/>
      <c r="L35" s="22"/>
      <c r="M35" s="22"/>
      <c r="N35" s="22"/>
      <c r="O35" s="22"/>
      <c r="P35" s="22"/>
    </row>
    <row r="36" spans="1:16" ht="39" customHeight="1" x14ac:dyDescent="0.2">
      <c r="A36" s="22"/>
      <c r="B36" s="35"/>
      <c r="C36" s="1145" t="s">
        <v>534</v>
      </c>
      <c r="D36" s="1146"/>
      <c r="E36" s="1147"/>
      <c r="F36" s="36" t="s">
        <v>487</v>
      </c>
      <c r="G36" s="37">
        <v>2.56</v>
      </c>
      <c r="H36" s="37">
        <v>4.12</v>
      </c>
      <c r="I36" s="37">
        <v>5.08</v>
      </c>
      <c r="J36" s="38">
        <v>5.95</v>
      </c>
      <c r="K36" s="22"/>
      <c r="L36" s="22"/>
      <c r="M36" s="22"/>
      <c r="N36" s="22"/>
      <c r="O36" s="22"/>
      <c r="P36" s="22"/>
    </row>
    <row r="37" spans="1:16" ht="39" customHeight="1" x14ac:dyDescent="0.2">
      <c r="A37" s="22"/>
      <c r="B37" s="35"/>
      <c r="C37" s="1145" t="s">
        <v>535</v>
      </c>
      <c r="D37" s="1146"/>
      <c r="E37" s="1147"/>
      <c r="F37" s="36">
        <v>0.42</v>
      </c>
      <c r="G37" s="37">
        <v>0.39</v>
      </c>
      <c r="H37" s="37">
        <v>1.04</v>
      </c>
      <c r="I37" s="37">
        <v>1.54</v>
      </c>
      <c r="J37" s="38">
        <v>1.27</v>
      </c>
      <c r="K37" s="22"/>
      <c r="L37" s="22"/>
      <c r="M37" s="22"/>
      <c r="N37" s="22"/>
      <c r="O37" s="22"/>
      <c r="P37" s="22"/>
    </row>
    <row r="38" spans="1:16" ht="39" customHeight="1" x14ac:dyDescent="0.2">
      <c r="A38" s="22"/>
      <c r="B38" s="35"/>
      <c r="C38" s="1145" t="s">
        <v>536</v>
      </c>
      <c r="D38" s="1146"/>
      <c r="E38" s="1147"/>
      <c r="F38" s="36">
        <v>1.1100000000000001</v>
      </c>
      <c r="G38" s="37">
        <v>1.05</v>
      </c>
      <c r="H38" s="37">
        <v>1.26</v>
      </c>
      <c r="I38" s="37">
        <v>1.08</v>
      </c>
      <c r="J38" s="38">
        <v>0.56999999999999995</v>
      </c>
      <c r="K38" s="22"/>
      <c r="L38" s="22"/>
      <c r="M38" s="22"/>
      <c r="N38" s="22"/>
      <c r="O38" s="22"/>
      <c r="P38" s="22"/>
    </row>
    <row r="39" spans="1:16" ht="39" customHeight="1" x14ac:dyDescent="0.2">
      <c r="A39" s="22"/>
      <c r="B39" s="35"/>
      <c r="C39" s="1145" t="s">
        <v>537</v>
      </c>
      <c r="D39" s="1146"/>
      <c r="E39" s="1147"/>
      <c r="F39" s="36">
        <v>0</v>
      </c>
      <c r="G39" s="37">
        <v>0</v>
      </c>
      <c r="H39" s="37">
        <v>0.01</v>
      </c>
      <c r="I39" s="37">
        <v>0.01</v>
      </c>
      <c r="J39" s="38">
        <v>0.01</v>
      </c>
      <c r="K39" s="22"/>
      <c r="L39" s="22"/>
      <c r="M39" s="22"/>
      <c r="N39" s="22"/>
      <c r="O39" s="22"/>
      <c r="P39" s="22"/>
    </row>
    <row r="40" spans="1:16" ht="39" customHeight="1" x14ac:dyDescent="0.2">
      <c r="A40" s="22"/>
      <c r="B40" s="35"/>
      <c r="C40" s="1145" t="s">
        <v>538</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540</v>
      </c>
      <c r="D43" s="1149"/>
      <c r="E43" s="1150"/>
      <c r="F43" s="41">
        <v>0.98</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x9CSZbFvAiCEYOXhKeD4i+03MM9/qq72nuqF4tYeeb8B0b/WS6g+wAVOa5C2kk8nF8fB7y14ZmMhENIL8uUDQ==" saltValue="+qZkBDLGRTsdOPf+oABI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4034</v>
      </c>
      <c r="L45" s="60">
        <v>3886</v>
      </c>
      <c r="M45" s="60">
        <v>3865</v>
      </c>
      <c r="N45" s="60">
        <v>4174</v>
      </c>
      <c r="O45" s="61">
        <v>4318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1345</v>
      </c>
      <c r="L48" s="64">
        <v>1326</v>
      </c>
      <c r="M48" s="64">
        <v>1220</v>
      </c>
      <c r="N48" s="64">
        <v>1230</v>
      </c>
      <c r="O48" s="65">
        <v>1229</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487</v>
      </c>
      <c r="L49" s="64" t="s">
        <v>487</v>
      </c>
      <c r="M49" s="64" t="s">
        <v>487</v>
      </c>
      <c r="N49" s="64" t="s">
        <v>487</v>
      </c>
      <c r="O49" s="65" t="s">
        <v>487</v>
      </c>
      <c r="P49" s="48"/>
      <c r="Q49" s="48"/>
      <c r="R49" s="48"/>
      <c r="S49" s="48"/>
      <c r="T49" s="48"/>
      <c r="U49" s="48"/>
    </row>
    <row r="50" spans="1:21" ht="30.75" customHeight="1" x14ac:dyDescent="0.2">
      <c r="A50" s="48"/>
      <c r="B50" s="1155"/>
      <c r="C50" s="1156"/>
      <c r="D50" s="62"/>
      <c r="E50" s="1161" t="s">
        <v>15</v>
      </c>
      <c r="F50" s="1161"/>
      <c r="G50" s="1161"/>
      <c r="H50" s="1161"/>
      <c r="I50" s="1161"/>
      <c r="J50" s="1162"/>
      <c r="K50" s="63">
        <v>144</v>
      </c>
      <c r="L50" s="64">
        <v>115</v>
      </c>
      <c r="M50" s="64">
        <v>103</v>
      </c>
      <c r="N50" s="64">
        <v>69</v>
      </c>
      <c r="O50" s="65">
        <v>49</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5129</v>
      </c>
      <c r="L52" s="64">
        <v>4849</v>
      </c>
      <c r="M52" s="64">
        <v>4701</v>
      </c>
      <c r="N52" s="64">
        <v>4884</v>
      </c>
      <c r="O52" s="65">
        <v>4954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394</v>
      </c>
      <c r="L53" s="69">
        <v>478</v>
      </c>
      <c r="M53" s="69">
        <v>487</v>
      </c>
      <c r="N53" s="69">
        <v>589</v>
      </c>
      <c r="O53" s="70">
        <v>642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Jvg6E7T+QonxFsS1+9GnQTZkG0QJCwCf7R8AuXXGsiLaLdT7eecmpEfQtEvvjy1qg+apSo2qHpsD2H1BAwjgQ==" saltValue="hl07sutAcQcX/CH5ze57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42" sqref="L42"/>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39224</v>
      </c>
      <c r="J41" s="356">
        <v>40074</v>
      </c>
      <c r="K41" s="356">
        <v>41056</v>
      </c>
      <c r="L41" s="356">
        <v>38928</v>
      </c>
      <c r="M41" s="357">
        <v>36792</v>
      </c>
    </row>
    <row r="42" spans="2:13" ht="27.75" customHeight="1" x14ac:dyDescent="0.2">
      <c r="B42" s="1186"/>
      <c r="C42" s="1187"/>
      <c r="D42" s="106"/>
      <c r="E42" s="1192" t="s">
        <v>32</v>
      </c>
      <c r="F42" s="1192"/>
      <c r="G42" s="1192"/>
      <c r="H42" s="1193"/>
      <c r="I42" s="358">
        <v>496</v>
      </c>
      <c r="J42" s="359">
        <v>388</v>
      </c>
      <c r="K42" s="359">
        <v>291</v>
      </c>
      <c r="L42" s="359">
        <v>226</v>
      </c>
      <c r="M42" s="360">
        <v>159</v>
      </c>
    </row>
    <row r="43" spans="2:13" ht="27.75" customHeight="1" x14ac:dyDescent="0.2">
      <c r="B43" s="1186"/>
      <c r="C43" s="1187"/>
      <c r="D43" s="106"/>
      <c r="E43" s="1192" t="s">
        <v>33</v>
      </c>
      <c r="F43" s="1192"/>
      <c r="G43" s="1192"/>
      <c r="H43" s="1193"/>
      <c r="I43" s="358">
        <v>14620</v>
      </c>
      <c r="J43" s="359">
        <v>14511</v>
      </c>
      <c r="K43" s="359">
        <v>13945</v>
      </c>
      <c r="L43" s="359">
        <v>13060</v>
      </c>
      <c r="M43" s="360">
        <v>12360</v>
      </c>
    </row>
    <row r="44" spans="2:13" ht="27.75" customHeight="1" x14ac:dyDescent="0.2">
      <c r="B44" s="1186"/>
      <c r="C44" s="1187"/>
      <c r="D44" s="106"/>
      <c r="E44" s="1192" t="s">
        <v>34</v>
      </c>
      <c r="F44" s="1192"/>
      <c r="G44" s="1192"/>
      <c r="H44" s="1193"/>
      <c r="I44" s="358" t="s">
        <v>487</v>
      </c>
      <c r="J44" s="359" t="s">
        <v>487</v>
      </c>
      <c r="K44" s="359" t="s">
        <v>487</v>
      </c>
      <c r="L44" s="359" t="s">
        <v>487</v>
      </c>
      <c r="M44" s="360" t="s">
        <v>487</v>
      </c>
    </row>
    <row r="45" spans="2:13" ht="27.75" customHeight="1" x14ac:dyDescent="0.2">
      <c r="B45" s="1186"/>
      <c r="C45" s="1187"/>
      <c r="D45" s="106"/>
      <c r="E45" s="1192" t="s">
        <v>35</v>
      </c>
      <c r="F45" s="1192"/>
      <c r="G45" s="1192"/>
      <c r="H45" s="1193"/>
      <c r="I45" s="358">
        <v>7602</v>
      </c>
      <c r="J45" s="359">
        <v>7536</v>
      </c>
      <c r="K45" s="359">
        <v>7407</v>
      </c>
      <c r="L45" s="359">
        <v>7472</v>
      </c>
      <c r="M45" s="360">
        <v>7480</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14188</v>
      </c>
      <c r="J50" s="359">
        <v>15447</v>
      </c>
      <c r="K50" s="359">
        <v>19347</v>
      </c>
      <c r="L50" s="359">
        <v>21795</v>
      </c>
      <c r="M50" s="360">
        <v>25006</v>
      </c>
    </row>
    <row r="51" spans="2:13" ht="27.75" customHeight="1" x14ac:dyDescent="0.2">
      <c r="B51" s="1186"/>
      <c r="C51" s="1187"/>
      <c r="D51" s="106"/>
      <c r="E51" s="1192" t="s">
        <v>42</v>
      </c>
      <c r="F51" s="1192"/>
      <c r="G51" s="1192"/>
      <c r="H51" s="1193"/>
      <c r="I51" s="358">
        <v>8398</v>
      </c>
      <c r="J51" s="359">
        <v>7932</v>
      </c>
      <c r="K51" s="359">
        <v>7498</v>
      </c>
      <c r="L51" s="359">
        <v>6971</v>
      </c>
      <c r="M51" s="360">
        <v>6677</v>
      </c>
    </row>
    <row r="52" spans="2:13" ht="27.75" customHeight="1" x14ac:dyDescent="0.2">
      <c r="B52" s="1188"/>
      <c r="C52" s="1189"/>
      <c r="D52" s="106"/>
      <c r="E52" s="1192" t="s">
        <v>43</v>
      </c>
      <c r="F52" s="1192"/>
      <c r="G52" s="1192"/>
      <c r="H52" s="1193"/>
      <c r="I52" s="358">
        <v>43625</v>
      </c>
      <c r="J52" s="359">
        <v>44096</v>
      </c>
      <c r="K52" s="359">
        <v>43561</v>
      </c>
      <c r="L52" s="359">
        <v>41614</v>
      </c>
      <c r="M52" s="360">
        <v>39734</v>
      </c>
    </row>
    <row r="53" spans="2:13" ht="27.75" customHeight="1" thickBot="1" x14ac:dyDescent="0.25">
      <c r="B53" s="1199" t="s">
        <v>19</v>
      </c>
      <c r="C53" s="1200"/>
      <c r="D53" s="110"/>
      <c r="E53" s="1201" t="s">
        <v>44</v>
      </c>
      <c r="F53" s="1201"/>
      <c r="G53" s="1201"/>
      <c r="H53" s="1202"/>
      <c r="I53" s="361">
        <v>-4268</v>
      </c>
      <c r="J53" s="362">
        <v>-4967</v>
      </c>
      <c r="K53" s="362">
        <v>-7707</v>
      </c>
      <c r="L53" s="362">
        <v>-10695</v>
      </c>
      <c r="M53" s="363">
        <v>-14626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H5S2l+eBPMFrc9yZRY61hCBYZurzw+9YY+nBCOZUh1f8P5yYojetin5IF2sTKKyNp+BtxWe54asjpNVeiVe/Ww==" saltValue="cet9U6QE/NwGDBVP6XK0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9" sqref="H59"/>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4363</v>
      </c>
      <c r="G55" s="122">
        <v>4579</v>
      </c>
      <c r="H55" s="123">
        <v>4577</v>
      </c>
    </row>
    <row r="56" spans="2:8" ht="52.5" customHeight="1" x14ac:dyDescent="0.2">
      <c r="B56" s="124"/>
      <c r="C56" s="1213" t="s">
        <v>47</v>
      </c>
      <c r="D56" s="1213"/>
      <c r="E56" s="1214"/>
      <c r="F56" s="125">
        <v>2592</v>
      </c>
      <c r="G56" s="125">
        <v>2380</v>
      </c>
      <c r="H56" s="126">
        <v>2337</v>
      </c>
    </row>
    <row r="57" spans="2:8" ht="53.25" customHeight="1" x14ac:dyDescent="0.2">
      <c r="B57" s="124"/>
      <c r="C57" s="1215" t="s">
        <v>48</v>
      </c>
      <c r="D57" s="1215"/>
      <c r="E57" s="1216"/>
      <c r="F57" s="127">
        <v>8874</v>
      </c>
      <c r="G57" s="127">
        <v>11095</v>
      </c>
      <c r="H57" s="128">
        <v>14162</v>
      </c>
    </row>
    <row r="58" spans="2:8" ht="45.75" customHeight="1" x14ac:dyDescent="0.2">
      <c r="B58" s="129"/>
      <c r="C58" s="1203" t="s">
        <v>559</v>
      </c>
      <c r="D58" s="1204"/>
      <c r="E58" s="1205"/>
      <c r="F58" s="130">
        <v>3118</v>
      </c>
      <c r="G58" s="130">
        <v>4113</v>
      </c>
      <c r="H58" s="131">
        <v>4872</v>
      </c>
    </row>
    <row r="59" spans="2:8" ht="45.75" customHeight="1" x14ac:dyDescent="0.2">
      <c r="B59" s="129"/>
      <c r="C59" s="1203" t="s">
        <v>560</v>
      </c>
      <c r="D59" s="1204"/>
      <c r="E59" s="1205"/>
      <c r="F59" s="130">
        <v>1350</v>
      </c>
      <c r="G59" s="130">
        <v>3306</v>
      </c>
      <c r="H59" s="131">
        <v>4515</v>
      </c>
    </row>
    <row r="60" spans="2:8" ht="45.75" customHeight="1" x14ac:dyDescent="0.2">
      <c r="B60" s="129"/>
      <c r="C60" s="1203" t="s">
        <v>561</v>
      </c>
      <c r="D60" s="1204"/>
      <c r="E60" s="1205"/>
      <c r="F60" s="130">
        <v>66</v>
      </c>
      <c r="G60" s="130">
        <v>1353</v>
      </c>
      <c r="H60" s="131">
        <v>2427</v>
      </c>
    </row>
    <row r="61" spans="2:8" ht="45.75" customHeight="1" x14ac:dyDescent="0.2">
      <c r="B61" s="129"/>
      <c r="C61" s="1203" t="s">
        <v>562</v>
      </c>
      <c r="D61" s="1204"/>
      <c r="E61" s="1205"/>
      <c r="F61" s="130">
        <v>991</v>
      </c>
      <c r="G61" s="130">
        <v>991</v>
      </c>
      <c r="H61" s="131">
        <v>991</v>
      </c>
    </row>
    <row r="62" spans="2:8" ht="45.75" customHeight="1" thickBot="1" x14ac:dyDescent="0.25">
      <c r="B62" s="132"/>
      <c r="C62" s="1206" t="s">
        <v>563</v>
      </c>
      <c r="D62" s="1207"/>
      <c r="E62" s="1208"/>
      <c r="F62" s="133">
        <v>859</v>
      </c>
      <c r="G62" s="133">
        <v>855</v>
      </c>
      <c r="H62" s="134">
        <v>853</v>
      </c>
    </row>
    <row r="63" spans="2:8" ht="52.5" customHeight="1" thickBot="1" x14ac:dyDescent="0.25">
      <c r="B63" s="135"/>
      <c r="C63" s="1209" t="s">
        <v>49</v>
      </c>
      <c r="D63" s="1209"/>
      <c r="E63" s="1210"/>
      <c r="F63" s="136">
        <v>15829</v>
      </c>
      <c r="G63" s="136">
        <v>18054</v>
      </c>
      <c r="H63" s="137">
        <v>21075</v>
      </c>
    </row>
    <row r="64" spans="2:8" ht="13" x14ac:dyDescent="0.2"/>
  </sheetData>
  <sheetProtection algorithmName="SHA-512" hashValue="hf6Zkq5QVDyNL2Sa4GOU4Bksq39gRPwDvugV/KbqFmX4YD9y5wlGgETqpdwrBnaT/fY+4+DUxknDUkgHiTfkrw==" saltValue="jBU71I3QfK28YH5XjDO7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49580</v>
      </c>
      <c r="E3" s="156"/>
      <c r="F3" s="157">
        <v>66343</v>
      </c>
      <c r="G3" s="158"/>
      <c r="H3" s="159"/>
    </row>
    <row r="4" spans="1:8" x14ac:dyDescent="0.2">
      <c r="A4" s="160"/>
      <c r="B4" s="161"/>
      <c r="C4" s="162"/>
      <c r="D4" s="163">
        <v>28610</v>
      </c>
      <c r="E4" s="164"/>
      <c r="F4" s="165">
        <v>34529</v>
      </c>
      <c r="G4" s="166"/>
      <c r="H4" s="167"/>
    </row>
    <row r="5" spans="1:8" x14ac:dyDescent="0.2">
      <c r="A5" s="148" t="s">
        <v>519</v>
      </c>
      <c r="B5" s="153"/>
      <c r="C5" s="154"/>
      <c r="D5" s="155">
        <v>35204</v>
      </c>
      <c r="E5" s="156"/>
      <c r="F5" s="157">
        <v>56416</v>
      </c>
      <c r="G5" s="158"/>
      <c r="H5" s="159"/>
    </row>
    <row r="6" spans="1:8" x14ac:dyDescent="0.2">
      <c r="A6" s="160"/>
      <c r="B6" s="161"/>
      <c r="C6" s="162"/>
      <c r="D6" s="163">
        <v>21193</v>
      </c>
      <c r="E6" s="164"/>
      <c r="F6" s="165">
        <v>32623</v>
      </c>
      <c r="G6" s="166"/>
      <c r="H6" s="167"/>
    </row>
    <row r="7" spans="1:8" x14ac:dyDescent="0.2">
      <c r="A7" s="148" t="s">
        <v>520</v>
      </c>
      <c r="B7" s="153"/>
      <c r="C7" s="154"/>
      <c r="D7" s="155">
        <v>41731</v>
      </c>
      <c r="E7" s="156"/>
      <c r="F7" s="157">
        <v>49217</v>
      </c>
      <c r="G7" s="158"/>
      <c r="H7" s="159"/>
    </row>
    <row r="8" spans="1:8" x14ac:dyDescent="0.2">
      <c r="A8" s="160"/>
      <c r="B8" s="161"/>
      <c r="C8" s="162"/>
      <c r="D8" s="163">
        <v>22889</v>
      </c>
      <c r="E8" s="164"/>
      <c r="F8" s="165">
        <v>27232</v>
      </c>
      <c r="G8" s="166"/>
      <c r="H8" s="167"/>
    </row>
    <row r="9" spans="1:8" x14ac:dyDescent="0.2">
      <c r="A9" s="148" t="s">
        <v>521</v>
      </c>
      <c r="B9" s="153"/>
      <c r="C9" s="154"/>
      <c r="D9" s="155">
        <v>23994</v>
      </c>
      <c r="E9" s="156"/>
      <c r="F9" s="157">
        <v>49211</v>
      </c>
      <c r="G9" s="158"/>
      <c r="H9" s="159"/>
    </row>
    <row r="10" spans="1:8" x14ac:dyDescent="0.2">
      <c r="A10" s="160"/>
      <c r="B10" s="161"/>
      <c r="C10" s="162"/>
      <c r="D10" s="163">
        <v>16274</v>
      </c>
      <c r="E10" s="164"/>
      <c r="F10" s="165">
        <v>28367</v>
      </c>
      <c r="G10" s="166"/>
      <c r="H10" s="167"/>
    </row>
    <row r="11" spans="1:8" x14ac:dyDescent="0.2">
      <c r="A11" s="148" t="s">
        <v>522</v>
      </c>
      <c r="B11" s="153"/>
      <c r="C11" s="154"/>
      <c r="D11" s="155">
        <v>29295</v>
      </c>
      <c r="E11" s="156"/>
      <c r="F11" s="157">
        <v>51738</v>
      </c>
      <c r="G11" s="158"/>
      <c r="H11" s="159"/>
    </row>
    <row r="12" spans="1:8" x14ac:dyDescent="0.2">
      <c r="A12" s="160"/>
      <c r="B12" s="161"/>
      <c r="C12" s="168"/>
      <c r="D12" s="163">
        <v>23659</v>
      </c>
      <c r="E12" s="164"/>
      <c r="F12" s="165">
        <v>30360</v>
      </c>
      <c r="G12" s="166"/>
      <c r="H12" s="167"/>
    </row>
    <row r="13" spans="1:8" x14ac:dyDescent="0.2">
      <c r="A13" s="148"/>
      <c r="B13" s="153"/>
      <c r="C13" s="169"/>
      <c r="D13" s="170">
        <v>35961</v>
      </c>
      <c r="E13" s="171"/>
      <c r="F13" s="172">
        <v>54585</v>
      </c>
      <c r="G13" s="173"/>
      <c r="H13" s="159"/>
    </row>
    <row r="14" spans="1:8" x14ac:dyDescent="0.2">
      <c r="A14" s="160"/>
      <c r="B14" s="161"/>
      <c r="C14" s="162"/>
      <c r="D14" s="163">
        <v>22525</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10.17</v>
      </c>
      <c r="C19" s="174">
        <f>ROUND(VALUE(SUBSTITUTE(実質収支比率等に係る経年分析!G$48,"▲","-")),2)</f>
        <v>11.4</v>
      </c>
      <c r="D19" s="174">
        <f>ROUND(VALUE(SUBSTITUTE(実質収支比率等に係る経年分析!H$48,"▲","-")),2)</f>
        <v>11.55</v>
      </c>
      <c r="E19" s="174">
        <f>ROUND(VALUE(SUBSTITUTE(実質収支比率等に係る経年分析!I$48,"▲","-")),2)</f>
        <v>11.43</v>
      </c>
      <c r="F19" s="174">
        <f>ROUND(VALUE(SUBSTITUTE(実質収支比率等に係る経年分析!J$48,"▲","-")),2)</f>
        <v>9.4499999999999993</v>
      </c>
    </row>
    <row r="20" spans="1:11" x14ac:dyDescent="0.2">
      <c r="A20" s="174" t="s">
        <v>53</v>
      </c>
      <c r="B20" s="174">
        <f>ROUND(VALUE(SUBSTITUTE(実質収支比率等に係る経年分析!F$47,"▲","-")),2)</f>
        <v>12.07</v>
      </c>
      <c r="C20" s="174">
        <f>ROUND(VALUE(SUBSTITUTE(実質収支比率等に係る経年分析!G$47,"▲","-")),2)</f>
        <v>12.39</v>
      </c>
      <c r="D20" s="174">
        <f>ROUND(VALUE(SUBSTITUTE(実質収支比率等に係る経年分析!H$47,"▲","-")),2)</f>
        <v>15.14</v>
      </c>
      <c r="E20" s="174">
        <f>ROUND(VALUE(SUBSTITUTE(実質収支比率等に係る経年分析!I$47,"▲","-")),2)</f>
        <v>16.170000000000002</v>
      </c>
      <c r="F20" s="174">
        <f>ROUND(VALUE(SUBSTITUTE(実質収支比率等に係る経年分析!J$47,"▲","-")),2)</f>
        <v>15.82</v>
      </c>
    </row>
    <row r="21" spans="1:11" x14ac:dyDescent="0.2">
      <c r="A21" s="174" t="s">
        <v>54</v>
      </c>
      <c r="B21" s="174">
        <f>IF(ISNUMBER(VALUE(SUBSTITUTE(実質収支比率等に係る経年分析!F$49,"▲","-"))),ROUND(VALUE(SUBSTITUTE(実質収支比率等に係る経年分析!F$49,"▲","-")),2),NA())</f>
        <v>-1.79</v>
      </c>
      <c r="C21" s="174">
        <f>IF(ISNUMBER(VALUE(SUBSTITUTE(実質収支比率等に係る経年分析!G$49,"▲","-"))),ROUND(VALUE(SUBSTITUTE(実質収支比率等に係る経年分析!G$49,"▲","-")),2),NA())</f>
        <v>2.09</v>
      </c>
      <c r="D21" s="174">
        <f>IF(ISNUMBER(VALUE(SUBSTITUTE(実質収支比率等に係る経年分析!H$49,"▲","-"))),ROUND(VALUE(SUBSTITUTE(実質収支比率等に係る経年分析!H$49,"▲","-")),2),NA())</f>
        <v>3.83</v>
      </c>
      <c r="E21" s="174">
        <f>IF(ISNUMBER(VALUE(SUBSTITUTE(実質収支比率等に係る経年分析!I$49,"▲","-"))),ROUND(VALUE(SUBSTITUTE(実質収支比率等に係る経年分析!I$49,"▲","-")),2),NA())</f>
        <v>0.43</v>
      </c>
      <c r="F21" s="174">
        <f>IF(ISNUMBER(VALUE(SUBSTITUTE(実質収支比率等に係る経年分析!J$49,"▲","-"))),ROUND(VALUE(SUBSTITUTE(実質収支比率等に係る経年分析!J$49,"▲","-")),2),NA())</f>
        <v>-1.77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国民健康保険事業特別会計（直営診療施設勘定）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国民健康保険事業特別会計（事業勘定）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1.1100000000000001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2">
      <c r="A33" s="175" t="str">
        <f>IF(連結実質赤字比率に係る赤字・黒字の構成分析!C$37="",NA(),連結実質赤字比率に係る赤字・黒字の構成分析!C$37)</f>
        <v>介護保険事業特別会計（保険事業勘定）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1.27</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9.8000000000000007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5129</v>
      </c>
      <c r="E42" s="176"/>
      <c r="F42" s="176"/>
      <c r="G42" s="176">
        <f>'実質公債費比率（分子）の構造'!L$52</f>
        <v>4849</v>
      </c>
      <c r="H42" s="176"/>
      <c r="I42" s="176"/>
      <c r="J42" s="176">
        <f>'実質公債費比率（分子）の構造'!M$52</f>
        <v>4701</v>
      </c>
      <c r="K42" s="176"/>
      <c r="L42" s="176"/>
      <c r="M42" s="176">
        <f>'実質公債費比率（分子）の構造'!N$52</f>
        <v>4884</v>
      </c>
      <c r="N42" s="176"/>
      <c r="O42" s="176"/>
      <c r="P42" s="176">
        <f>'実質公債費比率（分子）の構造'!O$52</f>
        <v>4954</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144</v>
      </c>
      <c r="C44" s="176"/>
      <c r="D44" s="176"/>
      <c r="E44" s="176">
        <f>'実質公債費比率（分子）の構造'!L$50</f>
        <v>115</v>
      </c>
      <c r="F44" s="176"/>
      <c r="G44" s="176"/>
      <c r="H44" s="176">
        <f>'実質公債費比率（分子）の構造'!M$50</f>
        <v>103</v>
      </c>
      <c r="I44" s="176"/>
      <c r="J44" s="176"/>
      <c r="K44" s="176">
        <f>'実質公債費比率（分子）の構造'!N$50</f>
        <v>69</v>
      </c>
      <c r="L44" s="176"/>
      <c r="M44" s="176"/>
      <c r="N44" s="176">
        <f>'実質公債費比率（分子）の構造'!O$50</f>
        <v>49</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1345</v>
      </c>
      <c r="C46" s="176"/>
      <c r="D46" s="176"/>
      <c r="E46" s="176">
        <f>'実質公債費比率（分子）の構造'!L$48</f>
        <v>1326</v>
      </c>
      <c r="F46" s="176"/>
      <c r="G46" s="176"/>
      <c r="H46" s="176">
        <f>'実質公債費比率（分子）の構造'!M$48</f>
        <v>1220</v>
      </c>
      <c r="I46" s="176"/>
      <c r="J46" s="176"/>
      <c r="K46" s="176">
        <f>'実質公債費比率（分子）の構造'!N$48</f>
        <v>1230</v>
      </c>
      <c r="L46" s="176"/>
      <c r="M46" s="176"/>
      <c r="N46" s="176">
        <f>'実質公債費比率（分子）の構造'!O$48</f>
        <v>1229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4034</v>
      </c>
      <c r="C49" s="176"/>
      <c r="D49" s="176"/>
      <c r="E49" s="176">
        <f>'実質公債費比率（分子）の構造'!L$45</f>
        <v>3886</v>
      </c>
      <c r="F49" s="176"/>
      <c r="G49" s="176"/>
      <c r="H49" s="176">
        <f>'実質公債費比率（分子）の構造'!M$45</f>
        <v>3865</v>
      </c>
      <c r="I49" s="176"/>
      <c r="J49" s="176"/>
      <c r="K49" s="176">
        <f>'実質公債費比率（分子）の構造'!N$45</f>
        <v>4174</v>
      </c>
      <c r="L49" s="176"/>
      <c r="M49" s="176"/>
      <c r="N49" s="176">
        <f>'実質公債費比率（分子）の構造'!O$45</f>
        <v>4318</v>
      </c>
      <c r="O49" s="176"/>
      <c r="P49" s="176"/>
    </row>
    <row r="50" spans="1:16" x14ac:dyDescent="0.2">
      <c r="A50" s="176" t="s">
        <v>67</v>
      </c>
      <c r="B50" s="176" t="e">
        <f>NA()</f>
        <v>#N/A</v>
      </c>
      <c r="C50" s="176">
        <f>IF(ISNUMBER('実質公債費比率（分子）の構造'!K$53),'実質公債費比率（分子）の構造'!K$53,NA())</f>
        <v>394</v>
      </c>
      <c r="D50" s="176" t="e">
        <f>NA()</f>
        <v>#N/A</v>
      </c>
      <c r="E50" s="176" t="e">
        <f>NA()</f>
        <v>#N/A</v>
      </c>
      <c r="F50" s="176">
        <f>IF(ISNUMBER('実質公債費比率（分子）の構造'!L$53),'実質公債費比率（分子）の構造'!L$53,NA())</f>
        <v>478</v>
      </c>
      <c r="G50" s="176" t="e">
        <f>NA()</f>
        <v>#N/A</v>
      </c>
      <c r="H50" s="176" t="e">
        <f>NA()</f>
        <v>#N/A</v>
      </c>
      <c r="I50" s="176">
        <f>IF(ISNUMBER('実質公債費比率（分子）の構造'!M$53),'実質公債費比率（分子）の構造'!M$53,NA())</f>
        <v>487</v>
      </c>
      <c r="J50" s="176" t="e">
        <f>NA()</f>
        <v>#N/A</v>
      </c>
      <c r="K50" s="176" t="e">
        <f>NA()</f>
        <v>#N/A</v>
      </c>
      <c r="L50" s="176">
        <f>IF(ISNUMBER('実質公債費比率（分子）の構造'!N$53),'実質公債費比率（分子）の構造'!N$53,NA())</f>
        <v>589</v>
      </c>
      <c r="M50" s="176" t="e">
        <f>NA()</f>
        <v>#N/A</v>
      </c>
      <c r="N50" s="176" t="e">
        <f>NA()</f>
        <v>#N/A</v>
      </c>
      <c r="O50" s="176">
        <f>IF(ISNUMBER('実質公債費比率（分子）の構造'!O$53),'実質公債費比率（分子）の構造'!O$53,NA())</f>
        <v>642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43625</v>
      </c>
      <c r="E56" s="175"/>
      <c r="F56" s="175"/>
      <c r="G56" s="175">
        <f>'将来負担比率（分子）の構造'!J$52</f>
        <v>44096</v>
      </c>
      <c r="H56" s="175"/>
      <c r="I56" s="175"/>
      <c r="J56" s="175">
        <f>'将来負担比率（分子）の構造'!K$52</f>
        <v>43561</v>
      </c>
      <c r="K56" s="175"/>
      <c r="L56" s="175"/>
      <c r="M56" s="175">
        <f>'将来負担比率（分子）の構造'!L$52</f>
        <v>41614</v>
      </c>
      <c r="N56" s="175"/>
      <c r="O56" s="175"/>
      <c r="P56" s="175">
        <f>'将来負担比率（分子）の構造'!M$52</f>
        <v>39734</v>
      </c>
    </row>
    <row r="57" spans="1:16" x14ac:dyDescent="0.2">
      <c r="A57" s="175" t="s">
        <v>42</v>
      </c>
      <c r="B57" s="175"/>
      <c r="C57" s="175"/>
      <c r="D57" s="175">
        <f>'将来負担比率（分子）の構造'!I$51</f>
        <v>8398</v>
      </c>
      <c r="E57" s="175"/>
      <c r="F57" s="175"/>
      <c r="G57" s="175">
        <f>'将来負担比率（分子）の構造'!J$51</f>
        <v>7932</v>
      </c>
      <c r="H57" s="175"/>
      <c r="I57" s="175"/>
      <c r="J57" s="175">
        <f>'将来負担比率（分子）の構造'!K$51</f>
        <v>7498</v>
      </c>
      <c r="K57" s="175"/>
      <c r="L57" s="175"/>
      <c r="M57" s="175">
        <f>'将来負担比率（分子）の構造'!L$51</f>
        <v>6971</v>
      </c>
      <c r="N57" s="175"/>
      <c r="O57" s="175"/>
      <c r="P57" s="175">
        <f>'将来負担比率（分子）の構造'!M$51</f>
        <v>6677</v>
      </c>
    </row>
    <row r="58" spans="1:16" x14ac:dyDescent="0.2">
      <c r="A58" s="175" t="s">
        <v>41</v>
      </c>
      <c r="B58" s="175"/>
      <c r="C58" s="175"/>
      <c r="D58" s="175">
        <f>'将来負担比率（分子）の構造'!I$50</f>
        <v>14188</v>
      </c>
      <c r="E58" s="175"/>
      <c r="F58" s="175"/>
      <c r="G58" s="175">
        <f>'将来負担比率（分子）の構造'!J$50</f>
        <v>15447</v>
      </c>
      <c r="H58" s="175"/>
      <c r="I58" s="175"/>
      <c r="J58" s="175">
        <f>'将来負担比率（分子）の構造'!K$50</f>
        <v>19347</v>
      </c>
      <c r="K58" s="175"/>
      <c r="L58" s="175"/>
      <c r="M58" s="175">
        <f>'将来負担比率（分子）の構造'!L$50</f>
        <v>21795</v>
      </c>
      <c r="N58" s="175"/>
      <c r="O58" s="175"/>
      <c r="P58" s="175">
        <f>'将来負担比率（分子）の構造'!M$50</f>
        <v>25006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7602</v>
      </c>
      <c r="C62" s="175"/>
      <c r="D62" s="175"/>
      <c r="E62" s="175">
        <f>'将来負担比率（分子）の構造'!J$45</f>
        <v>7536</v>
      </c>
      <c r="F62" s="175"/>
      <c r="G62" s="175"/>
      <c r="H62" s="175">
        <f>'将来負担比率（分子）の構造'!K$45</f>
        <v>7407</v>
      </c>
      <c r="I62" s="175"/>
      <c r="J62" s="175"/>
      <c r="K62" s="175">
        <f>'将来負担比率（分子）の構造'!L$45</f>
        <v>7472</v>
      </c>
      <c r="L62" s="175"/>
      <c r="M62" s="175"/>
      <c r="N62" s="175">
        <f>'将来負担比率（分子）の構造'!M$45</f>
        <v>7480</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14620</v>
      </c>
      <c r="C64" s="175"/>
      <c r="D64" s="175"/>
      <c r="E64" s="175">
        <f>'将来負担比率（分子）の構造'!J$43</f>
        <v>14511</v>
      </c>
      <c r="F64" s="175"/>
      <c r="G64" s="175"/>
      <c r="H64" s="175">
        <f>'将来負担比率（分子）の構造'!K$43</f>
        <v>13945</v>
      </c>
      <c r="I64" s="175"/>
      <c r="J64" s="175"/>
      <c r="K64" s="175">
        <f>'将来負担比率（分子）の構造'!L$43</f>
        <v>13060</v>
      </c>
      <c r="L64" s="175"/>
      <c r="M64" s="175"/>
      <c r="N64" s="175">
        <f>'将来負担比率（分子）の構造'!M$43</f>
        <v>12360</v>
      </c>
      <c r="O64" s="175"/>
      <c r="P64" s="175"/>
    </row>
    <row r="65" spans="1:16" x14ac:dyDescent="0.2">
      <c r="A65" s="175" t="s">
        <v>32</v>
      </c>
      <c r="B65" s="175">
        <f>'将来負担比率（分子）の構造'!I$42</f>
        <v>496</v>
      </c>
      <c r="C65" s="175"/>
      <c r="D65" s="175"/>
      <c r="E65" s="175">
        <f>'将来負担比率（分子）の構造'!J$42</f>
        <v>388</v>
      </c>
      <c r="F65" s="175"/>
      <c r="G65" s="175"/>
      <c r="H65" s="175">
        <f>'将来負担比率（分子）の構造'!K$42</f>
        <v>291</v>
      </c>
      <c r="I65" s="175"/>
      <c r="J65" s="175"/>
      <c r="K65" s="175">
        <f>'将来負担比率（分子）の構造'!L$42</f>
        <v>226</v>
      </c>
      <c r="L65" s="175"/>
      <c r="M65" s="175"/>
      <c r="N65" s="175">
        <f>'将来負担比率（分子）の構造'!M$42</f>
        <v>159</v>
      </c>
      <c r="O65" s="175"/>
      <c r="P65" s="175"/>
    </row>
    <row r="66" spans="1:16" x14ac:dyDescent="0.2">
      <c r="A66" s="175" t="s">
        <v>31</v>
      </c>
      <c r="B66" s="175">
        <f>'将来負担比率（分子）の構造'!I$41</f>
        <v>39224</v>
      </c>
      <c r="C66" s="175"/>
      <c r="D66" s="175"/>
      <c r="E66" s="175">
        <f>'将来負担比率（分子）の構造'!J$41</f>
        <v>40074</v>
      </c>
      <c r="F66" s="175"/>
      <c r="G66" s="175"/>
      <c r="H66" s="175">
        <f>'将来負担比率（分子）の構造'!K$41</f>
        <v>41056</v>
      </c>
      <c r="I66" s="175"/>
      <c r="J66" s="175"/>
      <c r="K66" s="175">
        <f>'将来負担比率（分子）の構造'!L$41</f>
        <v>38928</v>
      </c>
      <c r="L66" s="175"/>
      <c r="M66" s="175"/>
      <c r="N66" s="175">
        <f>'将来負担比率（分子）の構造'!M$41</f>
        <v>36792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4363</v>
      </c>
      <c r="C72" s="179">
        <f>基金残高に係る経年分析!G55</f>
        <v>4579</v>
      </c>
      <c r="D72" s="179">
        <f>基金残高に係る経年分析!H55</f>
        <v>4577</v>
      </c>
    </row>
    <row r="73" spans="1:16" x14ac:dyDescent="0.2">
      <c r="A73" s="178" t="s">
        <v>74</v>
      </c>
      <c r="B73" s="179">
        <f>基金残高に係る経年分析!F56</f>
        <v>2592</v>
      </c>
      <c r="C73" s="179">
        <f>基金残高に係る経年分析!G56</f>
        <v>2380</v>
      </c>
      <c r="D73" s="179">
        <f>基金残高に係る経年分析!H56</f>
        <v>2337</v>
      </c>
    </row>
    <row r="74" spans="1:16" x14ac:dyDescent="0.2">
      <c r="A74" s="178" t="s">
        <v>75</v>
      </c>
      <c r="B74" s="179">
        <f>基金残高に係る経年分析!F57</f>
        <v>8874</v>
      </c>
      <c r="C74" s="179">
        <f>基金残高に係る経年分析!G57</f>
        <v>11095</v>
      </c>
      <c r="D74" s="179">
        <f>基金残高に係る経年分析!H57</f>
        <v>14162</v>
      </c>
    </row>
  </sheetData>
  <sheetProtection algorithmName="SHA-512" hashValue="KE83V250jZHi9Iyw8NFJUUktRcOlYbD6REAXOmZY+OCB40+ZV2tBxHH7fs5pwfHpwih7jx/By0s2QDlqoy/nww==" saltValue="TgIIurXflmkinu6q7nQkx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2025-03-13T04:57:24Z</cp:lastPrinted>
  <dcterms:created xsi:type="dcterms:W3CDTF">2025-02-19T01:14:02Z</dcterms:created>
  <dcterms:modified xsi:type="dcterms:W3CDTF">2025-03-19T11:18:31Z</dcterms:modified>
  <cp:category/>
</cp:coreProperties>
</file>