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L:\05財政担当\R6（2024）\②財政運営\16財政状況資料集\令和５年度決算\04県→国\県HP掲載用\"/>
    </mc:Choice>
  </mc:AlternateContent>
  <xr:revisionPtr revIDLastSave="0" documentId="13_ncr:1_{72E612DD-EE36-45F3-B69D-F674E710AC3F}" xr6:coauthVersionLast="47" xr6:coauthVersionMax="47" xr10:uidLastSave="{00000000-0000-0000-0000-000000000000}"/>
  <bookViews>
    <workbookView xWindow="75" yWindow="-16320" windowWidth="29040" windowHeight="15840" tabRatio="888"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C36" i="10"/>
  <c r="CO35" i="10"/>
  <c r="BW35" i="10"/>
  <c r="BE35" i="10"/>
  <c r="CO34" i="10"/>
  <c r="BW34" i="10"/>
  <c r="BE34"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AM34" i="10" l="1"/>
  <c r="AM35" i="10" s="1"/>
</calcChain>
</file>

<file path=xl/sharedStrings.xml><?xml version="1.0" encoding="utf-8"?>
<sst xmlns="http://schemas.openxmlformats.org/spreadsheetml/2006/main" count="1093" uniqueCount="559">
  <si>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</si>
  <si>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</si>
  <si>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</si>
  <si>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</si>
  <si>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</si>
  <si>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</si>
  <si>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</si>
  <si>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</si>
  <si>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</si>
  <si>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</si>
  <si>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</si>
  <si>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</si>
  <si>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</si>
  <si>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</si>
  <si>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</si>
  <si>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</si>
  <si>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</si>
  <si>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</si>
  <si>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</si>
  <si>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</si>
  <si>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</si>
  <si>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</si>
  <si>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</si>
  <si>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</si>
  <si>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</si>
  <si>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</si>
  <si>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</si>
  <si>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</si>
  <si>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</si>
  <si>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</si>
  <si>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</si>
  <si>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</si>
  <si>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</si>
  <si>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</si>
  <si>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</si>
  <si>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</si>
  <si>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</si>
  <si>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</si>
  <si>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</si>
  <si>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</si>
  <si>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</si>
  <si>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</si>
  <si>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</si>
  <si>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</si>
  <si>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</si>
  <si>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</si>
  <si>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</si>
  <si>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</si>
  <si>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</si>
  <si>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</si>
  <si>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</si>
  <si>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</si>
  <si>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</si>
  <si>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</si>
  <si>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</si>
  <si>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</si>
  <si>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</si>
  <si>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</si>
  <si>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</si>
  <si>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</si>
  <si>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</si>
  <si>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</si>
  <si>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</si>
  <si>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</si>
  <si>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</si>
  <si>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</si>
  <si>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</si>
  <si>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</si>
  <si>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</si>
  <si>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</si>
  <si>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</si>
  <si>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</si>
  <si>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</si>
  <si>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</si>
  <si>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</si>
  <si>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</si>
  <si>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</si>
  <si>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</si>
  <si>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</si>
  <si>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栃木県</t>
    <phoneticPr fontId="5"/>
  </si>
  <si>
    <t>市町村類型</t>
    <phoneticPr fontId="5"/>
  </si>
  <si>
    <t>Ⅰ－２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</si>
  <si>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</si>
  <si>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</si>
  <si>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</si>
  <si>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</si>
  <si>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</si>
  <si>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</si>
  <si>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</si>
  <si>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</si>
  <si>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</si>
  <si>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</si>
  <si>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</si>
  <si>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</si>
  <si>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那須烏山市</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</si>
  <si>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</si>
  <si>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</si>
  <si>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</si>
  <si>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</si>
  <si>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</si>
  <si>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</si>
  <si>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</si>
  <si>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</si>
  <si>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</si>
  <si>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</si>
  <si>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</si>
  <si>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</si>
  <si>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</si>
  <si>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</si>
  <si>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</si>
  <si>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</si>
  <si>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</si>
  <si>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</si>
  <si>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</si>
  <si>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</si>
  <si>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</si>
  <si>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</si>
  <si>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</si>
  <si>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-8.0</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</si>
  <si>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</si>
  <si>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</si>
  <si>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</si>
  <si>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</si>
  <si>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</si>
  <si>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</si>
  <si>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</si>
  <si>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</si>
  <si>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</si>
  <si>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</si>
  <si>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</si>
  <si>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</si>
  <si>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</si>
  <si>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</si>
  <si>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</si>
  <si>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</si>
  <si>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</si>
  <si>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</si>
  <si>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</si>
  <si>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</si>
  <si>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</si>
  <si>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</si>
  <si>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-2.3</t>
    <phoneticPr fontId="5"/>
  </si>
  <si>
    <t>基準財政需要額</t>
    <phoneticPr fontId="26"/>
  </si>
  <si>
    <t>うち日本人(％)</t>
    <phoneticPr fontId="5"/>
  </si>
  <si>
    <t>-2.4</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</si>
  <si>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</si>
  <si>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</si>
  <si>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</si>
  <si>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</si>
  <si>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</si>
  <si>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</si>
  <si>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</si>
  <si>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</si>
  <si>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</si>
  <si>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</si>
  <si>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</si>
  <si>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</si>
  <si>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</si>
  <si>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</si>
  <si>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</si>
  <si>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</si>
  <si>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</si>
  <si>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</si>
  <si>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</si>
  <si>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</si>
  <si>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</si>
  <si>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</si>
  <si>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</si>
  <si>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</si>
  <si>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</si>
  <si>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</si>
  <si>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</si>
  <si>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</si>
  <si>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</si>
  <si>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</si>
  <si>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</si>
  <si>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</si>
  <si>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</si>
  <si>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</si>
  <si>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</si>
  <si>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</si>
  <si>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</si>
  <si>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</si>
  <si>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</si>
  <si>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</si>
  <si>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</si>
  <si>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</si>
  <si>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</si>
  <si>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</si>
  <si>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</si>
  <si>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</si>
  <si>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</si>
  <si>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</si>
  <si>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</si>
  <si>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</si>
  <si>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</si>
  <si>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</si>
  <si>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</si>
  <si>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</si>
  <si>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</si>
  <si>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</si>
  <si>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</si>
  <si>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</si>
  <si>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栃木県那須烏山市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</si>
  <si>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</si>
  <si>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</si>
  <si>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</si>
  <si>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</si>
  <si>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</si>
  <si>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</si>
  <si>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</si>
  <si>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</si>
  <si>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</si>
  <si>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</si>
  <si>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</si>
  <si>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</si>
  <si>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</si>
  <si>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</si>
  <si>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</si>
  <si>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</si>
  <si>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</si>
  <si>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</si>
  <si>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</si>
  <si>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</si>
  <si>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</si>
  <si>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</si>
  <si>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</si>
  <si>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</si>
  <si>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</si>
  <si>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</si>
  <si>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</si>
  <si>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</si>
  <si>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</si>
  <si>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</si>
  <si>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</si>
  <si>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</si>
  <si>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</si>
  <si>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</si>
  <si>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</si>
  <si>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</si>
  <si>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</si>
  <si>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</si>
  <si>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</si>
  <si>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</si>
  <si>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</si>
  <si>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</si>
  <si>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</si>
  <si>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</si>
  <si>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</si>
  <si>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</si>
  <si>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</si>
  <si>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</si>
  <si>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</si>
  <si>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</si>
  <si>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</si>
  <si>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</si>
  <si>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</si>
  <si>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</si>
  <si>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</si>
  <si>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</si>
  <si>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</si>
  <si>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</si>
  <si>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</si>
  <si>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</si>
  <si>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</si>
  <si>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</si>
  <si>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</si>
  <si>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</si>
  <si>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</si>
  <si>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</si>
  <si>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</si>
  <si>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</si>
  <si>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</si>
  <si>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</si>
  <si>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</si>
  <si>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</si>
  <si>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</si>
  <si>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</si>
  <si>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</si>
  <si>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</si>
  <si>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</si>
  <si>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</si>
  <si>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</si>
  <si>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</si>
  <si>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</si>
  <si>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</si>
  <si>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</si>
  <si>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</si>
  <si>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</si>
  <si>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</si>
  <si>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</si>
  <si>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</si>
  <si>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</si>
  <si>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</si>
  <si>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</si>
  <si>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</si>
  <si>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</si>
  <si>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</si>
  <si>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</si>
  <si>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</si>
  <si>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</si>
  <si>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</si>
  <si>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</si>
  <si>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</si>
  <si>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</si>
  <si>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</si>
  <si>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</si>
  <si>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</si>
  <si>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</si>
  <si>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</si>
  <si>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</si>
  <si>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</si>
  <si>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</si>
  <si>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</si>
  <si>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</si>
  <si>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</si>
  <si>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</si>
  <si>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</si>
  <si>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</si>
  <si>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</si>
  <si>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</si>
  <si>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</si>
  <si>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</si>
  <si>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</si>
  <si>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</si>
  <si>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</si>
  <si>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</si>
  <si>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</si>
  <si>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</si>
  <si>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</si>
  <si>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</si>
  <si>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</si>
  <si>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</si>
  <si>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</si>
  <si>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</si>
  <si>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</si>
  <si>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</si>
  <si>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</si>
  <si>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</si>
  <si>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</si>
  <si>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</si>
  <si>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</si>
  <si>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</si>
  <si>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</si>
  <si>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</si>
  <si>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</si>
  <si>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</si>
  <si>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</si>
  <si>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</si>
  <si>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</si>
  <si>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</si>
  <si>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</si>
  <si>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</si>
  <si>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</si>
  <si>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栃木県那須烏山市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</si>
  <si>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</si>
  <si>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</si>
  <si>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</si>
  <si>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</si>
  <si>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</si>
  <si>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</si>
  <si>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</si>
  <si>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</si>
  <si>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</si>
  <si>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</si>
  <si>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</si>
  <si>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</si>
  <si>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</si>
  <si>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</si>
  <si>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</si>
  <si>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</si>
  <si>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</si>
  <si>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</si>
  <si>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</si>
  <si>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</si>
  <si>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熊田診療所特別会計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</si>
  <si>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</si>
  <si>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</si>
  <si>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</si>
  <si>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</si>
  <si>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</si>
  <si>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</si>
  <si>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</si>
  <si>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</si>
  <si>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</si>
  <si>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</si>
  <si>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</si>
  <si>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</si>
  <si>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</si>
  <si>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</si>
  <si>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</si>
  <si>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</si>
  <si>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</si>
  <si>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</si>
  <si>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</si>
  <si>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</si>
  <si>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</si>
  <si>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</si>
  <si>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</si>
  <si>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</si>
  <si>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</si>
  <si>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</si>
  <si>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</si>
  <si>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</si>
  <si>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</si>
  <si>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</si>
  <si>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</si>
  <si>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</si>
  <si>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</si>
  <si>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</si>
  <si>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</si>
  <si>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</si>
  <si>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</si>
  <si>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</si>
  <si>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</si>
  <si>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</si>
  <si>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</si>
  <si>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</si>
  <si>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</si>
  <si>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</si>
  <si>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</si>
  <si>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</si>
  <si>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</si>
  <si>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</si>
  <si>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</si>
  <si>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</si>
  <si>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</si>
  <si>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</si>
  <si>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</si>
  <si>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</si>
  <si>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</si>
  <si>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</si>
  <si>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</si>
  <si>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</si>
  <si>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</si>
  <si>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</si>
  <si>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</si>
  <si>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</si>
  <si>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</si>
  <si>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</si>
  <si>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</si>
  <si>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</si>
  <si>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</si>
  <si>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</si>
  <si>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</si>
  <si>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</si>
  <si>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</si>
  <si>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</si>
  <si>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</si>
  <si>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</si>
  <si>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</si>
  <si>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</si>
  <si>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</si>
  <si>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</si>
  <si>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</si>
  <si>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</si>
  <si>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</si>
  <si>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</si>
  <si>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</si>
  <si>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</si>
  <si>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</si>
  <si>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</si>
  <si>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</si>
  <si>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</si>
  <si>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</si>
  <si>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</si>
  <si>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</si>
  <si>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</si>
  <si>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</si>
  <si>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</si>
  <si>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</si>
  <si>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</si>
  <si>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</si>
  <si>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</si>
  <si>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</si>
  <si>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</si>
  <si>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</si>
  <si>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</si>
  <si>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</si>
  <si>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</si>
  <si>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</si>
  <si>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</si>
  <si>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</si>
  <si>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</si>
  <si>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</si>
  <si>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</si>
  <si>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</si>
  <si>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</si>
  <si>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</si>
  <si>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</si>
  <si>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</si>
  <si>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</si>
  <si>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</si>
  <si>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</si>
  <si>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</si>
  <si>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</si>
  <si>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</si>
  <si>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</si>
  <si>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</si>
  <si>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</si>
  <si>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</si>
  <si>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</si>
  <si>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</si>
  <si>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</si>
  <si>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</si>
  <si>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</si>
  <si>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</si>
  <si>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</si>
  <si>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</si>
  <si>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</si>
  <si>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</si>
  <si>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</si>
  <si>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</si>
  <si>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</si>
  <si>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</si>
  <si>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</si>
  <si>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</si>
  <si>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</si>
  <si>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</si>
  <si>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</si>
  <si>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</si>
  <si>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</si>
  <si>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</si>
  <si>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</si>
  <si>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</si>
  <si>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</si>
  <si>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</si>
  <si>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</si>
  <si>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</si>
  <si>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</si>
  <si>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1.21</t>
  </si>
  <si>
    <t>▲ 4.43</t>
  </si>
  <si>
    <t>水道事業会計</t>
  </si>
  <si>
    <t>一般会計</t>
  </si>
  <si>
    <t>介護保険特別会計</t>
  </si>
  <si>
    <t>国民健康保険特別会計</t>
  </si>
  <si>
    <t>下水道事業会計</t>
  </si>
  <si>
    <t>熊田診療所特別会計</t>
  </si>
  <si>
    <t>後期高齢者医療特別会計</t>
  </si>
  <si>
    <t>その他会計（赤字）</t>
  </si>
  <si>
    <t>その他会計（黒字）</t>
  </si>
  <si>
    <t>R01</t>
    <phoneticPr fontId="5"/>
  </si>
  <si>
    <t>R02</t>
    <phoneticPr fontId="5"/>
  </si>
  <si>
    <t>R03</t>
    <phoneticPr fontId="5"/>
  </si>
  <si>
    <t>R04</t>
    <phoneticPr fontId="5"/>
  </si>
  <si>
    <t>R05</t>
    <phoneticPr fontId="5"/>
  </si>
  <si>
    <t>-</t>
    <phoneticPr fontId="2"/>
  </si>
  <si>
    <t>南那須地区広域行政事務組合（普通会計）</t>
    <rPh sb="0" eb="5">
      <t>ミナミナスチク</t>
    </rPh>
    <rPh sb="5" eb="13">
      <t>コウイキギョウセイジムクミアイ</t>
    </rPh>
    <rPh sb="14" eb="18">
      <t>フツウカイケイ</t>
    </rPh>
    <phoneticPr fontId="2"/>
  </si>
  <si>
    <t>南那須地区広域行政事務組合（病院会計）</t>
    <rPh sb="14" eb="16">
      <t>ビョウイン</t>
    </rPh>
    <phoneticPr fontId="2"/>
  </si>
  <si>
    <t>栃木県市町村総合事務組合（一般会計）</t>
    <rPh sb="0" eb="3">
      <t>トチギケン</t>
    </rPh>
    <rPh sb="3" eb="6">
      <t>シチョウソン</t>
    </rPh>
    <rPh sb="6" eb="12">
      <t>ソウゴウジムクミアイ</t>
    </rPh>
    <rPh sb="13" eb="17">
      <t>イッパンカイケイ</t>
    </rPh>
    <phoneticPr fontId="2"/>
  </si>
  <si>
    <t>栃木県市町村総合事務組合（特別会計）</t>
    <rPh sb="0" eb="3">
      <t>トチギケン</t>
    </rPh>
    <rPh sb="3" eb="6">
      <t>シチョウソン</t>
    </rPh>
    <rPh sb="6" eb="12">
      <t>ソウゴウジムクミアイ</t>
    </rPh>
    <rPh sb="13" eb="15">
      <t>トクベツ</t>
    </rPh>
    <rPh sb="15" eb="17">
      <t>カイケイ</t>
    </rPh>
    <phoneticPr fontId="2"/>
  </si>
  <si>
    <t>栃木県後期高齢者医療広域連合（一般会計）</t>
    <rPh sb="0" eb="3">
      <t>トチギケン</t>
    </rPh>
    <rPh sb="3" eb="8">
      <t>コウキコウレイシャ</t>
    </rPh>
    <rPh sb="8" eb="10">
      <t>イリョウ</t>
    </rPh>
    <rPh sb="10" eb="14">
      <t>コウイキレンゴウ</t>
    </rPh>
    <rPh sb="15" eb="19">
      <t>イッパンカイケイ</t>
    </rPh>
    <phoneticPr fontId="2"/>
  </si>
  <si>
    <t>栃木県後期高齢者医療広域連合（特別会計）</t>
    <rPh sb="0" eb="3">
      <t>トチギケン</t>
    </rPh>
    <rPh sb="3" eb="8">
      <t>コウキコウレイシャ</t>
    </rPh>
    <rPh sb="8" eb="10">
      <t>イリョウ</t>
    </rPh>
    <rPh sb="10" eb="14">
      <t>コウイキレンゴウ</t>
    </rPh>
    <rPh sb="15" eb="17">
      <t>トクベツ</t>
    </rPh>
    <rPh sb="17" eb="19">
      <t>カイケイ</t>
    </rPh>
    <phoneticPr fontId="2"/>
  </si>
  <si>
    <t>那須烏山市農業公社</t>
    <rPh sb="0" eb="5">
      <t>ナスカラスヤマシ</t>
    </rPh>
    <rPh sb="5" eb="9">
      <t>ノウギョウコウシャ</t>
    </rPh>
    <phoneticPr fontId="2"/>
  </si>
  <si>
    <t>市有施設整備基金</t>
    <rPh sb="0" eb="2">
      <t>シユウ</t>
    </rPh>
    <rPh sb="2" eb="4">
      <t>シセツ</t>
    </rPh>
    <rPh sb="4" eb="6">
      <t>セイビ</t>
    </rPh>
    <rPh sb="6" eb="8">
      <t>キキン</t>
    </rPh>
    <phoneticPr fontId="10"/>
  </si>
  <si>
    <t>庁舎整備基金</t>
    <rPh sb="0" eb="2">
      <t>チョウシャ</t>
    </rPh>
    <rPh sb="2" eb="4">
      <t>セイビ</t>
    </rPh>
    <rPh sb="4" eb="6">
      <t>キキン</t>
    </rPh>
    <phoneticPr fontId="10"/>
  </si>
  <si>
    <t>地域振興基金</t>
    <rPh sb="0" eb="2">
      <t>チイキ</t>
    </rPh>
    <rPh sb="2" eb="4">
      <t>シンコウ</t>
    </rPh>
    <rPh sb="4" eb="6">
      <t>キキン</t>
    </rPh>
    <phoneticPr fontId="10"/>
  </si>
  <si>
    <t>奨学基金</t>
    <rPh sb="0" eb="2">
      <t>ショウガク</t>
    </rPh>
    <rPh sb="2" eb="4">
      <t>キキン</t>
    </rPh>
    <phoneticPr fontId="10"/>
  </si>
  <si>
    <t>地域福祉基金</t>
    <rPh sb="0" eb="2">
      <t>チイキ</t>
    </rPh>
    <rPh sb="2" eb="4">
      <t>フクシ</t>
    </rPh>
    <rPh sb="4" eb="6">
      <t>キキン</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</si>
</sst>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87" fontId="35" fillId="0" borderId="117" xfId="12" applyNumberFormat="1" applyFont="1" applyBorder="1" applyAlignment="1" applyProtection="1">
      <alignment horizontal="right" vertical="center" shrinkToFit="1"/>
      <protection locked="0"/>
    </xf>
    <xf numFmtId="187" fontId="35" fillId="0" borderId="113" xfId="12" applyNumberFormat="1" applyFont="1" applyBorder="1" applyAlignment="1" applyProtection="1">
      <alignment horizontal="right" vertical="center" shrinkToFit="1"/>
      <protection locked="0"/>
    </xf>
    <xf numFmtId="187" fontId="35" fillId="0" borderId="120"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132981</c:v>
                </c:pt>
                <c:pt idx="1">
                  <c:v>128523</c:v>
                </c:pt>
                <c:pt idx="2">
                  <c:v>69604</c:v>
                </c:pt>
                <c:pt idx="3">
                  <c:v>68410</c:v>
                </c:pt>
                <c:pt idx="4">
                  <c:v>73019</c:v>
                </c:pt>
              </c:numCache>
            </c:numRef>
          </c:val>
          <c:smooth val="0"/>
          <c:extLst>
            <c:ext xmlns:c16="http://schemas.microsoft.com/office/drawing/2014/chart" uri="{C3380CC4-5D6E-409C-BE32-E72D297353CC}">
              <c16:uniqueId val="{00000000-8F3E-40D0-AF0E-46EE9397A90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24590</c:v>
                </c:pt>
                <c:pt idx="1">
                  <c:v>37512</c:v>
                </c:pt>
                <c:pt idx="2">
                  <c:v>32641</c:v>
                </c:pt>
                <c:pt idx="3">
                  <c:v>26036</c:v>
                </c:pt>
                <c:pt idx="4">
                  <c:v>50933</c:v>
                </c:pt>
              </c:numCache>
            </c:numRef>
          </c:val>
          <c:smooth val="0"/>
          <c:extLst>
            <c:ext xmlns:c16="http://schemas.microsoft.com/office/drawing/2014/chart" uri="{C3380CC4-5D6E-409C-BE32-E72D297353CC}">
              <c16:uniqueId val="{00000001-8F3E-40D0-AF0E-46EE9397A90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6.42</c:v>
                </c:pt>
                <c:pt idx="1">
                  <c:v>6.54</c:v>
                </c:pt>
                <c:pt idx="2">
                  <c:v>5.94</c:v>
                </c:pt>
                <c:pt idx="3">
                  <c:v>10.06</c:v>
                </c:pt>
                <c:pt idx="4">
                  <c:v>9.31</c:v>
                </c:pt>
              </c:numCache>
            </c:numRef>
          </c:val>
          <c:extLst>
            <c:ext xmlns:c16="http://schemas.microsoft.com/office/drawing/2014/chart" uri="{C3380CC4-5D6E-409C-BE32-E72D297353CC}">
              <c16:uniqueId val="{00000000-2B46-45A6-BBFB-938C07EF5D3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22.74</c:v>
                </c:pt>
                <c:pt idx="1">
                  <c:v>24.68</c:v>
                </c:pt>
                <c:pt idx="2">
                  <c:v>30.07</c:v>
                </c:pt>
                <c:pt idx="3">
                  <c:v>32.78</c:v>
                </c:pt>
                <c:pt idx="4">
                  <c:v>33.869999999999997</c:v>
                </c:pt>
              </c:numCache>
            </c:numRef>
          </c:val>
          <c:extLst>
            <c:ext xmlns:c16="http://schemas.microsoft.com/office/drawing/2014/chart" uri="{C3380CC4-5D6E-409C-BE32-E72D297353CC}">
              <c16:uniqueId val="{00000001-2B46-45A6-BBFB-938C07EF5D3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-1.21</c:v>
                </c:pt>
                <c:pt idx="1">
                  <c:v>1.1200000000000001</c:v>
                </c:pt>
                <c:pt idx="2">
                  <c:v>4.3499999999999996</c:v>
                </c:pt>
                <c:pt idx="3">
                  <c:v>4.2</c:v>
                </c:pt>
                <c:pt idx="4">
                  <c:v>-4.43</c:v>
                </c:pt>
              </c:numCache>
            </c:numRef>
          </c:val>
          <c:smooth val="0"/>
          <c:extLst>
            <c:ext xmlns:c16="http://schemas.microsoft.com/office/drawing/2014/chart" uri="{C3380CC4-5D6E-409C-BE32-E72D297353CC}">
              <c16:uniqueId val="{00000002-2B46-45A6-BBFB-938C07EF5D3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0.11</c:v>
                </c:pt>
                <c:pt idx="2">
                  <c:v>#N/A</c:v>
                </c:pt>
                <c:pt idx="3">
                  <c:v>0.34</c:v>
                </c:pt>
                <c:pt idx="4">
                  <c:v>#N/A</c:v>
                </c:pt>
                <c:pt idx="5">
                  <c:v>0.3</c:v>
                </c:pt>
                <c:pt idx="6">
                  <c:v>#N/A</c:v>
                </c:pt>
                <c:pt idx="7">
                  <c:v>0.9</c:v>
                </c:pt>
                <c:pt idx="8">
                  <c:v>0</c:v>
                </c:pt>
                <c:pt idx="9">
                  <c:v>0</c:v>
                </c:pt>
              </c:numCache>
            </c:numRef>
          </c:val>
          <c:extLst>
            <c:ext xmlns:c16="http://schemas.microsoft.com/office/drawing/2014/chart" uri="{C3380CC4-5D6E-409C-BE32-E72D297353CC}">
              <c16:uniqueId val="{00000000-A923-4657-8D7A-2558A2BD356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923-4657-8D7A-2558A2BD3567}"/>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A923-4657-8D7A-2558A2BD3567}"/>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0.05</c:v>
                </c:pt>
                <c:pt idx="2">
                  <c:v>#N/A</c:v>
                </c:pt>
                <c:pt idx="3">
                  <c:v>0.03</c:v>
                </c:pt>
                <c:pt idx="4">
                  <c:v>#N/A</c:v>
                </c:pt>
                <c:pt idx="5">
                  <c:v>0.04</c:v>
                </c:pt>
                <c:pt idx="6">
                  <c:v>#N/A</c:v>
                </c:pt>
                <c:pt idx="7">
                  <c:v>0.04</c:v>
                </c:pt>
                <c:pt idx="8">
                  <c:v>#N/A</c:v>
                </c:pt>
                <c:pt idx="9">
                  <c:v>0.08</c:v>
                </c:pt>
              </c:numCache>
            </c:numRef>
          </c:val>
          <c:extLst>
            <c:ext xmlns:c16="http://schemas.microsoft.com/office/drawing/2014/chart" uri="{C3380CC4-5D6E-409C-BE32-E72D297353CC}">
              <c16:uniqueId val="{00000003-A923-4657-8D7A-2558A2BD3567}"/>
            </c:ext>
          </c:extLst>
        </c:ser>
        <c:ser>
          <c:idx val="4"/>
          <c:order val="4"/>
          <c:tx>
            <c:strRef>
              <c:f>データシート!$A$31</c:f>
              <c:strCache>
                <c:ptCount val="1"/>
                <c:pt idx="0">
                  <c:v>熊田診療所特別会計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0.03</c:v>
                </c:pt>
                <c:pt idx="2">
                  <c:v>#N/A</c:v>
                </c:pt>
                <c:pt idx="3">
                  <c:v>0.05</c:v>
                </c:pt>
                <c:pt idx="4">
                  <c:v>#N/A</c:v>
                </c:pt>
                <c:pt idx="5">
                  <c:v>0.09</c:v>
                </c:pt>
                <c:pt idx="6">
                  <c:v>#N/A</c:v>
                </c:pt>
                <c:pt idx="7">
                  <c:v>7.0000000000000007E-2</c:v>
                </c:pt>
                <c:pt idx="8">
                  <c:v>#N/A</c:v>
                </c:pt>
                <c:pt idx="9">
                  <c:v>0.08</c:v>
                </c:pt>
              </c:numCache>
            </c:numRef>
          </c:val>
          <c:extLst>
            <c:ext xmlns:c16="http://schemas.microsoft.com/office/drawing/2014/chart" uri="{C3380CC4-5D6E-409C-BE32-E72D297353CC}">
              <c16:uniqueId val="{00000004-A923-4657-8D7A-2558A2BD3567}"/>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#N/A</c:v>
                </c:pt>
                <c:pt idx="9">
                  <c:v>0.37</c:v>
                </c:pt>
              </c:numCache>
            </c:numRef>
          </c:val>
          <c:extLst>
            <c:ext xmlns:c16="http://schemas.microsoft.com/office/drawing/2014/chart" uri="{C3380CC4-5D6E-409C-BE32-E72D297353CC}">
              <c16:uniqueId val="{00000005-A923-4657-8D7A-2558A2BD3567}"/>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1.82</c:v>
                </c:pt>
                <c:pt idx="2">
                  <c:v>#N/A</c:v>
                </c:pt>
                <c:pt idx="3">
                  <c:v>1.36</c:v>
                </c:pt>
                <c:pt idx="4">
                  <c:v>#N/A</c:v>
                </c:pt>
                <c:pt idx="5">
                  <c:v>1.21</c:v>
                </c:pt>
                <c:pt idx="6">
                  <c:v>#N/A</c:v>
                </c:pt>
                <c:pt idx="7">
                  <c:v>1.18</c:v>
                </c:pt>
                <c:pt idx="8">
                  <c:v>#N/A</c:v>
                </c:pt>
                <c:pt idx="9">
                  <c:v>1.35</c:v>
                </c:pt>
              </c:numCache>
            </c:numRef>
          </c:val>
          <c:extLst>
            <c:ext xmlns:c16="http://schemas.microsoft.com/office/drawing/2014/chart" uri="{C3380CC4-5D6E-409C-BE32-E72D297353CC}">
              <c16:uniqueId val="{00000006-A923-4657-8D7A-2558A2BD3567}"/>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0.74</c:v>
                </c:pt>
                <c:pt idx="2">
                  <c:v>#N/A</c:v>
                </c:pt>
                <c:pt idx="3">
                  <c:v>0.97</c:v>
                </c:pt>
                <c:pt idx="4">
                  <c:v>#N/A</c:v>
                </c:pt>
                <c:pt idx="5">
                  <c:v>1.5</c:v>
                </c:pt>
                <c:pt idx="6">
                  <c:v>#N/A</c:v>
                </c:pt>
                <c:pt idx="7">
                  <c:v>2.23</c:v>
                </c:pt>
                <c:pt idx="8">
                  <c:v>#N/A</c:v>
                </c:pt>
                <c:pt idx="9">
                  <c:v>1.83</c:v>
                </c:pt>
              </c:numCache>
            </c:numRef>
          </c:val>
          <c:extLst>
            <c:ext xmlns:c16="http://schemas.microsoft.com/office/drawing/2014/chart" uri="{C3380CC4-5D6E-409C-BE32-E72D297353CC}">
              <c16:uniqueId val="{00000007-A923-4657-8D7A-2558A2BD3567}"/>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6.38</c:v>
                </c:pt>
                <c:pt idx="2">
                  <c:v>#N/A</c:v>
                </c:pt>
                <c:pt idx="3">
                  <c:v>6.48</c:v>
                </c:pt>
                <c:pt idx="4">
                  <c:v>#N/A</c:v>
                </c:pt>
                <c:pt idx="5">
                  <c:v>5.84</c:v>
                </c:pt>
                <c:pt idx="6">
                  <c:v>#N/A</c:v>
                </c:pt>
                <c:pt idx="7">
                  <c:v>9.98</c:v>
                </c:pt>
                <c:pt idx="8">
                  <c:v>#N/A</c:v>
                </c:pt>
                <c:pt idx="9">
                  <c:v>9.2200000000000006</c:v>
                </c:pt>
              </c:numCache>
            </c:numRef>
          </c:val>
          <c:extLst>
            <c:ext xmlns:c16="http://schemas.microsoft.com/office/drawing/2014/chart" uri="{C3380CC4-5D6E-409C-BE32-E72D297353CC}">
              <c16:uniqueId val="{00000008-A923-4657-8D7A-2558A2BD3567}"/>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12.71</c:v>
                </c:pt>
                <c:pt idx="2">
                  <c:v>#N/A</c:v>
                </c:pt>
                <c:pt idx="3">
                  <c:v>11.76</c:v>
                </c:pt>
                <c:pt idx="4">
                  <c:v>#N/A</c:v>
                </c:pt>
                <c:pt idx="5">
                  <c:v>11.22</c:v>
                </c:pt>
                <c:pt idx="6">
                  <c:v>#N/A</c:v>
                </c:pt>
                <c:pt idx="7">
                  <c:v>11.87</c:v>
                </c:pt>
                <c:pt idx="8">
                  <c:v>#N/A</c:v>
                </c:pt>
                <c:pt idx="9">
                  <c:v>11.75</c:v>
                </c:pt>
              </c:numCache>
            </c:numRef>
          </c:val>
          <c:extLst>
            <c:ext xmlns:c16="http://schemas.microsoft.com/office/drawing/2014/chart" uri="{C3380CC4-5D6E-409C-BE32-E72D297353CC}">
              <c16:uniqueId val="{00000009-A923-4657-8D7A-2558A2BD356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1375</c:v>
                </c:pt>
                <c:pt idx="5">
                  <c:v>1314</c:v>
                </c:pt>
                <c:pt idx="8">
                  <c:v>1303</c:v>
                </c:pt>
                <c:pt idx="11">
                  <c:v>1290</c:v>
                </c:pt>
                <c:pt idx="14">
                  <c:v>1295</c:v>
                </c:pt>
              </c:numCache>
            </c:numRef>
          </c:val>
          <c:extLst>
            <c:ext xmlns:c16="http://schemas.microsoft.com/office/drawing/2014/chart" uri="{C3380CC4-5D6E-409C-BE32-E72D297353CC}">
              <c16:uniqueId val="{00000000-FF38-41AF-AA83-37D88C6FD2E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F38-41AF-AA83-37D88C6FD2E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FF38-41AF-AA83-37D88C6FD2E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214</c:v>
                </c:pt>
                <c:pt idx="3">
                  <c:v>178</c:v>
                </c:pt>
                <c:pt idx="6">
                  <c:v>244</c:v>
                </c:pt>
                <c:pt idx="9">
                  <c:v>243</c:v>
                </c:pt>
                <c:pt idx="12">
                  <c:v>251</c:v>
                </c:pt>
              </c:numCache>
            </c:numRef>
          </c:val>
          <c:extLst>
            <c:ext xmlns:c16="http://schemas.microsoft.com/office/drawing/2014/chart" uri="{C3380CC4-5D6E-409C-BE32-E72D297353CC}">
              <c16:uniqueId val="{00000003-FF38-41AF-AA83-37D88C6FD2E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227</c:v>
                </c:pt>
                <c:pt idx="3">
                  <c:v>237</c:v>
                </c:pt>
                <c:pt idx="6">
                  <c:v>222</c:v>
                </c:pt>
                <c:pt idx="9">
                  <c:v>240</c:v>
                </c:pt>
                <c:pt idx="12">
                  <c:v>227</c:v>
                </c:pt>
              </c:numCache>
            </c:numRef>
          </c:val>
          <c:extLst>
            <c:ext xmlns:c16="http://schemas.microsoft.com/office/drawing/2014/chart" uri="{C3380CC4-5D6E-409C-BE32-E72D297353CC}">
              <c16:uniqueId val="{00000004-FF38-41AF-AA83-37D88C6FD2E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F38-41AF-AA83-37D88C6FD2E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F38-41AF-AA83-37D88C6FD2E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1369</c:v>
                </c:pt>
                <c:pt idx="3">
                  <c:v>1332</c:v>
                </c:pt>
                <c:pt idx="6">
                  <c:v>1346</c:v>
                </c:pt>
                <c:pt idx="9">
                  <c:v>1378</c:v>
                </c:pt>
                <c:pt idx="12">
                  <c:v>1382</c:v>
                </c:pt>
              </c:numCache>
            </c:numRef>
          </c:val>
          <c:extLst>
            <c:ext xmlns:c16="http://schemas.microsoft.com/office/drawing/2014/chart" uri="{C3380CC4-5D6E-409C-BE32-E72D297353CC}">
              <c16:uniqueId val="{00000007-FF38-41AF-AA83-37D88C6FD2E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435</c:v>
                </c:pt>
                <c:pt idx="2">
                  <c:v>#N/A</c:v>
                </c:pt>
                <c:pt idx="3">
                  <c:v>#N/A</c:v>
                </c:pt>
                <c:pt idx="4">
                  <c:v>433</c:v>
                </c:pt>
                <c:pt idx="5">
                  <c:v>#N/A</c:v>
                </c:pt>
                <c:pt idx="6">
                  <c:v>#N/A</c:v>
                </c:pt>
                <c:pt idx="7">
                  <c:v>509</c:v>
                </c:pt>
                <c:pt idx="8">
                  <c:v>#N/A</c:v>
                </c:pt>
                <c:pt idx="9">
                  <c:v>#N/A</c:v>
                </c:pt>
                <c:pt idx="10">
                  <c:v>571</c:v>
                </c:pt>
                <c:pt idx="11">
                  <c:v>#N/A</c:v>
                </c:pt>
                <c:pt idx="12">
                  <c:v>#N/A</c:v>
                </c:pt>
                <c:pt idx="13">
                  <c:v>565</c:v>
                </c:pt>
                <c:pt idx="14">
                  <c:v>#N/A</c:v>
                </c:pt>
              </c:numCache>
            </c:numRef>
          </c:val>
          <c:smooth val="0"/>
          <c:extLst>
            <c:ext xmlns:c16="http://schemas.microsoft.com/office/drawing/2014/chart" uri="{C3380CC4-5D6E-409C-BE32-E72D297353CC}">
              <c16:uniqueId val="{00000008-FF38-41AF-AA83-37D88C6FD2E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11867</c:v>
                </c:pt>
                <c:pt idx="5">
                  <c:v>11216</c:v>
                </c:pt>
                <c:pt idx="8">
                  <c:v>10582</c:v>
                </c:pt>
                <c:pt idx="11">
                  <c:v>9832</c:v>
                </c:pt>
                <c:pt idx="14">
                  <c:v>9462</c:v>
                </c:pt>
              </c:numCache>
            </c:numRef>
          </c:val>
          <c:extLst>
            <c:ext xmlns:c16="http://schemas.microsoft.com/office/drawing/2014/chart" uri="{C3380CC4-5D6E-409C-BE32-E72D297353CC}">
              <c16:uniqueId val="{00000000-D1F9-43C5-B298-CFFCBB4461A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12</c:v>
                </c:pt>
                <c:pt idx="5">
                  <c:v>11</c:v>
                </c:pt>
                <c:pt idx="8">
                  <c:v>10</c:v>
                </c:pt>
                <c:pt idx="11">
                  <c:v>9</c:v>
                </c:pt>
                <c:pt idx="14">
                  <c:v>8</c:v>
                </c:pt>
              </c:numCache>
            </c:numRef>
          </c:val>
          <c:extLst>
            <c:ext xmlns:c16="http://schemas.microsoft.com/office/drawing/2014/chart" uri="{C3380CC4-5D6E-409C-BE32-E72D297353CC}">
              <c16:uniqueId val="{00000001-D1F9-43C5-B298-CFFCBB4461A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6837</c:v>
                </c:pt>
                <c:pt idx="5">
                  <c:v>7503</c:v>
                </c:pt>
                <c:pt idx="8">
                  <c:v>8629</c:v>
                </c:pt>
                <c:pt idx="11">
                  <c:v>8975</c:v>
                </c:pt>
                <c:pt idx="14">
                  <c:v>9649</c:v>
                </c:pt>
              </c:numCache>
            </c:numRef>
          </c:val>
          <c:extLst>
            <c:ext xmlns:c16="http://schemas.microsoft.com/office/drawing/2014/chart" uri="{C3380CC4-5D6E-409C-BE32-E72D297353CC}">
              <c16:uniqueId val="{00000002-D1F9-43C5-B298-CFFCBB4461A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1F9-43C5-B298-CFFCBB4461A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1F9-43C5-B298-CFFCBB4461A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1F9-43C5-B298-CFFCBB4461A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2780</c:v>
                </c:pt>
                <c:pt idx="3">
                  <c:v>2758</c:v>
                </c:pt>
                <c:pt idx="6">
                  <c:v>2713</c:v>
                </c:pt>
                <c:pt idx="9">
                  <c:v>2695</c:v>
                </c:pt>
                <c:pt idx="12">
                  <c:v>2647</c:v>
                </c:pt>
              </c:numCache>
            </c:numRef>
          </c:val>
          <c:extLst>
            <c:ext xmlns:c16="http://schemas.microsoft.com/office/drawing/2014/chart" uri="{C3380CC4-5D6E-409C-BE32-E72D297353CC}">
              <c16:uniqueId val="{00000006-D1F9-43C5-B298-CFFCBB4461A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749</c:v>
                </c:pt>
                <c:pt idx="3">
                  <c:v>581</c:v>
                </c:pt>
                <c:pt idx="6">
                  <c:v>655</c:v>
                </c:pt>
                <c:pt idx="9">
                  <c:v>545</c:v>
                </c:pt>
                <c:pt idx="12">
                  <c:v>472</c:v>
                </c:pt>
              </c:numCache>
            </c:numRef>
          </c:val>
          <c:extLst>
            <c:ext xmlns:c16="http://schemas.microsoft.com/office/drawing/2014/chart" uri="{C3380CC4-5D6E-409C-BE32-E72D297353CC}">
              <c16:uniqueId val="{00000007-D1F9-43C5-B298-CFFCBB4461A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2902</c:v>
                </c:pt>
                <c:pt idx="3">
                  <c:v>2642</c:v>
                </c:pt>
                <c:pt idx="6">
                  <c:v>2736</c:v>
                </c:pt>
                <c:pt idx="9">
                  <c:v>2323</c:v>
                </c:pt>
                <c:pt idx="12">
                  <c:v>2092</c:v>
                </c:pt>
              </c:numCache>
            </c:numRef>
          </c:val>
          <c:extLst>
            <c:ext xmlns:c16="http://schemas.microsoft.com/office/drawing/2014/chart" uri="{C3380CC4-5D6E-409C-BE32-E72D297353CC}">
              <c16:uniqueId val="{00000008-D1F9-43C5-B298-CFFCBB4461A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D1F9-43C5-B298-CFFCBB4461A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10974</c:v>
                </c:pt>
                <c:pt idx="3">
                  <c:v>10551</c:v>
                </c:pt>
                <c:pt idx="6">
                  <c:v>9814</c:v>
                </c:pt>
                <c:pt idx="9">
                  <c:v>8978</c:v>
                </c:pt>
                <c:pt idx="12">
                  <c:v>8529</c:v>
                </c:pt>
              </c:numCache>
            </c:numRef>
          </c:val>
          <c:extLst>
            <c:ext xmlns:c16="http://schemas.microsoft.com/office/drawing/2014/chart" uri="{C3380CC4-5D6E-409C-BE32-E72D297353CC}">
              <c16:uniqueId val="{0000000A-D1F9-43C5-B298-CFFCBB4461A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D1F9-43C5-B298-CFFCBB4461A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2612</c:v>
                </c:pt>
                <c:pt idx="1">
                  <c:v>2763</c:v>
                </c:pt>
                <c:pt idx="2">
                  <c:v>2889</c:v>
                </c:pt>
              </c:numCache>
            </c:numRef>
          </c:val>
          <c:extLst>
            <c:ext xmlns:c16="http://schemas.microsoft.com/office/drawing/2014/chart" uri="{C3380CC4-5D6E-409C-BE32-E72D297353CC}">
              <c16:uniqueId val="{00000000-16B3-452C-82D5-9CB1B7D5C8E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118</c:v>
                </c:pt>
                <c:pt idx="1">
                  <c:v>118</c:v>
                </c:pt>
                <c:pt idx="2">
                  <c:v>156</c:v>
                </c:pt>
              </c:numCache>
            </c:numRef>
          </c:val>
          <c:extLst>
            <c:ext xmlns:c16="http://schemas.microsoft.com/office/drawing/2014/chart" uri="{C3380CC4-5D6E-409C-BE32-E72D297353CC}">
              <c16:uniqueId val="{00000001-16B3-452C-82D5-9CB1B7D5C8E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6195</c:v>
                </c:pt>
                <c:pt idx="1">
                  <c:v>6500</c:v>
                </c:pt>
                <c:pt idx="2">
                  <c:v>7081</c:v>
                </c:pt>
              </c:numCache>
            </c:numRef>
          </c:val>
          <c:extLst>
            <c:ext xmlns:c16="http://schemas.microsoft.com/office/drawing/2014/chart" uri="{C3380CC4-5D6E-409C-BE32-E72D297353CC}">
              <c16:uniqueId val="{00000002-16B3-452C-82D5-9CB1B7D5C8E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栃木県那須烏山市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24,035
23,722
174.35
14,103,599
13,215,570
794,084
8,530,198
8,528,780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財政力指数は３年連続で</a:t>
          </a:r>
          <a:r>
            <a:rPr kumimoji="1" lang="en-US" altLang="ja-JP" sz="1300">
              <a:latin typeface="ＭＳ Ｐゴシック" panose="020B0600070205080204" pitchFamily="50" charset="-128"/>
              <a:ea typeface="ＭＳ Ｐゴシック" panose="020B0600070205080204" pitchFamily="50" charset="-128"/>
            </a:rPr>
            <a:t>0.45</a:t>
          </a:r>
          <a:r>
            <a:rPr kumimoji="1" lang="ja-JP" altLang="en-US" sz="1300">
              <a:latin typeface="ＭＳ Ｐゴシック" panose="020B0600070205080204" pitchFamily="50" charset="-128"/>
              <a:ea typeface="ＭＳ Ｐゴシック" panose="020B0600070205080204" pitchFamily="50" charset="-128"/>
            </a:rPr>
            <a:t>となっており、引き続き類似団体内平均値を下回っている。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本市では、人口減少や高齢化が進み、自主財源の確保が喫緊の課題であることから、企業誘致や定住促進、ふるさと納税の推進を図っている。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また、今後は公共施設の統廃合を進めることで、歳出削減に取り組み財政基盤の強化を図る。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159808</xdr:rowOff>
    </xdr:from>
    <xdr:to>
      <xdr:col>23</xdr:col>
      <xdr:colOff>133350</xdr:colOff>
      <xdr:row>44</xdr:row>
      <xdr:rowOff>44450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60558"/>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74735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904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159808</xdr:rowOff>
    </xdr:from>
    <xdr:to>
      <xdr:col>24</xdr:col>
      <xdr:colOff>12700</xdr:colOff>
      <xdr:row>35</xdr:row>
      <xdr:rowOff>159808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60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85725</xdr:rowOff>
    </xdr:from>
    <xdr:to>
      <xdr:col>23</xdr:col>
      <xdr:colOff>133350</xdr:colOff>
      <xdr:row>42</xdr:row>
      <xdr:rowOff>85725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28662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41927</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89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85725</xdr:rowOff>
    </xdr:from>
    <xdr:to>
      <xdr:col>19</xdr:col>
      <xdr:colOff>133350</xdr:colOff>
      <xdr:row>42</xdr:row>
      <xdr:rowOff>85725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2866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5292</xdr:rowOff>
    </xdr:from>
    <xdr:to>
      <xdr:col>19</xdr:col>
      <xdr:colOff>184150</xdr:colOff>
      <xdr:row>41</xdr:row>
      <xdr:rowOff>106892</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117069</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8036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65617</xdr:rowOff>
    </xdr:from>
    <xdr:to>
      <xdr:col>15</xdr:col>
      <xdr:colOff>82550</xdr:colOff>
      <xdr:row>42</xdr:row>
      <xdr:rowOff>85725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2665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156633</xdr:rowOff>
    </xdr:from>
    <xdr:to>
      <xdr:col>15</xdr:col>
      <xdr:colOff>133350</xdr:colOff>
      <xdr:row>41</xdr:row>
      <xdr:rowOff>86783</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96960</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65617</xdr:rowOff>
    </xdr:from>
    <xdr:to>
      <xdr:col>11</xdr:col>
      <xdr:colOff>31750</xdr:colOff>
      <xdr:row>42</xdr:row>
      <xdr:rowOff>85725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2665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95250</xdr:rowOff>
    </xdr:from>
    <xdr:to>
      <xdr:col>11</xdr:col>
      <xdr:colOff>82550</xdr:colOff>
      <xdr:row>43</xdr:row>
      <xdr:rowOff>25400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10177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115358</xdr:rowOff>
    </xdr:from>
    <xdr:to>
      <xdr:col>7</xdr:col>
      <xdr:colOff>31750</xdr:colOff>
      <xdr:row>43</xdr:row>
      <xdr:rowOff>45508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30285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34925</xdr:rowOff>
    </xdr:from>
    <xdr:to>
      <xdr:col>23</xdr:col>
      <xdr:colOff>184150</xdr:colOff>
      <xdr:row>42</xdr:row>
      <xdr:rowOff>136525</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7002</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34925</xdr:rowOff>
    </xdr:from>
    <xdr:to>
      <xdr:col>19</xdr:col>
      <xdr:colOff>184150</xdr:colOff>
      <xdr:row>42</xdr:row>
      <xdr:rowOff>136525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121302</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322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34925</xdr:rowOff>
    </xdr:from>
    <xdr:to>
      <xdr:col>15</xdr:col>
      <xdr:colOff>133350</xdr:colOff>
      <xdr:row>42</xdr:row>
      <xdr:rowOff>136525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121302</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14817</xdr:rowOff>
    </xdr:from>
    <xdr:to>
      <xdr:col>11</xdr:col>
      <xdr:colOff>82550</xdr:colOff>
      <xdr:row>42</xdr:row>
      <xdr:rowOff>116417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126594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34925</xdr:rowOff>
    </xdr:from>
    <xdr:to>
      <xdr:col>7</xdr:col>
      <xdr:colOff>31750</xdr:colOff>
      <xdr:row>42</xdr:row>
      <xdr:rowOff>136525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146702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経常収支比率は令和３年度を境に右肩下がりで、類似団体内平均値を下回っているものの、差が縮まっている。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歳入については、市税や臨時財政対策債の減少により経常一般財源が減少し、歳出については、物件費の増加や一部事務組合負担金の増加などにより、経常的経費が増加したことで、</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令和５年度は前年度比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の増加となった。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今後は、公共施設の統廃合や事務事業の見直し等を進め、経常経費の削減を図る。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132504</xdr:rowOff>
    </xdr:from>
    <xdr:to>
      <xdr:col>23</xdr:col>
      <xdr:colOff>133350</xdr:colOff>
      <xdr:row>67</xdr:row>
      <xdr:rowOff>71967</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248054"/>
          <a:ext cx="0" cy="13110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44044</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53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71967</xdr:rowOff>
    </xdr:from>
    <xdr:to>
      <xdr:col>24</xdr:col>
      <xdr:colOff>12700</xdr:colOff>
      <xdr:row>67</xdr:row>
      <xdr:rowOff>71967</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55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47431</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991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132504</xdr:rowOff>
    </xdr:from>
    <xdr:to>
      <xdr:col>24</xdr:col>
      <xdr:colOff>12700</xdr:colOff>
      <xdr:row>59</xdr:row>
      <xdr:rowOff>132504</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24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103294</xdr:rowOff>
    </xdr:from>
    <xdr:to>
      <xdr:col>23</xdr:col>
      <xdr:colOff>133350</xdr:colOff>
      <xdr:row>63</xdr:row>
      <xdr:rowOff>57996</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561744"/>
          <a:ext cx="838200" cy="297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75794</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87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103717</xdr:rowOff>
    </xdr:from>
    <xdr:to>
      <xdr:col>23</xdr:col>
      <xdr:colOff>184150</xdr:colOff>
      <xdr:row>64</xdr:row>
      <xdr:rowOff>33867</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9313</xdr:rowOff>
    </xdr:from>
    <xdr:to>
      <xdr:col>19</xdr:col>
      <xdr:colOff>133350</xdr:colOff>
      <xdr:row>61</xdr:row>
      <xdr:rowOff>103294</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296313"/>
          <a:ext cx="889000" cy="265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162560</xdr:rowOff>
    </xdr:from>
    <xdr:to>
      <xdr:col>19</xdr:col>
      <xdr:colOff>184150</xdr:colOff>
      <xdr:row>63</xdr:row>
      <xdr:rowOff>92710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77487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87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9313</xdr:rowOff>
    </xdr:from>
    <xdr:to>
      <xdr:col>15</xdr:col>
      <xdr:colOff>82550</xdr:colOff>
      <xdr:row>62</xdr:row>
      <xdr:rowOff>20320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296313"/>
          <a:ext cx="889000" cy="353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44450</xdr:rowOff>
    </xdr:from>
    <xdr:to>
      <xdr:col>15</xdr:col>
      <xdr:colOff>133350</xdr:colOff>
      <xdr:row>61</xdr:row>
      <xdr:rowOff>146050</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130827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20320</xdr:rowOff>
    </xdr:from>
    <xdr:to>
      <xdr:col>11</xdr:col>
      <xdr:colOff>31750</xdr:colOff>
      <xdr:row>63</xdr:row>
      <xdr:rowOff>130387</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0650220"/>
          <a:ext cx="889000" cy="281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47413</xdr:rowOff>
    </xdr:from>
    <xdr:to>
      <xdr:col>11</xdr:col>
      <xdr:colOff>82550</xdr:colOff>
      <xdr:row>63</xdr:row>
      <xdr:rowOff>149013</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84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133790</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93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135890</xdr:rowOff>
    </xdr:from>
    <xdr:to>
      <xdr:col>7</xdr:col>
      <xdr:colOff>31750</xdr:colOff>
      <xdr:row>64</xdr:row>
      <xdr:rowOff>66040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50817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102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7196</xdr:rowOff>
    </xdr:from>
    <xdr:to>
      <xdr:col>23</xdr:col>
      <xdr:colOff>184150</xdr:colOff>
      <xdr:row>63</xdr:row>
      <xdr:rowOff>108796</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80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23723</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653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52494</xdr:rowOff>
    </xdr:from>
    <xdr:to>
      <xdr:col>19</xdr:col>
      <xdr:colOff>184150</xdr:colOff>
      <xdr:row>61</xdr:row>
      <xdr:rowOff>154094</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51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164271</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279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129963</xdr:rowOff>
    </xdr:from>
    <xdr:to>
      <xdr:col>15</xdr:col>
      <xdr:colOff>133350</xdr:colOff>
      <xdr:row>60</xdr:row>
      <xdr:rowOff>60113</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24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70290</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014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140970</xdr:rowOff>
    </xdr:from>
    <xdr:to>
      <xdr:col>11</xdr:col>
      <xdr:colOff>82550</xdr:colOff>
      <xdr:row>62</xdr:row>
      <xdr:rowOff>71120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81297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36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79587</xdr:rowOff>
    </xdr:from>
    <xdr:to>
      <xdr:col>7</xdr:col>
      <xdr:colOff>31750</xdr:colOff>
      <xdr:row>64</xdr:row>
      <xdr:rowOff>9737</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88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19914</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64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[158,626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令和４年度に引き続き令和５年度も増加傾向にあるが、類似団体内平均値を下回っている。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物件費において防災集団移転促進事業費や新型コロナウイルス対策商工業支援事業費などの増額があったことが主な要因である。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今後は、公共施設の統廃合や事務事業の見直し等を進め、物件費等の削減を図る。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11512</xdr:rowOff>
    </xdr:from>
    <xdr:to>
      <xdr:col>23</xdr:col>
      <xdr:colOff>133350</xdr:colOff>
      <xdr:row>89</xdr:row>
      <xdr:rowOff>69645</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4070412"/>
          <a:ext cx="0" cy="12582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41722</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300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69645</xdr:rowOff>
    </xdr:from>
    <xdr:to>
      <xdr:col>24</xdr:col>
      <xdr:colOff>12700</xdr:colOff>
      <xdr:row>89</xdr:row>
      <xdr:rowOff>69645</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328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97889</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813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11512</xdr:rowOff>
    </xdr:from>
    <xdr:to>
      <xdr:col>24</xdr:col>
      <xdr:colOff>12700</xdr:colOff>
      <xdr:row>82</xdr:row>
      <xdr:rowOff>11512</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4070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99532</xdr:rowOff>
    </xdr:from>
    <xdr:to>
      <xdr:col>23</xdr:col>
      <xdr:colOff>133350</xdr:colOff>
      <xdr:row>83</xdr:row>
      <xdr:rowOff>125061</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329882"/>
          <a:ext cx="838200" cy="25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1801</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4036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29724</xdr:rowOff>
    </xdr:from>
    <xdr:to>
      <xdr:col>23</xdr:col>
      <xdr:colOff>184150</xdr:colOff>
      <xdr:row>84</xdr:row>
      <xdr:rowOff>131324</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43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53890</xdr:rowOff>
    </xdr:from>
    <xdr:to>
      <xdr:col>19</xdr:col>
      <xdr:colOff>133350</xdr:colOff>
      <xdr:row>83</xdr:row>
      <xdr:rowOff>99532</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284240"/>
          <a:ext cx="889000" cy="45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29868</xdr:rowOff>
    </xdr:from>
    <xdr:to>
      <xdr:col>19</xdr:col>
      <xdr:colOff>184150</xdr:colOff>
      <xdr:row>84</xdr:row>
      <xdr:rowOff>131468</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43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116245</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5180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53890</xdr:rowOff>
    </xdr:from>
    <xdr:to>
      <xdr:col>15</xdr:col>
      <xdr:colOff>82550</xdr:colOff>
      <xdr:row>83</xdr:row>
      <xdr:rowOff>68524</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2336800" y="14284240"/>
          <a:ext cx="889000" cy="14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155453</xdr:rowOff>
    </xdr:from>
    <xdr:to>
      <xdr:col>15</xdr:col>
      <xdr:colOff>133350</xdr:colOff>
      <xdr:row>84</xdr:row>
      <xdr:rowOff>85603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385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70380</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472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157837</xdr:rowOff>
    </xdr:from>
    <xdr:to>
      <xdr:col>11</xdr:col>
      <xdr:colOff>31750</xdr:colOff>
      <xdr:row>83</xdr:row>
      <xdr:rowOff>68524</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4216737"/>
          <a:ext cx="889000" cy="82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75709</xdr:rowOff>
    </xdr:from>
    <xdr:to>
      <xdr:col>11</xdr:col>
      <xdr:colOff>82550</xdr:colOff>
      <xdr:row>85</xdr:row>
      <xdr:rowOff>5859</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477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162086</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563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170467</xdr:rowOff>
    </xdr:from>
    <xdr:to>
      <xdr:col>7</xdr:col>
      <xdr:colOff>31750</xdr:colOff>
      <xdr:row>84</xdr:row>
      <xdr:rowOff>100617</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40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85394</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487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74261</xdr:rowOff>
    </xdr:from>
    <xdr:to>
      <xdr:col>23</xdr:col>
      <xdr:colOff>184150</xdr:colOff>
      <xdr:row>84</xdr:row>
      <xdr:rowOff>4411</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304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90788</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149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48732</xdr:rowOff>
    </xdr:from>
    <xdr:to>
      <xdr:col>19</xdr:col>
      <xdr:colOff>184150</xdr:colOff>
      <xdr:row>83</xdr:row>
      <xdr:rowOff>150332</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279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160509</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40479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3090</xdr:rowOff>
    </xdr:from>
    <xdr:to>
      <xdr:col>15</xdr:col>
      <xdr:colOff>133350</xdr:colOff>
      <xdr:row>83</xdr:row>
      <xdr:rowOff>104690</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233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114867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400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17724</xdr:rowOff>
    </xdr:from>
    <xdr:to>
      <xdr:col>11</xdr:col>
      <xdr:colOff>82550</xdr:colOff>
      <xdr:row>83</xdr:row>
      <xdr:rowOff>119324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24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129501</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4016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107037</xdr:rowOff>
    </xdr:from>
    <xdr:to>
      <xdr:col>7</xdr:col>
      <xdr:colOff>31750</xdr:colOff>
      <xdr:row>83</xdr:row>
      <xdr:rowOff>37187</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165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47364</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934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年度のラスパイレス指数は、前年度比</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％の減少となったものの、類似団体内平均値を上回っている。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これまで、人件費削減の取組みとして、退職時の特別昇給の廃止、退職手当の引き下げ、特殊勤務手当、選挙時以外の管理職特別手当の廃止などの給与制度の見直しを行ってきた。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今後も、国家公務員給与水準や本市の財政状況を踏まえ、適正な給与制度の運営、定員管理の適正化と合わせて人件費の削減に努めていく。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39688</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81100"/>
          <a:ext cx="0" cy="14176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11765</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270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39688</xdr:rowOff>
    </xdr:from>
    <xdr:to>
      <xdr:col>81</xdr:col>
      <xdr:colOff>133350</xdr:colOff>
      <xdr:row>89</xdr:row>
      <xdr:rowOff>39688</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298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142875</xdr:rowOff>
    </xdr:from>
    <xdr:to>
      <xdr:col>81</xdr:col>
      <xdr:colOff>44450</xdr:colOff>
      <xdr:row>85</xdr:row>
      <xdr:rowOff>61913</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4544675"/>
          <a:ext cx="838200" cy="9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93521</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3238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76994</xdr:rowOff>
    </xdr:from>
    <xdr:to>
      <xdr:col>81</xdr:col>
      <xdr:colOff>95250</xdr:colOff>
      <xdr:row>85</xdr:row>
      <xdr:rowOff>7144</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4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16669</xdr:rowOff>
    </xdr:from>
    <xdr:to>
      <xdr:col>77</xdr:col>
      <xdr:colOff>44450</xdr:colOff>
      <xdr:row>85</xdr:row>
      <xdr:rowOff>61913</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4589919"/>
          <a:ext cx="889000" cy="4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76994</xdr:rowOff>
    </xdr:from>
    <xdr:to>
      <xdr:col>77</xdr:col>
      <xdr:colOff>95250</xdr:colOff>
      <xdr:row>85</xdr:row>
      <xdr:rowOff>7144</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4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17321</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2476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16669</xdr:rowOff>
    </xdr:from>
    <xdr:to>
      <xdr:col>72</xdr:col>
      <xdr:colOff>203200</xdr:colOff>
      <xdr:row>85</xdr:row>
      <xdr:rowOff>92075</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4589919"/>
          <a:ext cx="889000" cy="75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76994</xdr:rowOff>
    </xdr:from>
    <xdr:to>
      <xdr:col>73</xdr:col>
      <xdr:colOff>44450</xdr:colOff>
      <xdr:row>85</xdr:row>
      <xdr:rowOff>7144</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4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17321</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247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92075</xdr:rowOff>
    </xdr:from>
    <xdr:to>
      <xdr:col>68</xdr:col>
      <xdr:colOff>152400</xdr:colOff>
      <xdr:row>85</xdr:row>
      <xdr:rowOff>167481</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4665325"/>
          <a:ext cx="889000" cy="75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46831</xdr:rowOff>
    </xdr:from>
    <xdr:to>
      <xdr:col>68</xdr:col>
      <xdr:colOff>203200</xdr:colOff>
      <xdr:row>84</xdr:row>
      <xdr:rowOff>148431</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448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158608</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217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61913</xdr:rowOff>
    </xdr:from>
    <xdr:to>
      <xdr:col>64</xdr:col>
      <xdr:colOff>152400</xdr:colOff>
      <xdr:row>84</xdr:row>
      <xdr:rowOff>163513</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46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2240</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232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92075</xdr:rowOff>
    </xdr:from>
    <xdr:to>
      <xdr:col>81</xdr:col>
      <xdr:colOff>95250</xdr:colOff>
      <xdr:row>85</xdr:row>
      <xdr:rowOff>22225</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49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64152</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465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11113</xdr:rowOff>
    </xdr:from>
    <xdr:to>
      <xdr:col>77</xdr:col>
      <xdr:colOff>95250</xdr:colOff>
      <xdr:row>85</xdr:row>
      <xdr:rowOff>112713</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58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97490</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670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137319</xdr:rowOff>
    </xdr:from>
    <xdr:to>
      <xdr:col>73</xdr:col>
      <xdr:colOff>44450</xdr:colOff>
      <xdr:row>85</xdr:row>
      <xdr:rowOff>67469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539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52246</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625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41275</xdr:rowOff>
    </xdr:from>
    <xdr:to>
      <xdr:col>68</xdr:col>
      <xdr:colOff>203200</xdr:colOff>
      <xdr:row>85</xdr:row>
      <xdr:rowOff>142875</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61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127652</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70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116681</xdr:rowOff>
    </xdr:from>
    <xdr:to>
      <xdr:col>64</xdr:col>
      <xdr:colOff>152400</xdr:colOff>
      <xdr:row>86</xdr:row>
      <xdr:rowOff>46831</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68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31608</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776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人当たり職員数は増加傾向にあり、近年は類似団体内平均値を上回っている。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本市の職員数は定員管理計画に基づき今後増加する予定であるが、公共施設の統廃合や事務事業の見直し等を進めることにより、行政需要に適切に対応できる効率的な組織運営に向け、職員数の適正化に努めていく。</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44027</xdr:rowOff>
    </xdr:from>
    <xdr:to>
      <xdr:col>81</xdr:col>
      <xdr:colOff>44450</xdr:colOff>
      <xdr:row>66</xdr:row>
      <xdr:rowOff>91742</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159577"/>
          <a:ext cx="0" cy="1247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63819</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379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91742</xdr:rowOff>
    </xdr:from>
    <xdr:to>
      <xdr:col>81</xdr:col>
      <xdr:colOff>133350</xdr:colOff>
      <xdr:row>66</xdr:row>
      <xdr:rowOff>91742</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407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130404</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90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44027</xdr:rowOff>
    </xdr:from>
    <xdr:to>
      <xdr:col>81</xdr:col>
      <xdr:colOff>133350</xdr:colOff>
      <xdr:row>59</xdr:row>
      <xdr:rowOff>44027</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15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157299</xdr:rowOff>
    </xdr:from>
    <xdr:to>
      <xdr:col>81</xdr:col>
      <xdr:colOff>44450</xdr:colOff>
      <xdr:row>62</xdr:row>
      <xdr:rowOff>43301</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615749"/>
          <a:ext cx="8382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131069</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418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114542</xdr:rowOff>
    </xdr:from>
    <xdr:to>
      <xdr:col>81</xdr:col>
      <xdr:colOff>95250</xdr:colOff>
      <xdr:row>62</xdr:row>
      <xdr:rowOff>44692</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57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149255</xdr:rowOff>
    </xdr:from>
    <xdr:to>
      <xdr:col>77</xdr:col>
      <xdr:colOff>44450</xdr:colOff>
      <xdr:row>61</xdr:row>
      <xdr:rowOff>157299</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607705"/>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103051</xdr:rowOff>
    </xdr:from>
    <xdr:to>
      <xdr:col>77</xdr:col>
      <xdr:colOff>95250</xdr:colOff>
      <xdr:row>62</xdr:row>
      <xdr:rowOff>33201</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56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43378</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3303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132020</xdr:rowOff>
    </xdr:from>
    <xdr:to>
      <xdr:col>72</xdr:col>
      <xdr:colOff>203200</xdr:colOff>
      <xdr:row>61</xdr:row>
      <xdr:rowOff>149255</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59047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96157</xdr:rowOff>
    </xdr:from>
    <xdr:to>
      <xdr:col>73</xdr:col>
      <xdr:colOff>44450</xdr:colOff>
      <xdr:row>62</xdr:row>
      <xdr:rowOff>26307</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55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36484</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323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111337</xdr:rowOff>
    </xdr:from>
    <xdr:to>
      <xdr:col>68</xdr:col>
      <xdr:colOff>152400</xdr:colOff>
      <xdr:row>61</xdr:row>
      <xdr:rowOff>132020</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569787"/>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43059</xdr:rowOff>
    </xdr:from>
    <xdr:to>
      <xdr:col>68</xdr:col>
      <xdr:colOff>203200</xdr:colOff>
      <xdr:row>62</xdr:row>
      <xdr:rowOff>144659</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672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129436</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759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38463</xdr:rowOff>
    </xdr:from>
    <xdr:to>
      <xdr:col>64</xdr:col>
      <xdr:colOff>152400</xdr:colOff>
      <xdr:row>62</xdr:row>
      <xdr:rowOff>140063</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66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124840</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754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163951</xdr:rowOff>
    </xdr:from>
    <xdr:to>
      <xdr:col>81</xdr:col>
      <xdr:colOff>95250</xdr:colOff>
      <xdr:row>62</xdr:row>
      <xdr:rowOff>94101</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622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136028</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594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106499</xdr:rowOff>
    </xdr:from>
    <xdr:to>
      <xdr:col>77</xdr:col>
      <xdr:colOff>95250</xdr:colOff>
      <xdr:row>62</xdr:row>
      <xdr:rowOff>36649</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56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21426</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6513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98455</xdr:rowOff>
    </xdr:from>
    <xdr:to>
      <xdr:col>73</xdr:col>
      <xdr:colOff>44450</xdr:colOff>
      <xdr:row>62</xdr:row>
      <xdr:rowOff>28605</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556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13382</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643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81220</xdr:rowOff>
    </xdr:from>
    <xdr:to>
      <xdr:col>68</xdr:col>
      <xdr:colOff>203200</xdr:colOff>
      <xdr:row>62</xdr:row>
      <xdr:rowOff>11370</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539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21547</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308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60537</xdr:rowOff>
    </xdr:from>
    <xdr:to>
      <xdr:col>64</xdr:col>
      <xdr:colOff>152400</xdr:colOff>
      <xdr:row>61</xdr:row>
      <xdr:rowOff>162137</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51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864</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28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実質公債費比率は、令和５年度は前年度比</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％増加したものの、類似団体内平均値を下回っている。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これは、地方債の発行額を元金償還額以内としていることや、普通交付税措置の割合が高い有利な起債の活用、臨時財政対策債発行可能額の減少が主な要因である。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今後も、起債する事業を適正に取捨選択し、実質公債費比率の急激な上昇を防止していく。</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a:extLst>
            <a:ext uri="{FF2B5EF4-FFF2-40B4-BE49-F238E27FC236}">
              <a16:creationId xmlns:a16="http://schemas.microsoft.com/office/drawing/2014/main" id="{00000000-0008-0000-0300-00007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65919</xdr:rowOff>
    </xdr:from>
    <xdr:to>
      <xdr:col>81</xdr:col>
      <xdr:colOff>44450</xdr:colOff>
      <xdr:row>45</xdr:row>
      <xdr:rowOff>97065</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7018000" y="6238119"/>
          <a:ext cx="0" cy="15741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69142</xdr:rowOff>
    </xdr:from>
    <xdr:ext cx="762000" cy="259045"/>
    <xdr:sp macro="" textlink="">
      <xdr:nvSpPr>
        <xdr:cNvPr id="382" name="公債費負担の状況最小値テキスト">
          <a:extLst>
            <a:ext uri="{FF2B5EF4-FFF2-40B4-BE49-F238E27FC236}">
              <a16:creationId xmlns:a16="http://schemas.microsoft.com/office/drawing/2014/main" id="{00000000-0008-0000-0300-00007E010000}"/>
            </a:ext>
          </a:extLst>
        </xdr:cNvPr>
        <xdr:cNvSpPr txBox="1"/>
      </xdr:nvSpPr>
      <xdr:spPr>
        <a:xfrm>
          <a:off x="17106900" y="778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97065</xdr:rowOff>
    </xdr:from>
    <xdr:to>
      <xdr:col>81</xdr:col>
      <xdr:colOff>133350</xdr:colOff>
      <xdr:row>45</xdr:row>
      <xdr:rowOff>97065</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781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152296</xdr:rowOff>
    </xdr:from>
    <xdr:ext cx="762000" cy="259045"/>
    <xdr:sp macro="" textlink="">
      <xdr:nvSpPr>
        <xdr:cNvPr id="384" name="公債費負担の状況最大値テキスト">
          <a:extLst>
            <a:ext uri="{FF2B5EF4-FFF2-40B4-BE49-F238E27FC236}">
              <a16:creationId xmlns:a16="http://schemas.microsoft.com/office/drawing/2014/main" id="{00000000-0008-0000-0300-000080010000}"/>
            </a:ext>
          </a:extLst>
        </xdr:cNvPr>
        <xdr:cNvSpPr txBox="1"/>
      </xdr:nvSpPr>
      <xdr:spPr>
        <a:xfrm>
          <a:off x="17106900" y="5981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65919</xdr:rowOff>
    </xdr:from>
    <xdr:to>
      <xdr:col>81</xdr:col>
      <xdr:colOff>133350</xdr:colOff>
      <xdr:row>36</xdr:row>
      <xdr:rowOff>65919</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6238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69548</xdr:rowOff>
    </xdr:from>
    <xdr:to>
      <xdr:col>81</xdr:col>
      <xdr:colOff>44450</xdr:colOff>
      <xdr:row>40</xdr:row>
      <xdr:rowOff>127000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179800" y="6927548"/>
          <a:ext cx="8382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3222</xdr:rowOff>
    </xdr:from>
    <xdr:ext cx="762000" cy="259045"/>
    <xdr:sp macro="" textlink="">
      <xdr:nvSpPr>
        <xdr:cNvPr id="387" name="公債費負担の状況平均値テキスト">
          <a:extLst>
            <a:ext uri="{FF2B5EF4-FFF2-40B4-BE49-F238E27FC236}">
              <a16:creationId xmlns:a16="http://schemas.microsoft.com/office/drawing/2014/main" id="{00000000-0008-0000-0300-000083010000}"/>
            </a:ext>
          </a:extLst>
        </xdr:cNvPr>
        <xdr:cNvSpPr txBox="1"/>
      </xdr:nvSpPr>
      <xdr:spPr>
        <a:xfrm>
          <a:off x="17106900" y="70326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31145</xdr:rowOff>
    </xdr:from>
    <xdr:to>
      <xdr:col>81</xdr:col>
      <xdr:colOff>95250</xdr:colOff>
      <xdr:row>41</xdr:row>
      <xdr:rowOff>132745</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9672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605</xdr:rowOff>
    </xdr:from>
    <xdr:to>
      <xdr:col>77</xdr:col>
      <xdr:colOff>44450</xdr:colOff>
      <xdr:row>40</xdr:row>
      <xdr:rowOff>69548</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5290800" y="6858605"/>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8165</xdr:rowOff>
    </xdr:from>
    <xdr:to>
      <xdr:col>77</xdr:col>
      <xdr:colOff>95250</xdr:colOff>
      <xdr:row>41</xdr:row>
      <xdr:rowOff>109765</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129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94542</xdr:rowOff>
    </xdr:from>
    <xdr:ext cx="7366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798800" y="7123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605</xdr:rowOff>
    </xdr:from>
    <xdr:to>
      <xdr:col>72</xdr:col>
      <xdr:colOff>203200</xdr:colOff>
      <xdr:row>40</xdr:row>
      <xdr:rowOff>605</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4401800" y="68586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168124</xdr:rowOff>
    </xdr:from>
    <xdr:to>
      <xdr:col>73</xdr:col>
      <xdr:colOff>44450</xdr:colOff>
      <xdr:row>41</xdr:row>
      <xdr:rowOff>98274</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5240000" y="70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83051</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909800" y="71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605</xdr:rowOff>
    </xdr:from>
    <xdr:to>
      <xdr:col>68</xdr:col>
      <xdr:colOff>152400</xdr:colOff>
      <xdr:row>40</xdr:row>
      <xdr:rowOff>35076</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flipV="1">
          <a:off x="13512800" y="6858605"/>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8165</xdr:rowOff>
    </xdr:from>
    <xdr:to>
      <xdr:col>68</xdr:col>
      <xdr:colOff>203200</xdr:colOff>
      <xdr:row>41</xdr:row>
      <xdr:rowOff>109765</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4351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94542</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020800" y="712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19655</xdr:rowOff>
    </xdr:from>
    <xdr:to>
      <xdr:col>64</xdr:col>
      <xdr:colOff>152400</xdr:colOff>
      <xdr:row>41</xdr:row>
      <xdr:rowOff>121255</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3462000" y="704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106032</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131800" y="7135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76200</xdr:rowOff>
    </xdr:from>
    <xdr:to>
      <xdr:col>81</xdr:col>
      <xdr:colOff>95250</xdr:colOff>
      <xdr:row>41</xdr:row>
      <xdr:rowOff>6350</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967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92727</xdr:rowOff>
    </xdr:from>
    <xdr:ext cx="762000" cy="259045"/>
    <xdr:sp macro="" textlink="">
      <xdr:nvSpPr>
        <xdr:cNvPr id="406" name="公債費負担の状況該当値テキスト">
          <a:extLst>
            <a:ext uri="{FF2B5EF4-FFF2-40B4-BE49-F238E27FC236}">
              <a16:creationId xmlns:a16="http://schemas.microsoft.com/office/drawing/2014/main" id="{00000000-0008-0000-0300-000096010000}"/>
            </a:ext>
          </a:extLst>
        </xdr:cNvPr>
        <xdr:cNvSpPr txBox="1"/>
      </xdr:nvSpPr>
      <xdr:spPr>
        <a:xfrm>
          <a:off x="171069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18748</xdr:rowOff>
    </xdr:from>
    <xdr:to>
      <xdr:col>77</xdr:col>
      <xdr:colOff>95250</xdr:colOff>
      <xdr:row>40</xdr:row>
      <xdr:rowOff>120348</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129000" y="687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130525</xdr:rowOff>
    </xdr:from>
    <xdr:ext cx="7366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798800" y="6645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121255</xdr:rowOff>
    </xdr:from>
    <xdr:to>
      <xdr:col>73</xdr:col>
      <xdr:colOff>44450</xdr:colOff>
      <xdr:row>40</xdr:row>
      <xdr:rowOff>51405</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5240000" y="680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61582</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909800" y="657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121255</xdr:rowOff>
    </xdr:from>
    <xdr:to>
      <xdr:col>68</xdr:col>
      <xdr:colOff>203200</xdr:colOff>
      <xdr:row>40</xdr:row>
      <xdr:rowOff>51405</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4351000" y="680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61582</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020800" y="657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155726</xdr:rowOff>
    </xdr:from>
    <xdr:to>
      <xdr:col>64</xdr:col>
      <xdr:colOff>152400</xdr:colOff>
      <xdr:row>40</xdr:row>
      <xdr:rowOff>85876</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3462000" y="68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96053</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131800" y="6611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将来負担比率は平成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年度以降－％となっており、類似団体内平均値と比べて、財政の健全化が図られている。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これは、地方債の発行額を元金償還額以内としていることや、特定目的基金への積立により充当可能金額が増加したことが主な要因であり、今後も、市中長期財政計画に基づく効率的な行財政運営を進め、財政の健全化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id="{00000000-0008-0000-0300-0000B8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21</xdr:row>
      <xdr:rowOff>86589</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7018000" y="2451100"/>
          <a:ext cx="0" cy="12359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58666</xdr:rowOff>
    </xdr:from>
    <xdr:ext cx="762000" cy="259045"/>
    <xdr:sp macro="" textlink="">
      <xdr:nvSpPr>
        <xdr:cNvPr id="442" name="将来負担の状況最小値テキスト">
          <a:extLst>
            <a:ext uri="{FF2B5EF4-FFF2-40B4-BE49-F238E27FC236}">
              <a16:creationId xmlns:a16="http://schemas.microsoft.com/office/drawing/2014/main" id="{00000000-0008-0000-0300-0000BA010000}"/>
            </a:ext>
          </a:extLst>
        </xdr:cNvPr>
        <xdr:cNvSpPr txBox="1"/>
      </xdr:nvSpPr>
      <xdr:spPr>
        <a:xfrm>
          <a:off x="17106900" y="365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86589</xdr:rowOff>
    </xdr:from>
    <xdr:to>
      <xdr:col>81</xdr:col>
      <xdr:colOff>133350</xdr:colOff>
      <xdr:row>21</xdr:row>
      <xdr:rowOff>86589</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3687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4" name="将来負担の状況最大値テキスト">
          <a:extLst>
            <a:ext uri="{FF2B5EF4-FFF2-40B4-BE49-F238E27FC236}">
              <a16:creationId xmlns:a16="http://schemas.microsoft.com/office/drawing/2014/main" id="{00000000-0008-0000-0300-0000BC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55084</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4553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83007</xdr:rowOff>
    </xdr:from>
    <xdr:to>
      <xdr:col>81</xdr:col>
      <xdr:colOff>95250</xdr:colOff>
      <xdr:row>15</xdr:row>
      <xdr:rowOff>13157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48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84938</xdr:rowOff>
    </xdr:from>
    <xdr:to>
      <xdr:col>77</xdr:col>
      <xdr:colOff>95250</xdr:colOff>
      <xdr:row>15</xdr:row>
      <xdr:rowOff>15088</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48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25265</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2541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122580</xdr:rowOff>
    </xdr:from>
    <xdr:to>
      <xdr:col>73</xdr:col>
      <xdr:colOff>44450</xdr:colOff>
      <xdr:row>15</xdr:row>
      <xdr:rowOff>52730</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52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62907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29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69977</xdr:rowOff>
    </xdr:from>
    <xdr:to>
      <xdr:col>68</xdr:col>
      <xdr:colOff>203200</xdr:colOff>
      <xdr:row>15</xdr:row>
      <xdr:rowOff>127</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247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10304</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239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71907</xdr:rowOff>
    </xdr:from>
    <xdr:to>
      <xdr:col>64</xdr:col>
      <xdr:colOff>152400</xdr:colOff>
      <xdr:row>15</xdr:row>
      <xdr:rowOff>2057</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2472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12234</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241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栃木県那須烏山市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24,035
23,722
174.35
14,103,599
13,215,570
794,084
8,530,198
8,528,780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人件費は、計画的な職員採用により令和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年度以降は</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％を下回り、類似団体内平均値を下回って推移している。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なお、本市の職員数は定員管理計画に基づき今後増加する予定であるが、適正な人員配置や時間外勤務の削減等に努め、人件費抑制を図っていく。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23586</xdr:rowOff>
    </xdr:from>
    <xdr:to>
      <xdr:col>24</xdr:col>
      <xdr:colOff>25400</xdr:colOff>
      <xdr:row>41</xdr:row>
      <xdr:rowOff>4535</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509986"/>
          <a:ext cx="0" cy="1523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148062</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00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4535</xdr:rowOff>
    </xdr:from>
    <xdr:to>
      <xdr:col>24</xdr:col>
      <xdr:colOff>114300</xdr:colOff>
      <xdr:row>41</xdr:row>
      <xdr:rowOff>4535</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03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109963</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25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23586</xdr:rowOff>
    </xdr:from>
    <xdr:to>
      <xdr:col>24</xdr:col>
      <xdr:colOff>114300</xdr:colOff>
      <xdr:row>32</xdr:row>
      <xdr:rowOff>23586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509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91622</xdr:rowOff>
    </xdr:from>
    <xdr:to>
      <xdr:col>24</xdr:col>
      <xdr:colOff>25400</xdr:colOff>
      <xdr:row>33</xdr:row>
      <xdr:rowOff>113393</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5749472"/>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53720</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225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81643</xdr:rowOff>
    </xdr:from>
    <xdr:to>
      <xdr:col>24</xdr:col>
      <xdr:colOff>76200</xdr:colOff>
      <xdr:row>37</xdr:row>
      <xdr:rowOff>11793</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15422</xdr:rowOff>
    </xdr:from>
    <xdr:to>
      <xdr:col>19</xdr:col>
      <xdr:colOff>187325</xdr:colOff>
      <xdr:row>33</xdr:row>
      <xdr:rowOff>91622</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5673272"/>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48986</xdr:rowOff>
    </xdr:from>
    <xdr:to>
      <xdr:col>20</xdr:col>
      <xdr:colOff>38100</xdr:colOff>
      <xdr:row>36</xdr:row>
      <xdr:rowOff>150586</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22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135363</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307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15422</xdr:rowOff>
    </xdr:from>
    <xdr:to>
      <xdr:col>15</xdr:col>
      <xdr:colOff>98425</xdr:colOff>
      <xdr:row>33</xdr:row>
      <xdr:rowOff>146050</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5673272"/>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144236</xdr:rowOff>
    </xdr:from>
    <xdr:to>
      <xdr:col>15</xdr:col>
      <xdr:colOff>149225</xdr:colOff>
      <xdr:row>36</xdr:row>
      <xdr:rowOff>74386</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14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59163</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231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146050</xdr:rowOff>
    </xdr:from>
    <xdr:to>
      <xdr:col>11</xdr:col>
      <xdr:colOff>9525</xdr:colOff>
      <xdr:row>34</xdr:row>
      <xdr:rowOff>72572</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flipV="1">
          <a:off x="1320800" y="5803900"/>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103414</xdr:rowOff>
    </xdr:from>
    <xdr:to>
      <xdr:col>11</xdr:col>
      <xdr:colOff>60325</xdr:colOff>
      <xdr:row>37</xdr:row>
      <xdr:rowOff>33564</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18341</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361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5443</xdr:rowOff>
    </xdr:from>
    <xdr:to>
      <xdr:col>6</xdr:col>
      <xdr:colOff>171450</xdr:colOff>
      <xdr:row>36</xdr:row>
      <xdr:rowOff>107043</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17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91820</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26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62593</xdr:rowOff>
    </xdr:from>
    <xdr:to>
      <xdr:col>24</xdr:col>
      <xdr:colOff>76200</xdr:colOff>
      <xdr:row>33</xdr:row>
      <xdr:rowOff>164193</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572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79120</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556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40822</xdr:rowOff>
    </xdr:from>
    <xdr:to>
      <xdr:col>20</xdr:col>
      <xdr:colOff>38100</xdr:colOff>
      <xdr:row>33</xdr:row>
      <xdr:rowOff>142422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569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31</xdr:row>
      <xdr:rowOff>152599</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546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32</xdr:row>
      <xdr:rowOff>136072</xdr:rowOff>
    </xdr:from>
    <xdr:to>
      <xdr:col>15</xdr:col>
      <xdr:colOff>149225</xdr:colOff>
      <xdr:row>33</xdr:row>
      <xdr:rowOff>66222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562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31</xdr:row>
      <xdr:rowOff>76399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539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95250</xdr:rowOff>
    </xdr:from>
    <xdr:to>
      <xdr:col>11</xdr:col>
      <xdr:colOff>60325</xdr:colOff>
      <xdr:row>34</xdr:row>
      <xdr:rowOff>25400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575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35577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552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21772</xdr:rowOff>
    </xdr:from>
    <xdr:to>
      <xdr:col>6</xdr:col>
      <xdr:colOff>171450</xdr:colOff>
      <xdr:row>34</xdr:row>
      <xdr:rowOff>123372</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585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133549</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561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物件費は、防災集団移転促進事業費や新型コロナウイルス対策商工業支援事業費などの増額があり、前年度比</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％の増加となったが、類似団体内平均値を下回っている。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今後も、物価高騰に伴う物件費の増加が予想されることから、事務事業の見直しを進め、歳出削減に努めていく。</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1270</xdr:rowOff>
    </xdr:from>
    <xdr:to>
      <xdr:col>82</xdr:col>
      <xdr:colOff>107950</xdr:colOff>
      <xdr:row>21</xdr:row>
      <xdr:rowOff>39370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3012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11447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1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39370</xdr:rowOff>
    </xdr:from>
    <xdr:to>
      <xdr:col>82</xdr:col>
      <xdr:colOff>196850</xdr:colOff>
      <xdr:row>21</xdr:row>
      <xdr:rowOff>39370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39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87647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973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1270</xdr:rowOff>
    </xdr:from>
    <xdr:to>
      <xdr:col>82</xdr:col>
      <xdr:colOff>196850</xdr:colOff>
      <xdr:row>13</xdr:row>
      <xdr:rowOff>1270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30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104140</xdr:rowOff>
    </xdr:from>
    <xdr:to>
      <xdr:col>82</xdr:col>
      <xdr:colOff>107950</xdr:colOff>
      <xdr:row>16</xdr:row>
      <xdr:rowOff>142240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84734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147337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890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3810</xdr:rowOff>
    </xdr:from>
    <xdr:to>
      <xdr:col>82</xdr:col>
      <xdr:colOff>158750</xdr:colOff>
      <xdr:row>17</xdr:row>
      <xdr:rowOff>105410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20320</xdr:rowOff>
    </xdr:from>
    <xdr:to>
      <xdr:col>78</xdr:col>
      <xdr:colOff>69850</xdr:colOff>
      <xdr:row>16</xdr:row>
      <xdr:rowOff>104140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7635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152400</xdr:rowOff>
    </xdr:from>
    <xdr:to>
      <xdr:col>78</xdr:col>
      <xdr:colOff>120650</xdr:colOff>
      <xdr:row>17</xdr:row>
      <xdr:rowOff>82550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67327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98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20320</xdr:rowOff>
    </xdr:from>
    <xdr:to>
      <xdr:col>73</xdr:col>
      <xdr:colOff>180975</xdr:colOff>
      <xdr:row>16</xdr:row>
      <xdr:rowOff>50800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7635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76200</xdr:rowOff>
    </xdr:from>
    <xdr:to>
      <xdr:col>74</xdr:col>
      <xdr:colOff>31750</xdr:colOff>
      <xdr:row>17</xdr:row>
      <xdr:rowOff>6350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162577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50800</xdr:rowOff>
    </xdr:from>
    <xdr:to>
      <xdr:col>69</xdr:col>
      <xdr:colOff>92075</xdr:colOff>
      <xdr:row>16</xdr:row>
      <xdr:rowOff>66040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27940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60960</xdr:rowOff>
    </xdr:from>
    <xdr:to>
      <xdr:col>69</xdr:col>
      <xdr:colOff>142875</xdr:colOff>
      <xdr:row>16</xdr:row>
      <xdr:rowOff>162560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147337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89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129540</xdr:rowOff>
    </xdr:from>
    <xdr:to>
      <xdr:col>65</xdr:col>
      <xdr:colOff>53975</xdr:colOff>
      <xdr:row>17</xdr:row>
      <xdr:rowOff>59690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44467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95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91440</xdr:rowOff>
    </xdr:from>
    <xdr:to>
      <xdr:col>82</xdr:col>
      <xdr:colOff>158750</xdr:colOff>
      <xdr:row>17</xdr:row>
      <xdr:rowOff>21590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83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107967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67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53340</xdr:rowOff>
    </xdr:from>
    <xdr:to>
      <xdr:col>78</xdr:col>
      <xdr:colOff>120650</xdr:colOff>
      <xdr:row>16</xdr:row>
      <xdr:rowOff>154940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165117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565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140970</xdr:rowOff>
    </xdr:from>
    <xdr:to>
      <xdr:col>74</xdr:col>
      <xdr:colOff>31750</xdr:colOff>
      <xdr:row>16</xdr:row>
      <xdr:rowOff>71120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71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81297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48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0</xdr:rowOff>
    </xdr:from>
    <xdr:to>
      <xdr:col>69</xdr:col>
      <xdr:colOff>142875</xdr:colOff>
      <xdr:row>16</xdr:row>
      <xdr:rowOff>101600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111777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15240</xdr:rowOff>
    </xdr:from>
    <xdr:to>
      <xdr:col>65</xdr:col>
      <xdr:colOff>53975</xdr:colOff>
      <xdr:row>16</xdr:row>
      <xdr:rowOff>116840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75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127017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52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扶助費は、前年度比</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％の増加となったものの、類似団体内平均値を下回って推移している。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年度は、物価高騰に伴う低所得世帯支援給付金事業費により一般財源が増加したことにより、経常収支比率が増加した。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今後は、資格審査の適正化や単独事業の見直しを図るなど、歳出削減に努める。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91622</xdr:rowOff>
    </xdr:from>
    <xdr:to>
      <xdr:col>24</xdr:col>
      <xdr:colOff>25400</xdr:colOff>
      <xdr:row>60</xdr:row>
      <xdr:rowOff>132443</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178472"/>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6549</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92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91622</xdr:rowOff>
    </xdr:from>
    <xdr:to>
      <xdr:col>24</xdr:col>
      <xdr:colOff>114300</xdr:colOff>
      <xdr:row>53</xdr:row>
      <xdr:rowOff>91622</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178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31750</xdr:rowOff>
    </xdr:from>
    <xdr:to>
      <xdr:col>24</xdr:col>
      <xdr:colOff>25400</xdr:colOff>
      <xdr:row>55</xdr:row>
      <xdr:rowOff>42635</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9461500"/>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105427</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148772</xdr:rowOff>
    </xdr:from>
    <xdr:to>
      <xdr:col>19</xdr:col>
      <xdr:colOff>187325</xdr:colOff>
      <xdr:row>55</xdr:row>
      <xdr:rowOff>31750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9407072"/>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78922</xdr:rowOff>
    </xdr:from>
    <xdr:to>
      <xdr:col>20</xdr:col>
      <xdr:colOff>38100</xdr:colOff>
      <xdr:row>56</xdr:row>
      <xdr:rowOff>9072</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50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165299</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595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148772</xdr:rowOff>
    </xdr:from>
    <xdr:to>
      <xdr:col>15</xdr:col>
      <xdr:colOff>98425</xdr:colOff>
      <xdr:row>55</xdr:row>
      <xdr:rowOff>31750</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flipV="1">
          <a:off x="2209800" y="9407072"/>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57150</xdr:rowOff>
    </xdr:from>
    <xdr:to>
      <xdr:col>15</xdr:col>
      <xdr:colOff>149225</xdr:colOff>
      <xdr:row>55</xdr:row>
      <xdr:rowOff>158750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143527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31750</xdr:rowOff>
    </xdr:from>
    <xdr:to>
      <xdr:col>11</xdr:col>
      <xdr:colOff>9525</xdr:colOff>
      <xdr:row>56</xdr:row>
      <xdr:rowOff>1815</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9461500"/>
          <a:ext cx="8890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100693</xdr:rowOff>
    </xdr:from>
    <xdr:to>
      <xdr:col>11</xdr:col>
      <xdr:colOff>60325</xdr:colOff>
      <xdr:row>56</xdr:row>
      <xdr:rowOff>30843</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15620</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16328</xdr:rowOff>
    </xdr:from>
    <xdr:to>
      <xdr:col>6</xdr:col>
      <xdr:colOff>171450</xdr:colOff>
      <xdr:row>56</xdr:row>
      <xdr:rowOff>117928</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102705</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703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163285</xdr:rowOff>
    </xdr:from>
    <xdr:to>
      <xdr:col>24</xdr:col>
      <xdr:colOff>76200</xdr:colOff>
      <xdr:row>55</xdr:row>
      <xdr:rowOff>93435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42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8362</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152400</xdr:rowOff>
    </xdr:from>
    <xdr:to>
      <xdr:col>20</xdr:col>
      <xdr:colOff>38100</xdr:colOff>
      <xdr:row>55</xdr:row>
      <xdr:rowOff>82550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92727</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97972</xdr:rowOff>
    </xdr:from>
    <xdr:to>
      <xdr:col>15</xdr:col>
      <xdr:colOff>149225</xdr:colOff>
      <xdr:row>55</xdr:row>
      <xdr:rowOff>28122</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35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38299</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12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152400</xdr:rowOff>
    </xdr:from>
    <xdr:to>
      <xdr:col>11</xdr:col>
      <xdr:colOff>60325</xdr:colOff>
      <xdr:row>55</xdr:row>
      <xdr:rowOff>82550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92727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122465</xdr:rowOff>
    </xdr:from>
    <xdr:to>
      <xdr:col>6</xdr:col>
      <xdr:colOff>171450</xdr:colOff>
      <xdr:row>56</xdr:row>
      <xdr:rowOff>52615</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5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62792</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321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その他は前年度比で</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％減少し、類似団体内平均値を下回った。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これは、国民健康保険特別会計への繰出金の減少や、下水道事業の公営企業会計化に伴う繰出金の性質の変更による減少が主な要因である。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今後も、特別会計の財政運営の適正化を図り、普通会計の負担軽減に努めていく。</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153670</xdr:rowOff>
    </xdr:from>
    <xdr:to>
      <xdr:col>82</xdr:col>
      <xdr:colOff>107950</xdr:colOff>
      <xdr:row>61</xdr:row>
      <xdr:rowOff>100330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2405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72407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530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100330</xdr:rowOff>
    </xdr:from>
    <xdr:to>
      <xdr:col>82</xdr:col>
      <xdr:colOff>196850</xdr:colOff>
      <xdr:row>61</xdr:row>
      <xdr:rowOff>100330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558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68597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153670</xdr:rowOff>
    </xdr:from>
    <xdr:to>
      <xdr:col>82</xdr:col>
      <xdr:colOff>196850</xdr:colOff>
      <xdr:row>53</xdr:row>
      <xdr:rowOff>153670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123190</xdr:rowOff>
    </xdr:from>
    <xdr:to>
      <xdr:col>82</xdr:col>
      <xdr:colOff>107950</xdr:colOff>
      <xdr:row>56</xdr:row>
      <xdr:rowOff>111760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5671800" y="9552940"/>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158767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588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15240</xdr:rowOff>
    </xdr:from>
    <xdr:to>
      <xdr:col>82</xdr:col>
      <xdr:colOff>158750</xdr:colOff>
      <xdr:row>56</xdr:row>
      <xdr:rowOff>116840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88900</xdr:rowOff>
    </xdr:from>
    <xdr:to>
      <xdr:col>78</xdr:col>
      <xdr:colOff>69850</xdr:colOff>
      <xdr:row>56</xdr:row>
      <xdr:rowOff>111760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6901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22860</xdr:rowOff>
    </xdr:from>
    <xdr:to>
      <xdr:col>78</xdr:col>
      <xdr:colOff>120650</xdr:colOff>
      <xdr:row>56</xdr:row>
      <xdr:rowOff>124460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134637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392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88900</xdr:rowOff>
    </xdr:from>
    <xdr:to>
      <xdr:col>73</xdr:col>
      <xdr:colOff>180975</xdr:colOff>
      <xdr:row>56</xdr:row>
      <xdr:rowOff>111760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96901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163830</xdr:rowOff>
    </xdr:from>
    <xdr:to>
      <xdr:col>74</xdr:col>
      <xdr:colOff>31750</xdr:colOff>
      <xdr:row>56</xdr:row>
      <xdr:rowOff>93980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104157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96520</xdr:rowOff>
    </xdr:from>
    <xdr:to>
      <xdr:col>69</xdr:col>
      <xdr:colOff>92075</xdr:colOff>
      <xdr:row>56</xdr:row>
      <xdr:rowOff>111760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96977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xdr:rowOff>
    </xdr:from>
    <xdr:to>
      <xdr:col>69</xdr:col>
      <xdr:colOff>142875</xdr:colOff>
      <xdr:row>56</xdr:row>
      <xdr:rowOff>109220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119397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29227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72390</xdr:rowOff>
    </xdr:from>
    <xdr:to>
      <xdr:col>82</xdr:col>
      <xdr:colOff>158750</xdr:colOff>
      <xdr:row>56</xdr:row>
      <xdr:rowOff>2540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5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88917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60960</xdr:rowOff>
    </xdr:from>
    <xdr:to>
      <xdr:col>78</xdr:col>
      <xdr:colOff>120650</xdr:colOff>
      <xdr:row>56</xdr:row>
      <xdr:rowOff>162560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147337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748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38100</xdr:rowOff>
    </xdr:from>
    <xdr:to>
      <xdr:col>74</xdr:col>
      <xdr:colOff>31750</xdr:colOff>
      <xdr:row>56</xdr:row>
      <xdr:rowOff>139700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124477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60960</xdr:rowOff>
    </xdr:from>
    <xdr:to>
      <xdr:col>69</xdr:col>
      <xdr:colOff>142875</xdr:colOff>
      <xdr:row>56</xdr:row>
      <xdr:rowOff>162560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147337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74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45720</xdr:rowOff>
    </xdr:from>
    <xdr:to>
      <xdr:col>65</xdr:col>
      <xdr:colOff>53975</xdr:colOff>
      <xdr:row>56</xdr:row>
      <xdr:rowOff>147320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157497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41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補助費等は近年</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％台で推移していたが、令和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4.9</a:t>
          </a:r>
          <a:r>
            <a:rPr kumimoji="1" lang="ja-JP" altLang="en-US" sz="1300">
              <a:latin typeface="ＭＳ Ｐゴシック" panose="020B0600070205080204" pitchFamily="50" charset="-128"/>
              <a:ea typeface="ＭＳ Ｐゴシック" panose="020B0600070205080204" pitchFamily="50" charset="-128"/>
            </a:rPr>
            <a:t>％増加し、類似団体内平均値を大きく上回った。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一部事務組合に対する負担金や広域利用保育委託費の増加に加え、国庫補助等の特定財源の減少による一般財源の増加が主な要因である。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今後は、補助事業の見直しを進め、可能な限りの歳出削減に努めていく。</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127000</xdr:rowOff>
    </xdr:from>
    <xdr:to>
      <xdr:col>82</xdr:col>
      <xdr:colOff>107950</xdr:colOff>
      <xdr:row>41</xdr:row>
      <xdr:rowOff>124714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956300"/>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96791</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712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124714</xdr:rowOff>
    </xdr:from>
    <xdr:to>
      <xdr:col>82</xdr:col>
      <xdr:colOff>196850</xdr:colOff>
      <xdr:row>41</xdr:row>
      <xdr:rowOff>124714</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7154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41927</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127000</xdr:rowOff>
    </xdr:from>
    <xdr:to>
      <xdr:col>82</xdr:col>
      <xdr:colOff>196850</xdr:colOff>
      <xdr:row>34</xdr:row>
      <xdr:rowOff>127000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44704</xdr:rowOff>
    </xdr:from>
    <xdr:to>
      <xdr:col>82</xdr:col>
      <xdr:colOff>107950</xdr:colOff>
      <xdr:row>39</xdr:row>
      <xdr:rowOff>97282</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5671800" y="6559804"/>
          <a:ext cx="838200" cy="22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12717</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184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167640</xdr:rowOff>
    </xdr:from>
    <xdr:to>
      <xdr:col>82</xdr:col>
      <xdr:colOff>158750</xdr:colOff>
      <xdr:row>37</xdr:row>
      <xdr:rowOff>97790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44704</xdr:rowOff>
    </xdr:from>
    <xdr:to>
      <xdr:col>78</xdr:col>
      <xdr:colOff>69850</xdr:colOff>
      <xdr:row>38</xdr:row>
      <xdr:rowOff>44704</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65598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153924</xdr:rowOff>
    </xdr:from>
    <xdr:to>
      <xdr:col>78</xdr:col>
      <xdr:colOff>120650</xdr:colOff>
      <xdr:row>37</xdr:row>
      <xdr:rowOff>84074</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94251</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44704</xdr:rowOff>
    </xdr:from>
    <xdr:to>
      <xdr:col>73</xdr:col>
      <xdr:colOff>180975</xdr:colOff>
      <xdr:row>38</xdr:row>
      <xdr:rowOff>104140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893800" y="655980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131064</xdr:rowOff>
    </xdr:from>
    <xdr:to>
      <xdr:col>74</xdr:col>
      <xdr:colOff>31750</xdr:colOff>
      <xdr:row>37</xdr:row>
      <xdr:rowOff>61214</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71391</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104140</xdr:rowOff>
    </xdr:from>
    <xdr:to>
      <xdr:col>69</xdr:col>
      <xdr:colOff>92075</xdr:colOff>
      <xdr:row>38</xdr:row>
      <xdr:rowOff>140716</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004800" y="661924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85107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25671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46482</xdr:rowOff>
    </xdr:from>
    <xdr:to>
      <xdr:col>82</xdr:col>
      <xdr:colOff>158750</xdr:colOff>
      <xdr:row>39</xdr:row>
      <xdr:rowOff>148082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733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18559</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705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165354</xdr:rowOff>
    </xdr:from>
    <xdr:to>
      <xdr:col>78</xdr:col>
      <xdr:colOff>120650</xdr:colOff>
      <xdr:row>38</xdr:row>
      <xdr:rowOff>95504</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80281</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6595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165354</xdr:rowOff>
    </xdr:from>
    <xdr:to>
      <xdr:col>74</xdr:col>
      <xdr:colOff>31750</xdr:colOff>
      <xdr:row>38</xdr:row>
      <xdr:rowOff>95504</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80281</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6595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53340</xdr:rowOff>
    </xdr:from>
    <xdr:to>
      <xdr:col>69</xdr:col>
      <xdr:colOff>142875</xdr:colOff>
      <xdr:row>38</xdr:row>
      <xdr:rowOff>154940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139717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89916</xdr:rowOff>
    </xdr:from>
    <xdr:to>
      <xdr:col>65</xdr:col>
      <xdr:colOff>53975</xdr:colOff>
      <xdr:row>39</xdr:row>
      <xdr:rowOff>20066</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60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4843</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6691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公債費は、地方債の発行額を元金償還額以内としていることや、過去の大規模事業の償還終了により、全体の償還額が減少しており、類似団体内平均値を下回っている。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令和</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年度から、令和元年台風に係る災害対策債の元金償還が開始したことにより、経常収支比率は増加している。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今後も、新庁舎等の公共施設の統廃合が予定されていることから、普通交付税措置の割合が大きい有利な起債の活用や、その他の財源確保により、地方債発行額の抑制に努めていく。</a:t>
          </a: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154432</xdr:rowOff>
    </xdr:from>
    <xdr:to>
      <xdr:col>24</xdr:col>
      <xdr:colOff>25400</xdr:colOff>
      <xdr:row>80</xdr:row>
      <xdr:rowOff>113285</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841732"/>
          <a:ext cx="0" cy="987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85362</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80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113285</xdr:rowOff>
    </xdr:from>
    <xdr:to>
      <xdr:col>24</xdr:col>
      <xdr:colOff>114300</xdr:colOff>
      <xdr:row>80</xdr:row>
      <xdr:rowOff>113285</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8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69359</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585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154432</xdr:rowOff>
    </xdr:from>
    <xdr:to>
      <xdr:col>24</xdr:col>
      <xdr:colOff>114300</xdr:colOff>
      <xdr:row>74</xdr:row>
      <xdr:rowOff>154432</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841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115570</xdr:rowOff>
    </xdr:from>
    <xdr:to>
      <xdr:col>24</xdr:col>
      <xdr:colOff>25400</xdr:colOff>
      <xdr:row>77</xdr:row>
      <xdr:rowOff>120142</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987800" y="1331722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87140</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32887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115063</xdr:rowOff>
    </xdr:from>
    <xdr:to>
      <xdr:col>24</xdr:col>
      <xdr:colOff>76200</xdr:colOff>
      <xdr:row>78</xdr:row>
      <xdr:rowOff>45213</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3316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83565</xdr:rowOff>
    </xdr:from>
    <xdr:to>
      <xdr:col>19</xdr:col>
      <xdr:colOff>187325</xdr:colOff>
      <xdr:row>77</xdr:row>
      <xdr:rowOff>115570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098800" y="13285215"/>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110489</xdr:rowOff>
    </xdr:from>
    <xdr:to>
      <xdr:col>20</xdr:col>
      <xdr:colOff>38100</xdr:colOff>
      <xdr:row>78</xdr:row>
      <xdr:rowOff>40639</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25416</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83565</xdr:rowOff>
    </xdr:from>
    <xdr:to>
      <xdr:col>15</xdr:col>
      <xdr:colOff>98425</xdr:colOff>
      <xdr:row>77</xdr:row>
      <xdr:rowOff>115570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2209800" y="13285215"/>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73913</xdr:rowOff>
    </xdr:from>
    <xdr:to>
      <xdr:col>15</xdr:col>
      <xdr:colOff>149225</xdr:colOff>
      <xdr:row>78</xdr:row>
      <xdr:rowOff>4063</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160290</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115570</xdr:rowOff>
    </xdr:from>
    <xdr:to>
      <xdr:col>11</xdr:col>
      <xdr:colOff>9525</xdr:colOff>
      <xdr:row>77</xdr:row>
      <xdr:rowOff>138430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1320800" y="133172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12192</xdr:rowOff>
    </xdr:from>
    <xdr:to>
      <xdr:col>11</xdr:col>
      <xdr:colOff>60325</xdr:colOff>
      <xdr:row>78</xdr:row>
      <xdr:rowOff>113792</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3385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98569</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347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21337</xdr:rowOff>
    </xdr:from>
    <xdr:to>
      <xdr:col>6</xdr:col>
      <xdr:colOff>171450</xdr:colOff>
      <xdr:row>78</xdr:row>
      <xdr:rowOff>122937</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107714</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69342</xdr:rowOff>
    </xdr:from>
    <xdr:to>
      <xdr:col>24</xdr:col>
      <xdr:colOff>76200</xdr:colOff>
      <xdr:row>77</xdr:row>
      <xdr:rowOff>170942</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85869</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3116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64770</xdr:rowOff>
    </xdr:from>
    <xdr:to>
      <xdr:col>20</xdr:col>
      <xdr:colOff>38100</xdr:colOff>
      <xdr:row>77</xdr:row>
      <xdr:rowOff>166370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5097</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303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32765</xdr:rowOff>
    </xdr:from>
    <xdr:to>
      <xdr:col>15</xdr:col>
      <xdr:colOff>149225</xdr:colOff>
      <xdr:row>77</xdr:row>
      <xdr:rowOff>134365</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144542</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64770</xdr:rowOff>
    </xdr:from>
    <xdr:to>
      <xdr:col>11</xdr:col>
      <xdr:colOff>60325</xdr:colOff>
      <xdr:row>77</xdr:row>
      <xdr:rowOff>166370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5097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87630</xdr:rowOff>
    </xdr:from>
    <xdr:to>
      <xdr:col>6</xdr:col>
      <xdr:colOff>171450</xdr:colOff>
      <xdr:row>78</xdr:row>
      <xdr:rowOff>17780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27957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公債費以外は、類似団体の平均値を上回っていたが、令和２年度決算から類似団体平均を下回っている。これは普通交付税における起債償還金の算入終了等に伴う、広域行政事務組合への負担金の減が要因となっている。</a:t>
          </a:r>
        </a:p>
        <a:p>
          <a:r>
            <a:rPr kumimoji="1" lang="ja-JP" altLang="en-US" sz="1200">
              <a:latin typeface="ＭＳ Ｐゴシック" panose="020B0600070205080204" pitchFamily="50" charset="-128"/>
              <a:ea typeface="ＭＳ Ｐゴシック" panose="020B0600070205080204" pitchFamily="50" charset="-128"/>
            </a:rPr>
            <a:t>　しかし、広域行政事務組合への負担金は、ごみ処理、し尿処理、消防業務、病院事業など経常的な業務にかかる負担金であり、今後も高い数値で推移すると考えられるため、引き続き負担金の精査を行うことで削減に努める。</a:t>
          </a: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12700</xdr:rowOff>
    </xdr:from>
    <xdr:to>
      <xdr:col>82</xdr:col>
      <xdr:colOff>107950</xdr:colOff>
      <xdr:row>80</xdr:row>
      <xdr:rowOff>29845</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528550"/>
          <a:ext cx="0"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1922</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717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29845</xdr:rowOff>
    </xdr:from>
    <xdr:to>
      <xdr:col>82</xdr:col>
      <xdr:colOff>196850</xdr:colOff>
      <xdr:row>80</xdr:row>
      <xdr:rowOff>29845</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745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99077</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27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12700</xdr:rowOff>
    </xdr:from>
    <xdr:to>
      <xdr:col>82</xdr:col>
      <xdr:colOff>196850</xdr:colOff>
      <xdr:row>73</xdr:row>
      <xdr:rowOff>12700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528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75565</xdr:rowOff>
    </xdr:from>
    <xdr:to>
      <xdr:col>82</xdr:col>
      <xdr:colOff>107950</xdr:colOff>
      <xdr:row>75</xdr:row>
      <xdr:rowOff>109855</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2762865"/>
          <a:ext cx="8382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42562</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29013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70485</xdr:rowOff>
    </xdr:from>
    <xdr:to>
      <xdr:col>82</xdr:col>
      <xdr:colOff>158750</xdr:colOff>
      <xdr:row>76</xdr:row>
      <xdr:rowOff>636</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292923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98425</xdr:rowOff>
    </xdr:from>
    <xdr:to>
      <xdr:col>78</xdr:col>
      <xdr:colOff>69850</xdr:colOff>
      <xdr:row>74</xdr:row>
      <xdr:rowOff>75565</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4782800" y="12614275"/>
          <a:ext cx="8890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167640</xdr:rowOff>
    </xdr:from>
    <xdr:to>
      <xdr:col>78</xdr:col>
      <xdr:colOff>120650</xdr:colOff>
      <xdr:row>75</xdr:row>
      <xdr:rowOff>97790</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2854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82566</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2941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98425</xdr:rowOff>
    </xdr:from>
    <xdr:to>
      <xdr:col>73</xdr:col>
      <xdr:colOff>180975</xdr:colOff>
      <xdr:row>74</xdr:row>
      <xdr:rowOff>138430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2614275"/>
          <a:ext cx="889000" cy="211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7620</xdr:rowOff>
    </xdr:from>
    <xdr:to>
      <xdr:col>74</xdr:col>
      <xdr:colOff>31750</xdr:colOff>
      <xdr:row>74</xdr:row>
      <xdr:rowOff>109220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269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93997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2781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138430</xdr:rowOff>
    </xdr:from>
    <xdr:to>
      <xdr:col>69</xdr:col>
      <xdr:colOff>92075</xdr:colOff>
      <xdr:row>75</xdr:row>
      <xdr:rowOff>138430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004800" y="1282573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74</xdr:row>
      <xdr:rowOff>116205</xdr:rowOff>
    </xdr:from>
    <xdr:to>
      <xdr:col>69</xdr:col>
      <xdr:colOff>142875</xdr:colOff>
      <xdr:row>75</xdr:row>
      <xdr:rowOff>46355</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2803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31132</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2889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167640</xdr:rowOff>
    </xdr:from>
    <xdr:to>
      <xdr:col>65</xdr:col>
      <xdr:colOff>53975</xdr:colOff>
      <xdr:row>75</xdr:row>
      <xdr:rowOff>97790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2854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107967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262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59055</xdr:rowOff>
    </xdr:from>
    <xdr:to>
      <xdr:col>82</xdr:col>
      <xdr:colOff>158750</xdr:colOff>
      <xdr:row>75</xdr:row>
      <xdr:rowOff>160655</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291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75582</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2762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24765</xdr:rowOff>
    </xdr:from>
    <xdr:to>
      <xdr:col>78</xdr:col>
      <xdr:colOff>120650</xdr:colOff>
      <xdr:row>74</xdr:row>
      <xdr:rowOff>126365</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2712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136542</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24809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47625</xdr:rowOff>
    </xdr:from>
    <xdr:to>
      <xdr:col>74</xdr:col>
      <xdr:colOff>31750</xdr:colOff>
      <xdr:row>73</xdr:row>
      <xdr:rowOff>149225</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2563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71</xdr:row>
      <xdr:rowOff>159402</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2332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87630</xdr:rowOff>
    </xdr:from>
    <xdr:to>
      <xdr:col>69</xdr:col>
      <xdr:colOff>142875</xdr:colOff>
      <xdr:row>75</xdr:row>
      <xdr:rowOff>17780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277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27957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254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87630</xdr:rowOff>
    </xdr:from>
    <xdr:to>
      <xdr:col>65</xdr:col>
      <xdr:colOff>53975</xdr:colOff>
      <xdr:row>76</xdr:row>
      <xdr:rowOff>17780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2557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03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栃木県那須烏山市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81082</xdr:rowOff>
    </xdr:from>
    <xdr:to>
      <xdr:col>29</xdr:col>
      <xdr:colOff>127000</xdr:colOff>
      <xdr:row>20</xdr:row>
      <xdr:rowOff>102509</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14657"/>
          <a:ext cx="0" cy="15644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74586</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551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102509</xdr:rowOff>
    </xdr:from>
    <xdr:to>
      <xdr:col>30</xdr:col>
      <xdr:colOff>25400</xdr:colOff>
      <xdr:row>20</xdr:row>
      <xdr:rowOff>102509</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5791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167459</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75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81082</xdr:rowOff>
    </xdr:from>
    <xdr:to>
      <xdr:col>30</xdr:col>
      <xdr:colOff>25400</xdr:colOff>
      <xdr:row>11</xdr:row>
      <xdr:rowOff>81082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146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136022</xdr:rowOff>
    </xdr:from>
    <xdr:to>
      <xdr:col>29</xdr:col>
      <xdr:colOff>127000</xdr:colOff>
      <xdr:row>16</xdr:row>
      <xdr:rowOff>73706</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755397"/>
          <a:ext cx="647700" cy="1091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4371</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7951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32294</xdr:rowOff>
    </xdr:from>
    <xdr:to>
      <xdr:col>29</xdr:col>
      <xdr:colOff>177800</xdr:colOff>
      <xdr:row>16</xdr:row>
      <xdr:rowOff>133894</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8231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73706</xdr:rowOff>
    </xdr:from>
    <xdr:to>
      <xdr:col>26</xdr:col>
      <xdr:colOff>50800</xdr:colOff>
      <xdr:row>16</xdr:row>
      <xdr:rowOff>128082</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2864531"/>
          <a:ext cx="698500" cy="543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72741</xdr:rowOff>
    </xdr:from>
    <xdr:to>
      <xdr:col>26</xdr:col>
      <xdr:colOff>101600</xdr:colOff>
      <xdr:row>17</xdr:row>
      <xdr:rowOff>2891</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8635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159118</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9499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128082</xdr:rowOff>
    </xdr:from>
    <xdr:to>
      <xdr:col>22</xdr:col>
      <xdr:colOff>114300</xdr:colOff>
      <xdr:row>17</xdr:row>
      <xdr:rowOff>6878</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2918907"/>
          <a:ext cx="698500" cy="502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97948</xdr:rowOff>
    </xdr:from>
    <xdr:to>
      <xdr:col>22</xdr:col>
      <xdr:colOff>165100</xdr:colOff>
      <xdr:row>17</xdr:row>
      <xdr:rowOff>28098</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8887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12875</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975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6878</xdr:rowOff>
    </xdr:from>
    <xdr:to>
      <xdr:col>18</xdr:col>
      <xdr:colOff>177800</xdr:colOff>
      <xdr:row>17</xdr:row>
      <xdr:rowOff>43378</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2969153"/>
          <a:ext cx="698500" cy="365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154137</xdr:rowOff>
    </xdr:from>
    <xdr:to>
      <xdr:col>19</xdr:col>
      <xdr:colOff>38100</xdr:colOff>
      <xdr:row>16</xdr:row>
      <xdr:rowOff>84287</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7735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94464</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542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7437</xdr:rowOff>
    </xdr:from>
    <xdr:to>
      <xdr:col>15</xdr:col>
      <xdr:colOff>101600</xdr:colOff>
      <xdr:row>16</xdr:row>
      <xdr:rowOff>109037</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27982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119214</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567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85222</xdr:rowOff>
    </xdr:from>
    <xdr:to>
      <xdr:col>29</xdr:col>
      <xdr:colOff>177800</xdr:colOff>
      <xdr:row>16</xdr:row>
      <xdr:rowOff>15372</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7045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101749</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549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22906</xdr:rowOff>
    </xdr:from>
    <xdr:to>
      <xdr:col>26</xdr:col>
      <xdr:colOff>101600</xdr:colOff>
      <xdr:row>16</xdr:row>
      <xdr:rowOff>124506</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8137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134683</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5826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77282</xdr:rowOff>
    </xdr:from>
    <xdr:to>
      <xdr:col>22</xdr:col>
      <xdr:colOff>165100</xdr:colOff>
      <xdr:row>17</xdr:row>
      <xdr:rowOff>7432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8681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17609</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636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127528</xdr:rowOff>
    </xdr:from>
    <xdr:to>
      <xdr:col>19</xdr:col>
      <xdr:colOff>38100</xdr:colOff>
      <xdr:row>17</xdr:row>
      <xdr:rowOff>57678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9183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42455</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004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164028</xdr:rowOff>
    </xdr:from>
    <xdr:to>
      <xdr:col>15</xdr:col>
      <xdr:colOff>101600</xdr:colOff>
      <xdr:row>17</xdr:row>
      <xdr:rowOff>94178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9548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78955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041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81966</xdr:rowOff>
    </xdr:from>
    <xdr:to>
      <xdr:col>29</xdr:col>
      <xdr:colOff>127000</xdr:colOff>
      <xdr:row>37</xdr:row>
      <xdr:rowOff>288522</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006516"/>
          <a:ext cx="0" cy="14067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260599</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385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288522</xdr:rowOff>
    </xdr:from>
    <xdr:to>
      <xdr:col>30</xdr:col>
      <xdr:colOff>25400</xdr:colOff>
      <xdr:row>37</xdr:row>
      <xdr:rowOff>288522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132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339793</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49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81966</xdr:rowOff>
    </xdr:from>
    <xdr:to>
      <xdr:col>30</xdr:col>
      <xdr:colOff>25400</xdr:colOff>
      <xdr:row>33</xdr:row>
      <xdr:rowOff>81966</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0065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232907</xdr:rowOff>
    </xdr:from>
    <xdr:to>
      <xdr:col>29</xdr:col>
      <xdr:colOff>127000</xdr:colOff>
      <xdr:row>35</xdr:row>
      <xdr:rowOff>242443</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6843257"/>
          <a:ext cx="647700" cy="95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18073</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6284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172996</xdr:rowOff>
    </xdr:from>
    <xdr:to>
      <xdr:col>29</xdr:col>
      <xdr:colOff>177800</xdr:colOff>
      <xdr:row>35</xdr:row>
      <xdr:rowOff>274596</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7833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242443</xdr:rowOff>
    </xdr:from>
    <xdr:to>
      <xdr:col>26</xdr:col>
      <xdr:colOff>50800</xdr:colOff>
      <xdr:row>35</xdr:row>
      <xdr:rowOff>337965</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6852793"/>
          <a:ext cx="698500" cy="955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202192</xdr:rowOff>
    </xdr:from>
    <xdr:to>
      <xdr:col>26</xdr:col>
      <xdr:colOff>101600</xdr:colOff>
      <xdr:row>35</xdr:row>
      <xdr:rowOff>303792</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812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288569</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898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337965</xdr:rowOff>
    </xdr:from>
    <xdr:to>
      <xdr:col>22</xdr:col>
      <xdr:colOff>114300</xdr:colOff>
      <xdr:row>36</xdr:row>
      <xdr:rowOff>104956</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6948315"/>
          <a:ext cx="698500" cy="1098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247160</xdr:rowOff>
    </xdr:from>
    <xdr:to>
      <xdr:col>22</xdr:col>
      <xdr:colOff>165100</xdr:colOff>
      <xdr:row>36</xdr:row>
      <xdr:rowOff>5860</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8575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16037</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62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104956</xdr:rowOff>
    </xdr:from>
    <xdr:to>
      <xdr:col>18</xdr:col>
      <xdr:colOff>177800</xdr:colOff>
      <xdr:row>36</xdr:row>
      <xdr:rowOff>113905</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7058206"/>
          <a:ext cx="698500" cy="89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197424</xdr:rowOff>
    </xdr:from>
    <xdr:to>
      <xdr:col>19</xdr:col>
      <xdr:colOff>38100</xdr:colOff>
      <xdr:row>35</xdr:row>
      <xdr:rowOff>299024</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8077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309201</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576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218585</xdr:rowOff>
    </xdr:from>
    <xdr:to>
      <xdr:col>15</xdr:col>
      <xdr:colOff>101600</xdr:colOff>
      <xdr:row>35</xdr:row>
      <xdr:rowOff>320185</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8289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330362</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597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182107</xdr:rowOff>
    </xdr:from>
    <xdr:to>
      <xdr:col>29</xdr:col>
      <xdr:colOff>177800</xdr:colOff>
      <xdr:row>35</xdr:row>
      <xdr:rowOff>283707</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7924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154184</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764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191643</xdr:rowOff>
    </xdr:from>
    <xdr:to>
      <xdr:col>26</xdr:col>
      <xdr:colOff>101600</xdr:colOff>
      <xdr:row>35</xdr:row>
      <xdr:rowOff>293243</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8019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303420</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5708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287165</xdr:rowOff>
    </xdr:from>
    <xdr:to>
      <xdr:col>22</xdr:col>
      <xdr:colOff>165100</xdr:colOff>
      <xdr:row>36</xdr:row>
      <xdr:rowOff>45865</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8975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30642</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983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54156</xdr:rowOff>
    </xdr:from>
    <xdr:to>
      <xdr:col>19</xdr:col>
      <xdr:colOff>38100</xdr:colOff>
      <xdr:row>36</xdr:row>
      <xdr:rowOff>155756</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0074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140533</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093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63105</xdr:rowOff>
    </xdr:from>
    <xdr:to>
      <xdr:col>15</xdr:col>
      <xdr:colOff>101600</xdr:colOff>
      <xdr:row>36</xdr:row>
      <xdr:rowOff>164705</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0163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149482</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102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栃木県那須烏山市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24,035
23,722
174.35
14,103,599
13,215,570
794,084
8,530,198
8,528,780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123444</xdr:rowOff>
    </xdr:from>
    <xdr:to>
      <xdr:col>24</xdr:col>
      <xdr:colOff>62865</xdr:colOff>
      <xdr:row>38</xdr:row>
      <xdr:rowOff>53277</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66944"/>
          <a:ext cx="1270" cy="1301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57104</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7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53277</xdr:rowOff>
    </xdr:from>
    <xdr:to>
      <xdr:col>24</xdr:col>
      <xdr:colOff>152400</xdr:colOff>
      <xdr:row>38</xdr:row>
      <xdr:rowOff>53277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68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70121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42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123444</xdr:rowOff>
    </xdr:from>
    <xdr:to>
      <xdr:col>24</xdr:col>
      <xdr:colOff>152400</xdr:colOff>
      <xdr:row>30</xdr:row>
      <xdr:rowOff>123444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6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16358</xdr:rowOff>
    </xdr:from>
    <xdr:to>
      <xdr:col>24</xdr:col>
      <xdr:colOff>63500</xdr:colOff>
      <xdr:row>35</xdr:row>
      <xdr:rowOff>39992</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017108"/>
          <a:ext cx="838200" cy="23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107611</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7654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84734</xdr:rowOff>
    </xdr:from>
    <xdr:to>
      <xdr:col>24</xdr:col>
      <xdr:colOff>114300</xdr:colOff>
      <xdr:row>35</xdr:row>
      <xdr:rowOff>14884</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1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39992</xdr:rowOff>
    </xdr:from>
    <xdr:to>
      <xdr:col>19</xdr:col>
      <xdr:colOff>177800</xdr:colOff>
      <xdr:row>35</xdr:row>
      <xdr:rowOff>86449</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040742"/>
          <a:ext cx="889000" cy="46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109995</xdr:rowOff>
    </xdr:from>
    <xdr:to>
      <xdr:col>20</xdr:col>
      <xdr:colOff>38100</xdr:colOff>
      <xdr:row>35</xdr:row>
      <xdr:rowOff>40145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93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56672</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714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86449</xdr:rowOff>
    </xdr:from>
    <xdr:to>
      <xdr:col>15</xdr:col>
      <xdr:colOff>50800</xdr:colOff>
      <xdr:row>35</xdr:row>
      <xdr:rowOff>102210</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087199"/>
          <a:ext cx="889000" cy="15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123088</xdr:rowOff>
    </xdr:from>
    <xdr:to>
      <xdr:col>15</xdr:col>
      <xdr:colOff>101600</xdr:colOff>
      <xdr:row>35</xdr:row>
      <xdr:rowOff>53238</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59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69765</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727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102210</xdr:rowOff>
    </xdr:from>
    <xdr:to>
      <xdr:col>10</xdr:col>
      <xdr:colOff>114300</xdr:colOff>
      <xdr:row>36</xdr:row>
      <xdr:rowOff>39421</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102960"/>
          <a:ext cx="889000" cy="108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33401</xdr:rowOff>
    </xdr:from>
    <xdr:to>
      <xdr:col>10</xdr:col>
      <xdr:colOff>165100</xdr:colOff>
      <xdr:row>34</xdr:row>
      <xdr:rowOff>135001</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586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151528</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5637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128105</xdr:rowOff>
    </xdr:from>
    <xdr:to>
      <xdr:col>6</xdr:col>
      <xdr:colOff>38100</xdr:colOff>
      <xdr:row>35</xdr:row>
      <xdr:rowOff>58255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5957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74782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5732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137008</xdr:rowOff>
    </xdr:from>
    <xdr:to>
      <xdr:col>24</xdr:col>
      <xdr:colOff>114300</xdr:colOff>
      <xdr:row>35</xdr:row>
      <xdr:rowOff>67158</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966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115435</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944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160642</xdr:rowOff>
    </xdr:from>
    <xdr:to>
      <xdr:col>20</xdr:col>
      <xdr:colOff>38100</xdr:colOff>
      <xdr:row>35</xdr:row>
      <xdr:rowOff>90792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98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81919</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082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35649</xdr:rowOff>
    </xdr:from>
    <xdr:to>
      <xdr:col>15</xdr:col>
      <xdr:colOff>101600</xdr:colOff>
      <xdr:row>35</xdr:row>
      <xdr:rowOff>137249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036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128376</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129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51410</xdr:rowOff>
    </xdr:from>
    <xdr:to>
      <xdr:col>10</xdr:col>
      <xdr:colOff>165100</xdr:colOff>
      <xdr:row>35</xdr:row>
      <xdr:rowOff>153010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05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144137</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144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160071</xdr:rowOff>
    </xdr:from>
    <xdr:to>
      <xdr:col>6</xdr:col>
      <xdr:colOff>38100</xdr:colOff>
      <xdr:row>36</xdr:row>
      <xdr:rowOff>90221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160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81348</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253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124649</xdr:rowOff>
    </xdr:from>
    <xdr:to>
      <xdr:col>24</xdr:col>
      <xdr:colOff>62865</xdr:colOff>
      <xdr:row>58</xdr:row>
      <xdr:rowOff>134003</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697149"/>
          <a:ext cx="1270" cy="1380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137830</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8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134003</xdr:rowOff>
    </xdr:from>
    <xdr:to>
      <xdr:col>24</xdr:col>
      <xdr:colOff>152400</xdr:colOff>
      <xdr:row>58</xdr:row>
      <xdr:rowOff>134003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78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71326</xdr:rowOff>
    </xdr:from>
    <xdr:ext cx="599010"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472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124649</xdr:rowOff>
    </xdr:from>
    <xdr:to>
      <xdr:col>24</xdr:col>
      <xdr:colOff>152400</xdr:colOff>
      <xdr:row>50</xdr:row>
      <xdr:rowOff>124649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697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114810</xdr:rowOff>
    </xdr:from>
    <xdr:to>
      <xdr:col>24</xdr:col>
      <xdr:colOff>63500</xdr:colOff>
      <xdr:row>57</xdr:row>
      <xdr:rowOff>142809</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887460"/>
          <a:ext cx="838200" cy="27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133960</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5637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111083</xdr:rowOff>
    </xdr:from>
    <xdr:to>
      <xdr:col>24</xdr:col>
      <xdr:colOff>114300</xdr:colOff>
      <xdr:row>57</xdr:row>
      <xdr:rowOff>41233</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71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142809</xdr:rowOff>
    </xdr:from>
    <xdr:to>
      <xdr:col>19</xdr:col>
      <xdr:colOff>177800</xdr:colOff>
      <xdr:row>57</xdr:row>
      <xdr:rowOff>171146</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915459"/>
          <a:ext cx="889000" cy="28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87035</xdr:rowOff>
    </xdr:from>
    <xdr:to>
      <xdr:col>20</xdr:col>
      <xdr:colOff>38100</xdr:colOff>
      <xdr:row>57</xdr:row>
      <xdr:rowOff>17185</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68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33712</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30111" y="9463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128398</xdr:rowOff>
    </xdr:from>
    <xdr:to>
      <xdr:col>15</xdr:col>
      <xdr:colOff>50800</xdr:colOff>
      <xdr:row>57</xdr:row>
      <xdr:rowOff>171146</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2019300" y="9901048"/>
          <a:ext cx="889000" cy="4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151902</xdr:rowOff>
    </xdr:from>
    <xdr:to>
      <xdr:col>15</xdr:col>
      <xdr:colOff>101600</xdr:colOff>
      <xdr:row>57</xdr:row>
      <xdr:rowOff>82052</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75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98579</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528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128398</xdr:rowOff>
    </xdr:from>
    <xdr:to>
      <xdr:col>10</xdr:col>
      <xdr:colOff>114300</xdr:colOff>
      <xdr:row>57</xdr:row>
      <xdr:rowOff>157321</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901048"/>
          <a:ext cx="889000" cy="28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77177</xdr:rowOff>
    </xdr:from>
    <xdr:to>
      <xdr:col>10</xdr:col>
      <xdr:colOff>165100</xdr:colOff>
      <xdr:row>57</xdr:row>
      <xdr:rowOff>7327</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678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23854</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945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92256</xdr:rowOff>
    </xdr:from>
    <xdr:to>
      <xdr:col>6</xdr:col>
      <xdr:colOff>38100</xdr:colOff>
      <xdr:row>57</xdr:row>
      <xdr:rowOff>22406</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693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38933</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9468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64010</xdr:rowOff>
    </xdr:from>
    <xdr:to>
      <xdr:col>24</xdr:col>
      <xdr:colOff>114300</xdr:colOff>
      <xdr:row>57</xdr:row>
      <xdr:rowOff>165610</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83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42437</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815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92009</xdr:rowOff>
    </xdr:from>
    <xdr:to>
      <xdr:col>20</xdr:col>
      <xdr:colOff>38100</xdr:colOff>
      <xdr:row>58</xdr:row>
      <xdr:rowOff>22159</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864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13286</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30111" y="9957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120346</xdr:rowOff>
    </xdr:from>
    <xdr:to>
      <xdr:col>15</xdr:col>
      <xdr:colOff>101600</xdr:colOff>
      <xdr:row>58</xdr:row>
      <xdr:rowOff>50496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89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41623</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9985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77598</xdr:rowOff>
    </xdr:from>
    <xdr:to>
      <xdr:col>10</xdr:col>
      <xdr:colOff>165100</xdr:colOff>
      <xdr:row>58</xdr:row>
      <xdr:rowOff>7748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85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170325</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9942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106521</xdr:rowOff>
    </xdr:from>
    <xdr:to>
      <xdr:col>6</xdr:col>
      <xdr:colOff>38100</xdr:colOff>
      <xdr:row>58</xdr:row>
      <xdr:rowOff>36671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879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27798</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9971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78275</xdr:rowOff>
    </xdr:from>
    <xdr:to>
      <xdr:col>24</xdr:col>
      <xdr:colOff>62865</xdr:colOff>
      <xdr:row>78</xdr:row>
      <xdr:rowOff>105730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251225"/>
          <a:ext cx="1270" cy="1227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109557</xdr:rowOff>
    </xdr:from>
    <xdr:ext cx="469744"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482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105730</xdr:rowOff>
    </xdr:from>
    <xdr:to>
      <xdr:col>24</xdr:col>
      <xdr:colOff>152400</xdr:colOff>
      <xdr:row>78</xdr:row>
      <xdr:rowOff>105730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478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24952</xdr:rowOff>
    </xdr:from>
    <xdr:ext cx="534377"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2026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78275</xdr:rowOff>
    </xdr:from>
    <xdr:to>
      <xdr:col>24</xdr:col>
      <xdr:colOff>152400</xdr:colOff>
      <xdr:row>71</xdr:row>
      <xdr:rowOff>78275</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251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9079</xdr:rowOff>
    </xdr:from>
    <xdr:to>
      <xdr:col>24</xdr:col>
      <xdr:colOff>63500</xdr:colOff>
      <xdr:row>78</xdr:row>
      <xdr:rowOff>27321</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3797300" y="13382179"/>
          <a:ext cx="838200" cy="18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103822</xdr:rowOff>
    </xdr:from>
    <xdr:ext cx="469744"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1340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80945</xdr:rowOff>
    </xdr:from>
    <xdr:to>
      <xdr:col>24</xdr:col>
      <xdr:colOff>114300</xdr:colOff>
      <xdr:row>78</xdr:row>
      <xdr:rowOff>11095</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28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9079</xdr:rowOff>
    </xdr:from>
    <xdr:to>
      <xdr:col>19</xdr:col>
      <xdr:colOff>177800</xdr:colOff>
      <xdr:row>78</xdr:row>
      <xdr:rowOff>29423</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382179"/>
          <a:ext cx="889000" cy="20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77653</xdr:rowOff>
    </xdr:from>
    <xdr:to>
      <xdr:col>20</xdr:col>
      <xdr:colOff>38100</xdr:colOff>
      <xdr:row>78</xdr:row>
      <xdr:rowOff>7803</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27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24330</xdr:rowOff>
    </xdr:from>
    <xdr:ext cx="469744"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62428" y="13054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29423</xdr:rowOff>
    </xdr:from>
    <xdr:to>
      <xdr:col>15</xdr:col>
      <xdr:colOff>50800</xdr:colOff>
      <xdr:row>78</xdr:row>
      <xdr:rowOff>52124</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3402523"/>
          <a:ext cx="889000" cy="22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61102</xdr:rowOff>
    </xdr:from>
    <xdr:to>
      <xdr:col>15</xdr:col>
      <xdr:colOff>101600</xdr:colOff>
      <xdr:row>77</xdr:row>
      <xdr:rowOff>162702</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26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7779</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73428" y="13037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52124</xdr:rowOff>
    </xdr:from>
    <xdr:to>
      <xdr:col>10</xdr:col>
      <xdr:colOff>114300</xdr:colOff>
      <xdr:row>78</xdr:row>
      <xdr:rowOff>64925</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3425224"/>
          <a:ext cx="889000" cy="1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36047</xdr:rowOff>
    </xdr:from>
    <xdr:to>
      <xdr:col>10</xdr:col>
      <xdr:colOff>165100</xdr:colOff>
      <xdr:row>77</xdr:row>
      <xdr:rowOff>137647</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237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154174</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84428" y="13012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115760</xdr:rowOff>
    </xdr:from>
    <xdr:to>
      <xdr:col>6</xdr:col>
      <xdr:colOff>38100</xdr:colOff>
      <xdr:row>78</xdr:row>
      <xdr:rowOff>45910</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317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62437</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95428" y="13092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147971</xdr:rowOff>
    </xdr:from>
    <xdr:to>
      <xdr:col>24</xdr:col>
      <xdr:colOff>114300</xdr:colOff>
      <xdr:row>78</xdr:row>
      <xdr:rowOff>78121</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349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62898</xdr:rowOff>
    </xdr:from>
    <xdr:ext cx="469744"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264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129729</xdr:rowOff>
    </xdr:from>
    <xdr:to>
      <xdr:col>20</xdr:col>
      <xdr:colOff>38100</xdr:colOff>
      <xdr:row>78</xdr:row>
      <xdr:rowOff>59879</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331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51006</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62428" y="13424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150073</xdr:rowOff>
    </xdr:from>
    <xdr:to>
      <xdr:col>15</xdr:col>
      <xdr:colOff>101600</xdr:colOff>
      <xdr:row>78</xdr:row>
      <xdr:rowOff>80223</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351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71350</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73428" y="13444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1324</xdr:rowOff>
    </xdr:from>
    <xdr:to>
      <xdr:col>10</xdr:col>
      <xdr:colOff>165100</xdr:colOff>
      <xdr:row>78</xdr:row>
      <xdr:rowOff>102924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37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94051</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3467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14125</xdr:rowOff>
    </xdr:from>
    <xdr:to>
      <xdr:col>6</xdr:col>
      <xdr:colOff>38100</xdr:colOff>
      <xdr:row>78</xdr:row>
      <xdr:rowOff>115725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38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106852</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3479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49225</xdr:rowOff>
    </xdr:from>
    <xdr:to>
      <xdr:col>24</xdr:col>
      <xdr:colOff>62865</xdr:colOff>
      <xdr:row>99</xdr:row>
      <xdr:rowOff>36004</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633595" y="15479725"/>
          <a:ext cx="1270" cy="1529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39831</xdr:rowOff>
    </xdr:from>
    <xdr:ext cx="534377" cy="259045"/>
    <xdr:sp macro=""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686300" y="17013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36004</xdr:rowOff>
    </xdr:from>
    <xdr:to>
      <xdr:col>24</xdr:col>
      <xdr:colOff>152400</xdr:colOff>
      <xdr:row>99</xdr:row>
      <xdr:rowOff>36004</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7009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167352</xdr:rowOff>
    </xdr:from>
    <xdr:ext cx="599010" cy="259045"/>
    <xdr:sp macro=""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686300" y="15254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49225</xdr:rowOff>
    </xdr:from>
    <xdr:to>
      <xdr:col>24</xdr:col>
      <xdr:colOff>152400</xdr:colOff>
      <xdr:row>90</xdr:row>
      <xdr:rowOff>49225</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547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73876</xdr:rowOff>
    </xdr:from>
    <xdr:to>
      <xdr:col>24</xdr:col>
      <xdr:colOff>63500</xdr:colOff>
      <xdr:row>97</xdr:row>
      <xdr:rowOff>16929</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3797300" y="16533076"/>
          <a:ext cx="838200" cy="11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5808</xdr:rowOff>
    </xdr:from>
    <xdr:ext cx="599010" cy="259045"/>
    <xdr:sp macro=""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686300" y="162935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154381</xdr:rowOff>
    </xdr:from>
    <xdr:to>
      <xdr:col>24</xdr:col>
      <xdr:colOff>114300</xdr:colOff>
      <xdr:row>96</xdr:row>
      <xdr:rowOff>84531</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4584700" y="16442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25324</xdr:rowOff>
    </xdr:from>
    <xdr:to>
      <xdr:col>19</xdr:col>
      <xdr:colOff>177800</xdr:colOff>
      <xdr:row>97</xdr:row>
      <xdr:rowOff>16929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2908300" y="16484524"/>
          <a:ext cx="889000" cy="163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73913</xdr:rowOff>
    </xdr:from>
    <xdr:to>
      <xdr:col>20</xdr:col>
      <xdr:colOff>38100</xdr:colOff>
      <xdr:row>97</xdr:row>
      <xdr:rowOff>4063</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3746500" y="1653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20590</xdr:rowOff>
    </xdr:from>
    <xdr:ext cx="534377"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530111" y="16308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25324</xdr:rowOff>
    </xdr:from>
    <xdr:to>
      <xdr:col>15</xdr:col>
      <xdr:colOff>50800</xdr:colOff>
      <xdr:row>97</xdr:row>
      <xdr:rowOff>165697</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019300" y="16484524"/>
          <a:ext cx="889000" cy="311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98413</xdr:rowOff>
    </xdr:from>
    <xdr:to>
      <xdr:col>15</xdr:col>
      <xdr:colOff>101600</xdr:colOff>
      <xdr:row>96</xdr:row>
      <xdr:rowOff>28563</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2857500" y="1638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45090</xdr:rowOff>
    </xdr:from>
    <xdr:ext cx="599010"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608795" y="16161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149543</xdr:rowOff>
    </xdr:from>
    <xdr:to>
      <xdr:col>10</xdr:col>
      <xdr:colOff>114300</xdr:colOff>
      <xdr:row>97</xdr:row>
      <xdr:rowOff>165697</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1130300" y="16780193"/>
          <a:ext cx="889000" cy="16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48349</xdr:rowOff>
    </xdr:from>
    <xdr:to>
      <xdr:col>10</xdr:col>
      <xdr:colOff>165100</xdr:colOff>
      <xdr:row>96</xdr:row>
      <xdr:rowOff>149949</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968500" y="16507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166476</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752111" y="16282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82538</xdr:rowOff>
    </xdr:from>
    <xdr:to>
      <xdr:col>6</xdr:col>
      <xdr:colOff>38100</xdr:colOff>
      <xdr:row>97</xdr:row>
      <xdr:rowOff>12688</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079500" y="1654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29215</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63111" y="16316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23076</xdr:rowOff>
    </xdr:from>
    <xdr:to>
      <xdr:col>24</xdr:col>
      <xdr:colOff>114300</xdr:colOff>
      <xdr:row>96</xdr:row>
      <xdr:rowOff>124676</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4584700" y="1648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1503</xdr:rowOff>
    </xdr:from>
    <xdr:ext cx="534377" cy="259045"/>
    <xdr:sp macro=""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686300" y="1646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137579</xdr:rowOff>
    </xdr:from>
    <xdr:to>
      <xdr:col>20</xdr:col>
      <xdr:colOff>38100</xdr:colOff>
      <xdr:row>97</xdr:row>
      <xdr:rowOff>67729</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3746500" y="16596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58856</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530111" y="16689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145974</xdr:rowOff>
    </xdr:from>
    <xdr:to>
      <xdr:col>15</xdr:col>
      <xdr:colOff>101600</xdr:colOff>
      <xdr:row>96</xdr:row>
      <xdr:rowOff>76124</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2857500" y="16433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67251</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08795" y="16526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114897</xdr:rowOff>
    </xdr:from>
    <xdr:to>
      <xdr:col>10</xdr:col>
      <xdr:colOff>165100</xdr:colOff>
      <xdr:row>98</xdr:row>
      <xdr:rowOff>45047</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968500" y="16745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36174</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752111" y="16838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98743</xdr:rowOff>
    </xdr:from>
    <xdr:to>
      <xdr:col>6</xdr:col>
      <xdr:colOff>38100</xdr:colOff>
      <xdr:row>98</xdr:row>
      <xdr:rowOff>28893</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079500" y="16729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20020</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63111" y="16822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168927</xdr:rowOff>
    </xdr:from>
    <xdr:ext cx="53129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72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161271</xdr:rowOff>
    </xdr:from>
    <xdr:to>
      <xdr:col>54</xdr:col>
      <xdr:colOff>189865</xdr:colOff>
      <xdr:row>39</xdr:row>
      <xdr:rowOff>78390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647671"/>
          <a:ext cx="1270" cy="1117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82217</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768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78390</xdr:rowOff>
    </xdr:from>
    <xdr:to>
      <xdr:col>55</xdr:col>
      <xdr:colOff>88900</xdr:colOff>
      <xdr:row>39</xdr:row>
      <xdr:rowOff>78390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764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107948</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422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161271</xdr:rowOff>
    </xdr:from>
    <xdr:to>
      <xdr:col>55</xdr:col>
      <xdr:colOff>88900</xdr:colOff>
      <xdr:row>32</xdr:row>
      <xdr:rowOff>161271</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647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30713</xdr:rowOff>
    </xdr:from>
    <xdr:to>
      <xdr:col>55</xdr:col>
      <xdr:colOff>0</xdr:colOff>
      <xdr:row>36</xdr:row>
      <xdr:rowOff>30978</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9639300" y="6202913"/>
          <a:ext cx="838200" cy="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89702</xdr:rowOff>
    </xdr:from>
    <xdr:ext cx="534377"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2619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111275</xdr:rowOff>
    </xdr:from>
    <xdr:to>
      <xdr:col>55</xdr:col>
      <xdr:colOff>50800</xdr:colOff>
      <xdr:row>37</xdr:row>
      <xdr:rowOff>41425</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283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30713</xdr:rowOff>
    </xdr:from>
    <xdr:to>
      <xdr:col>50</xdr:col>
      <xdr:colOff>114300</xdr:colOff>
      <xdr:row>36</xdr:row>
      <xdr:rowOff>158043</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8750300" y="6202913"/>
          <a:ext cx="889000" cy="127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99370</xdr:rowOff>
    </xdr:from>
    <xdr:to>
      <xdr:col>50</xdr:col>
      <xdr:colOff>165100</xdr:colOff>
      <xdr:row>37</xdr:row>
      <xdr:rowOff>29520</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27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20647</xdr:rowOff>
    </xdr:from>
    <xdr:ext cx="534377"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72111" y="6364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80063</xdr:rowOff>
    </xdr:from>
    <xdr:to>
      <xdr:col>45</xdr:col>
      <xdr:colOff>177800</xdr:colOff>
      <xdr:row>36</xdr:row>
      <xdr:rowOff>158043</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7861300" y="5395013"/>
          <a:ext cx="889000" cy="935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149918</xdr:rowOff>
    </xdr:from>
    <xdr:to>
      <xdr:col>46</xdr:col>
      <xdr:colOff>38100</xdr:colOff>
      <xdr:row>37</xdr:row>
      <xdr:rowOff>80068</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322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71195</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83111" y="6414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80063</xdr:rowOff>
    </xdr:from>
    <xdr:to>
      <xdr:col>41</xdr:col>
      <xdr:colOff>50800</xdr:colOff>
      <xdr:row>37</xdr:row>
      <xdr:rowOff>18734</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5395013"/>
          <a:ext cx="889000" cy="967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100037</xdr:rowOff>
    </xdr:from>
    <xdr:to>
      <xdr:col>41</xdr:col>
      <xdr:colOff>101600</xdr:colOff>
      <xdr:row>31</xdr:row>
      <xdr:rowOff>30187</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524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46714</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5018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40418</xdr:rowOff>
    </xdr:from>
    <xdr:to>
      <xdr:col>36</xdr:col>
      <xdr:colOff>165100</xdr:colOff>
      <xdr:row>37</xdr:row>
      <xdr:rowOff>142018</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384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133145</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705111" y="6476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151628</xdr:rowOff>
    </xdr:from>
    <xdr:to>
      <xdr:col>55</xdr:col>
      <xdr:colOff>50800</xdr:colOff>
      <xdr:row>36</xdr:row>
      <xdr:rowOff>81778</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152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3055</xdr:rowOff>
    </xdr:from>
    <xdr:ext cx="534377"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6003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151363</xdr:rowOff>
    </xdr:from>
    <xdr:to>
      <xdr:col>50</xdr:col>
      <xdr:colOff>165100</xdr:colOff>
      <xdr:row>36</xdr:row>
      <xdr:rowOff>81513</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15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98040</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72111" y="5927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107243</xdr:rowOff>
    </xdr:from>
    <xdr:to>
      <xdr:col>46</xdr:col>
      <xdr:colOff>38100</xdr:colOff>
      <xdr:row>37</xdr:row>
      <xdr:rowOff>37393</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27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53920</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83111" y="6054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29263</xdr:rowOff>
    </xdr:from>
    <xdr:to>
      <xdr:col>41</xdr:col>
      <xdr:colOff>101600</xdr:colOff>
      <xdr:row>31</xdr:row>
      <xdr:rowOff>130863</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5344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121990</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5436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139384</xdr:rowOff>
    </xdr:from>
    <xdr:to>
      <xdr:col>36</xdr:col>
      <xdr:colOff>165100</xdr:colOff>
      <xdr:row>37</xdr:row>
      <xdr:rowOff>69534</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31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86061</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05111" y="6086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54732</xdr:rowOff>
    </xdr:from>
    <xdr:to>
      <xdr:col>54</xdr:col>
      <xdr:colOff>189865</xdr:colOff>
      <xdr:row>58</xdr:row>
      <xdr:rowOff>146741</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798682"/>
          <a:ext cx="1270" cy="1292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150568</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094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146741</xdr:rowOff>
    </xdr:from>
    <xdr:to>
      <xdr:col>55</xdr:col>
      <xdr:colOff>88900</xdr:colOff>
      <xdr:row>58</xdr:row>
      <xdr:rowOff>146741</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090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1409</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57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54732</xdr:rowOff>
    </xdr:from>
    <xdr:to>
      <xdr:col>55</xdr:col>
      <xdr:colOff>88900</xdr:colOff>
      <xdr:row>51</xdr:row>
      <xdr:rowOff>54732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798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109113</xdr:rowOff>
    </xdr:from>
    <xdr:to>
      <xdr:col>55</xdr:col>
      <xdr:colOff>0</xdr:colOff>
      <xdr:row>58</xdr:row>
      <xdr:rowOff>100276</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9639300" y="9881763"/>
          <a:ext cx="838200" cy="162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108387</xdr:rowOff>
    </xdr:from>
    <xdr:ext cx="534377"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5381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85510</xdr:rowOff>
    </xdr:from>
    <xdr:to>
      <xdr:col>55</xdr:col>
      <xdr:colOff>50800</xdr:colOff>
      <xdr:row>57</xdr:row>
      <xdr:rowOff>15660</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68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57136</xdr:rowOff>
    </xdr:from>
    <xdr:to>
      <xdr:col>50</xdr:col>
      <xdr:colOff>114300</xdr:colOff>
      <xdr:row>58</xdr:row>
      <xdr:rowOff>100276</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8750300" y="10001236"/>
          <a:ext cx="889000" cy="43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115614</xdr:rowOff>
    </xdr:from>
    <xdr:to>
      <xdr:col>50</xdr:col>
      <xdr:colOff>165100</xdr:colOff>
      <xdr:row>57</xdr:row>
      <xdr:rowOff>45764</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716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62291</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72111" y="9492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25322</xdr:rowOff>
    </xdr:from>
    <xdr:to>
      <xdr:col>45</xdr:col>
      <xdr:colOff>177800</xdr:colOff>
      <xdr:row>58</xdr:row>
      <xdr:rowOff>57136</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7861300" y="9969422"/>
          <a:ext cx="889000" cy="31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107815</xdr:rowOff>
    </xdr:from>
    <xdr:to>
      <xdr:col>46</xdr:col>
      <xdr:colOff>38100</xdr:colOff>
      <xdr:row>57</xdr:row>
      <xdr:rowOff>37965</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70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54492</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83111" y="9484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25322</xdr:rowOff>
    </xdr:from>
    <xdr:to>
      <xdr:col>41</xdr:col>
      <xdr:colOff>50800</xdr:colOff>
      <xdr:row>58</xdr:row>
      <xdr:rowOff>109720</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6972300" y="9969422"/>
          <a:ext cx="889000" cy="84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65890</xdr:rowOff>
    </xdr:from>
    <xdr:to>
      <xdr:col>41</xdr:col>
      <xdr:colOff>101600</xdr:colOff>
      <xdr:row>54</xdr:row>
      <xdr:rowOff>167490</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324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12567</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9099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36773</xdr:rowOff>
    </xdr:from>
    <xdr:to>
      <xdr:col>36</xdr:col>
      <xdr:colOff>165100</xdr:colOff>
      <xdr:row>54</xdr:row>
      <xdr:rowOff>138373</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29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52</xdr:row>
      <xdr:rowOff>154900</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9070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58313</xdr:rowOff>
    </xdr:from>
    <xdr:to>
      <xdr:col>55</xdr:col>
      <xdr:colOff>50800</xdr:colOff>
      <xdr:row>57</xdr:row>
      <xdr:rowOff>159913</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83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36740</xdr:rowOff>
    </xdr:from>
    <xdr:ext cx="534377"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809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49476</xdr:rowOff>
    </xdr:from>
    <xdr:to>
      <xdr:col>50</xdr:col>
      <xdr:colOff>165100</xdr:colOff>
      <xdr:row>58</xdr:row>
      <xdr:rowOff>151076</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99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142203</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72111" y="10086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6336</xdr:rowOff>
    </xdr:from>
    <xdr:to>
      <xdr:col>46</xdr:col>
      <xdr:colOff>38100</xdr:colOff>
      <xdr:row>58</xdr:row>
      <xdr:rowOff>107936</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950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99063</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83111" y="10043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145972</xdr:rowOff>
    </xdr:from>
    <xdr:to>
      <xdr:col>41</xdr:col>
      <xdr:colOff>101600</xdr:colOff>
      <xdr:row>58</xdr:row>
      <xdr:rowOff>76122</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918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67249</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94111" y="10011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58920</xdr:rowOff>
    </xdr:from>
    <xdr:to>
      <xdr:col>36</xdr:col>
      <xdr:colOff>165100</xdr:colOff>
      <xdr:row>58</xdr:row>
      <xdr:rowOff>160520</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1000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151647</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05111" y="1009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139264</xdr:rowOff>
    </xdr:from>
    <xdr:to>
      <xdr:col>54</xdr:col>
      <xdr:colOff>189865</xdr:colOff>
      <xdr:row>79</xdr:row>
      <xdr:rowOff>98879</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140764"/>
          <a:ext cx="1270" cy="1502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85941</xdr:rowOff>
    </xdr:from>
    <xdr:ext cx="599010"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1915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139264</xdr:rowOff>
    </xdr:from>
    <xdr:to>
      <xdr:col>55</xdr:col>
      <xdr:colOff>88900</xdr:colOff>
      <xdr:row>70</xdr:row>
      <xdr:rowOff>139264</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140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87852</xdr:rowOff>
    </xdr:from>
    <xdr:to>
      <xdr:col>55</xdr:col>
      <xdr:colOff>0</xdr:colOff>
      <xdr:row>79</xdr:row>
      <xdr:rowOff>98095</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9639300" y="13632402"/>
          <a:ext cx="838200" cy="1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39507</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2411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16630</xdr:rowOff>
    </xdr:from>
    <xdr:to>
      <xdr:col>55</xdr:col>
      <xdr:colOff>50800</xdr:colOff>
      <xdr:row>78</xdr:row>
      <xdr:rowOff>118230</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38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87852</xdr:rowOff>
    </xdr:from>
    <xdr:to>
      <xdr:col>50</xdr:col>
      <xdr:colOff>114300</xdr:colOff>
      <xdr:row>79</xdr:row>
      <xdr:rowOff>97169</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8750300" y="13632402"/>
          <a:ext cx="889000" cy="9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28691</xdr:rowOff>
    </xdr:from>
    <xdr:to>
      <xdr:col>50</xdr:col>
      <xdr:colOff>165100</xdr:colOff>
      <xdr:row>78</xdr:row>
      <xdr:rowOff>130291</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40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146818</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17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69117</xdr:rowOff>
    </xdr:from>
    <xdr:to>
      <xdr:col>45</xdr:col>
      <xdr:colOff>177800</xdr:colOff>
      <xdr:row>79</xdr:row>
      <xdr:rowOff>97169</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7861300" y="13613667"/>
          <a:ext cx="889000" cy="28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8280</xdr:rowOff>
    </xdr:from>
    <xdr:to>
      <xdr:col>46</xdr:col>
      <xdr:colOff>38100</xdr:colOff>
      <xdr:row>78</xdr:row>
      <xdr:rowOff>109880</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381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126407</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15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42774</xdr:rowOff>
    </xdr:from>
    <xdr:to>
      <xdr:col>41</xdr:col>
      <xdr:colOff>50800</xdr:colOff>
      <xdr:row>79</xdr:row>
      <xdr:rowOff>69117</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6972300" y="13587324"/>
          <a:ext cx="889000" cy="26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50843</xdr:rowOff>
    </xdr:from>
    <xdr:to>
      <xdr:col>41</xdr:col>
      <xdr:colOff>101600</xdr:colOff>
      <xdr:row>75</xdr:row>
      <xdr:rowOff>152443</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2909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168970</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2684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58453</xdr:rowOff>
    </xdr:from>
    <xdr:to>
      <xdr:col>36</xdr:col>
      <xdr:colOff>165100</xdr:colOff>
      <xdr:row>75</xdr:row>
      <xdr:rowOff>160052</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291720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5130</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2692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47295</xdr:rowOff>
    </xdr:from>
    <xdr:to>
      <xdr:col>55</xdr:col>
      <xdr:colOff>50800</xdr:colOff>
      <xdr:row>79</xdr:row>
      <xdr:rowOff>148895</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59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133672</xdr:rowOff>
    </xdr:from>
    <xdr:ext cx="313932"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5067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37052</xdr:rowOff>
    </xdr:from>
    <xdr:to>
      <xdr:col>50</xdr:col>
      <xdr:colOff>165100</xdr:colOff>
      <xdr:row>79</xdr:row>
      <xdr:rowOff>138652</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581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129779</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04428" y="13674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46369</xdr:rowOff>
    </xdr:from>
    <xdr:to>
      <xdr:col>46</xdr:col>
      <xdr:colOff>38100</xdr:colOff>
      <xdr:row>79</xdr:row>
      <xdr:rowOff>147969</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590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139096</xdr:rowOff>
    </xdr:from>
    <xdr:ext cx="378565"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61017" y="136836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18317</xdr:rowOff>
    </xdr:from>
    <xdr:to>
      <xdr:col>41</xdr:col>
      <xdr:colOff>101600</xdr:colOff>
      <xdr:row>79</xdr:row>
      <xdr:rowOff>119917</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562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111044</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626428" y="13655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163424</xdr:rowOff>
    </xdr:from>
    <xdr:to>
      <xdr:col>36</xdr:col>
      <xdr:colOff>165100</xdr:colOff>
      <xdr:row>79</xdr:row>
      <xdr:rowOff>93574</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53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84701</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37428" y="13629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20625</xdr:rowOff>
    </xdr:from>
    <xdr:to>
      <xdr:col>54</xdr:col>
      <xdr:colOff>189865</xdr:colOff>
      <xdr:row>98</xdr:row>
      <xdr:rowOff>86220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451125"/>
          <a:ext cx="1270" cy="1437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90047</xdr:rowOff>
    </xdr:from>
    <xdr:ext cx="534377"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689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86220</xdr:rowOff>
    </xdr:from>
    <xdr:to>
      <xdr:col>55</xdr:col>
      <xdr:colOff>88900</xdr:colOff>
      <xdr:row>98</xdr:row>
      <xdr:rowOff>86220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688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138752</xdr:rowOff>
    </xdr:from>
    <xdr:ext cx="599010"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226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20625</xdr:rowOff>
    </xdr:from>
    <xdr:to>
      <xdr:col>55</xdr:col>
      <xdr:colOff>88900</xdr:colOff>
      <xdr:row>90</xdr:row>
      <xdr:rowOff>20625</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451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1384</xdr:rowOff>
    </xdr:from>
    <xdr:to>
      <xdr:col>55</xdr:col>
      <xdr:colOff>0</xdr:colOff>
      <xdr:row>97</xdr:row>
      <xdr:rowOff>165785</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9639300" y="16460584"/>
          <a:ext cx="838200" cy="335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107548</xdr:rowOff>
    </xdr:from>
    <xdr:ext cx="534377"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3952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129121</xdr:rowOff>
    </xdr:from>
    <xdr:to>
      <xdr:col>55</xdr:col>
      <xdr:colOff>50800</xdr:colOff>
      <xdr:row>96</xdr:row>
      <xdr:rowOff>59271</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41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63995</xdr:rowOff>
    </xdr:from>
    <xdr:to>
      <xdr:col>50</xdr:col>
      <xdr:colOff>114300</xdr:colOff>
      <xdr:row>97</xdr:row>
      <xdr:rowOff>165785</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8750300" y="16694645"/>
          <a:ext cx="889000" cy="101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163982</xdr:rowOff>
    </xdr:from>
    <xdr:to>
      <xdr:col>50</xdr:col>
      <xdr:colOff>165100</xdr:colOff>
      <xdr:row>96</xdr:row>
      <xdr:rowOff>94132</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451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110659</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72111" y="1622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63995</xdr:rowOff>
    </xdr:from>
    <xdr:to>
      <xdr:col>45</xdr:col>
      <xdr:colOff>177800</xdr:colOff>
      <xdr:row>97</xdr:row>
      <xdr:rowOff>104711</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7861300" y="16694645"/>
          <a:ext cx="889000" cy="40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17284</xdr:rowOff>
    </xdr:from>
    <xdr:to>
      <xdr:col>46</xdr:col>
      <xdr:colOff>38100</xdr:colOff>
      <xdr:row>96</xdr:row>
      <xdr:rowOff>118884</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47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135411</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83111" y="16251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104711</xdr:rowOff>
    </xdr:from>
    <xdr:to>
      <xdr:col>41</xdr:col>
      <xdr:colOff>50800</xdr:colOff>
      <xdr:row>98</xdr:row>
      <xdr:rowOff>57277</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6972300" y="16735361"/>
          <a:ext cx="889000" cy="124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90920</xdr:rowOff>
    </xdr:from>
    <xdr:to>
      <xdr:col>41</xdr:col>
      <xdr:colOff>101600</xdr:colOff>
      <xdr:row>96</xdr:row>
      <xdr:rowOff>21070</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378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37597</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94111" y="16153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63576</xdr:rowOff>
    </xdr:from>
    <xdr:to>
      <xdr:col>36</xdr:col>
      <xdr:colOff>165100</xdr:colOff>
      <xdr:row>95</xdr:row>
      <xdr:rowOff>165176</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35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10253</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05111" y="16126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122034</xdr:rowOff>
    </xdr:from>
    <xdr:to>
      <xdr:col>55</xdr:col>
      <xdr:colOff>50800</xdr:colOff>
      <xdr:row>96</xdr:row>
      <xdr:rowOff>52184</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409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144911</xdr:rowOff>
    </xdr:from>
    <xdr:ext cx="534377"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261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114985</xdr:rowOff>
    </xdr:from>
    <xdr:to>
      <xdr:col>50</xdr:col>
      <xdr:colOff>165100</xdr:colOff>
      <xdr:row>98</xdr:row>
      <xdr:rowOff>45135</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745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36262</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72111" y="16838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13195</xdr:rowOff>
    </xdr:from>
    <xdr:to>
      <xdr:col>46</xdr:col>
      <xdr:colOff>38100</xdr:colOff>
      <xdr:row>97</xdr:row>
      <xdr:rowOff>114795</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64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105922</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83111" y="1673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53911</xdr:rowOff>
    </xdr:from>
    <xdr:to>
      <xdr:col>41</xdr:col>
      <xdr:colOff>101600</xdr:colOff>
      <xdr:row>97</xdr:row>
      <xdr:rowOff>155511</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684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146638</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94111" y="16777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6477</xdr:rowOff>
    </xdr:from>
    <xdr:to>
      <xdr:col>36</xdr:col>
      <xdr:colOff>165100</xdr:colOff>
      <xdr:row>98</xdr:row>
      <xdr:rowOff>108077</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808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99204</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05111" y="16901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34</xdr:row>
      <xdr:rowOff>11753</xdr:rowOff>
    </xdr:from>
    <xdr:to>
      <xdr:col>85</xdr:col>
      <xdr:colOff>126364</xdr:colOff>
      <xdr:row>38</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841053"/>
          <a:ext cx="1269" cy="8137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129880</xdr:rowOff>
    </xdr:from>
    <xdr:ext cx="534377"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616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11753</xdr:rowOff>
    </xdr:from>
    <xdr:to>
      <xdr:col>86</xdr:col>
      <xdr:colOff>25400</xdr:colOff>
      <xdr:row>34</xdr:row>
      <xdr:rowOff>11753</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841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113777</xdr:rowOff>
    </xdr:from>
    <xdr:to>
      <xdr:col>85</xdr:col>
      <xdr:colOff>127000</xdr:colOff>
      <xdr:row>38</xdr:row>
      <xdr:rowOff>124018</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5481300" y="6628877"/>
          <a:ext cx="838200" cy="10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20314</xdr:rowOff>
    </xdr:from>
    <xdr:ext cx="469744"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3639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168887</xdr:rowOff>
    </xdr:from>
    <xdr:to>
      <xdr:col>85</xdr:col>
      <xdr:colOff>177800</xdr:colOff>
      <xdr:row>38</xdr:row>
      <xdr:rowOff>99037</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512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82572</xdr:rowOff>
    </xdr:from>
    <xdr:to>
      <xdr:col>81</xdr:col>
      <xdr:colOff>50800</xdr:colOff>
      <xdr:row>38</xdr:row>
      <xdr:rowOff>113777</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4592300" y="6597672"/>
          <a:ext cx="889000" cy="31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9461</xdr:rowOff>
    </xdr:from>
    <xdr:to>
      <xdr:col>81</xdr:col>
      <xdr:colOff>101600</xdr:colOff>
      <xdr:row>38</xdr:row>
      <xdr:rowOff>111061</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524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127588</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46428" y="6299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104427</xdr:rowOff>
    </xdr:from>
    <xdr:to>
      <xdr:col>76</xdr:col>
      <xdr:colOff>114300</xdr:colOff>
      <xdr:row>38</xdr:row>
      <xdr:rowOff>82572</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3703300" y="5419377"/>
          <a:ext cx="889000" cy="1178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167241</xdr:rowOff>
    </xdr:from>
    <xdr:to>
      <xdr:col>76</xdr:col>
      <xdr:colOff>165100</xdr:colOff>
      <xdr:row>38</xdr:row>
      <xdr:rowOff>97391</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510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113918</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57428" y="6286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31</xdr:row>
      <xdr:rowOff>104427</xdr:rowOff>
    </xdr:from>
    <xdr:to>
      <xdr:col>71</xdr:col>
      <xdr:colOff>177800</xdr:colOff>
      <xdr:row>38</xdr:row>
      <xdr:rowOff>19319</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2814300" y="5419377"/>
          <a:ext cx="889000" cy="1115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156246</xdr:rowOff>
    </xdr:from>
    <xdr:to>
      <xdr:col>72</xdr:col>
      <xdr:colOff>38100</xdr:colOff>
      <xdr:row>36</xdr:row>
      <xdr:rowOff>86396</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156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77523</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36111" y="6249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60279</xdr:rowOff>
    </xdr:from>
    <xdr:to>
      <xdr:col>67</xdr:col>
      <xdr:colOff>101600</xdr:colOff>
      <xdr:row>36</xdr:row>
      <xdr:rowOff>161879</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232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6956</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47111" y="6007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73218</xdr:rowOff>
    </xdr:from>
    <xdr:to>
      <xdr:col>85</xdr:col>
      <xdr:colOff>177800</xdr:colOff>
      <xdr:row>39</xdr:row>
      <xdr:rowOff>3368</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588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159595</xdr:rowOff>
    </xdr:from>
    <xdr:ext cx="378565"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5032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62977</xdr:rowOff>
    </xdr:from>
    <xdr:to>
      <xdr:col>81</xdr:col>
      <xdr:colOff>101600</xdr:colOff>
      <xdr:row>38</xdr:row>
      <xdr:rowOff>164577</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578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155704</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46428" y="6670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31772</xdr:rowOff>
    </xdr:from>
    <xdr:to>
      <xdr:col>76</xdr:col>
      <xdr:colOff>165100</xdr:colOff>
      <xdr:row>38</xdr:row>
      <xdr:rowOff>133372</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54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124499</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357428" y="6639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31</xdr:row>
      <xdr:rowOff>53627</xdr:rowOff>
    </xdr:from>
    <xdr:to>
      <xdr:col>72</xdr:col>
      <xdr:colOff>38100</xdr:colOff>
      <xdr:row>31</xdr:row>
      <xdr:rowOff>155227</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5368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30</xdr:row>
      <xdr:rowOff>304</xdr:rowOff>
    </xdr:from>
    <xdr:ext cx="534377"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36111" y="514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139969</xdr:rowOff>
    </xdr:from>
    <xdr:to>
      <xdr:col>67</xdr:col>
      <xdr:colOff>101600</xdr:colOff>
      <xdr:row>38</xdr:row>
      <xdr:rowOff>70120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48361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61246</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79428" y="6576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103048</xdr:rowOff>
    </xdr:from>
    <xdr:to>
      <xdr:col>85</xdr:col>
      <xdr:colOff>126364</xdr:colOff>
      <xdr:row>78</xdr:row>
      <xdr:rowOff>5245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6317595" y="12104548"/>
          <a:ext cx="1269" cy="1273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9072</xdr:rowOff>
    </xdr:from>
    <xdr:ext cx="534377" cy="259045"/>
    <xdr:sp macro="" textlink="">
      <xdr:nvSpPr>
        <xdr:cNvPr id="618" name="公債費最小値テキスト">
          <a:extLst>
            <a:ext uri="{FF2B5EF4-FFF2-40B4-BE49-F238E27FC236}">
              <a16:creationId xmlns:a16="http://schemas.microsoft.com/office/drawing/2014/main" id="{00000000-0008-0000-0600-00006A020000}"/>
            </a:ext>
          </a:extLst>
        </xdr:cNvPr>
        <xdr:cNvSpPr txBox="1"/>
      </xdr:nvSpPr>
      <xdr:spPr>
        <a:xfrm>
          <a:off x="16370300" y="13382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5245</xdr:rowOff>
    </xdr:from>
    <xdr:to>
      <xdr:col>86</xdr:col>
      <xdr:colOff>25400</xdr:colOff>
      <xdr:row>78</xdr:row>
      <xdr:rowOff>5245</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337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49725</xdr:rowOff>
    </xdr:from>
    <xdr:ext cx="599010" cy="259045"/>
    <xdr:sp macro="" textlink="">
      <xdr:nvSpPr>
        <xdr:cNvPr id="620" name="公債費最大値テキスト">
          <a:extLst>
            <a:ext uri="{FF2B5EF4-FFF2-40B4-BE49-F238E27FC236}">
              <a16:creationId xmlns:a16="http://schemas.microsoft.com/office/drawing/2014/main" id="{00000000-0008-0000-0600-00006C020000}"/>
            </a:ext>
          </a:extLst>
        </xdr:cNvPr>
        <xdr:cNvSpPr txBox="1"/>
      </xdr:nvSpPr>
      <xdr:spPr>
        <a:xfrm>
          <a:off x="16370300" y="11879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103048</xdr:rowOff>
    </xdr:from>
    <xdr:to>
      <xdr:col>86</xdr:col>
      <xdr:colOff>25400</xdr:colOff>
      <xdr:row>70</xdr:row>
      <xdr:rowOff>103048</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2104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114</xdr:rowOff>
    </xdr:from>
    <xdr:to>
      <xdr:col>85</xdr:col>
      <xdr:colOff>127000</xdr:colOff>
      <xdr:row>75</xdr:row>
      <xdr:rowOff>19062</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5481300" y="12858864"/>
          <a:ext cx="838200" cy="18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101452</xdr:rowOff>
    </xdr:from>
    <xdr:ext cx="534377" cy="259045"/>
    <xdr:sp macro="" textlink="">
      <xdr:nvSpPr>
        <xdr:cNvPr id="623" name="公債費平均値テキスト">
          <a:extLst>
            <a:ext uri="{FF2B5EF4-FFF2-40B4-BE49-F238E27FC236}">
              <a16:creationId xmlns:a16="http://schemas.microsoft.com/office/drawing/2014/main" id="{00000000-0008-0000-0600-00006F020000}"/>
            </a:ext>
          </a:extLst>
        </xdr:cNvPr>
        <xdr:cNvSpPr txBox="1"/>
      </xdr:nvSpPr>
      <xdr:spPr>
        <a:xfrm>
          <a:off x="16370300" y="127887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123025</xdr:rowOff>
    </xdr:from>
    <xdr:to>
      <xdr:col>85</xdr:col>
      <xdr:colOff>177800</xdr:colOff>
      <xdr:row>75</xdr:row>
      <xdr:rowOff>53175</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6268700" y="1281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19062</xdr:rowOff>
    </xdr:from>
    <xdr:to>
      <xdr:col>81</xdr:col>
      <xdr:colOff>50800</xdr:colOff>
      <xdr:row>75</xdr:row>
      <xdr:rowOff>50064</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4592300" y="12877812"/>
          <a:ext cx="889000" cy="31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137299</xdr:rowOff>
    </xdr:from>
    <xdr:to>
      <xdr:col>81</xdr:col>
      <xdr:colOff>101600</xdr:colOff>
      <xdr:row>75</xdr:row>
      <xdr:rowOff>67449</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5430500" y="1282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83976</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214111" y="1259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50064</xdr:rowOff>
    </xdr:from>
    <xdr:to>
      <xdr:col>76</xdr:col>
      <xdr:colOff>114300</xdr:colOff>
      <xdr:row>75</xdr:row>
      <xdr:rowOff>68504</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3703300" y="12908814"/>
          <a:ext cx="889000" cy="18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143142</xdr:rowOff>
    </xdr:from>
    <xdr:to>
      <xdr:col>76</xdr:col>
      <xdr:colOff>165100</xdr:colOff>
      <xdr:row>75</xdr:row>
      <xdr:rowOff>73292</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4541500" y="1283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89819</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325111" y="12605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64300</xdr:rowOff>
    </xdr:from>
    <xdr:to>
      <xdr:col>71</xdr:col>
      <xdr:colOff>177800</xdr:colOff>
      <xdr:row>75</xdr:row>
      <xdr:rowOff>68504</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2814300" y="12923050"/>
          <a:ext cx="889000" cy="4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100292</xdr:rowOff>
    </xdr:from>
    <xdr:to>
      <xdr:col>72</xdr:col>
      <xdr:colOff>38100</xdr:colOff>
      <xdr:row>74</xdr:row>
      <xdr:rowOff>30442</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3652500" y="12616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46969</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36111" y="12391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154902</xdr:rowOff>
    </xdr:from>
    <xdr:to>
      <xdr:col>67</xdr:col>
      <xdr:colOff>101600</xdr:colOff>
      <xdr:row>74</xdr:row>
      <xdr:rowOff>85052</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2763500" y="12670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101579</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547111" y="12445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120764</xdr:rowOff>
    </xdr:from>
    <xdr:to>
      <xdr:col>85</xdr:col>
      <xdr:colOff>177800</xdr:colOff>
      <xdr:row>75</xdr:row>
      <xdr:rowOff>50914</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6268700" y="12808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143641</xdr:rowOff>
    </xdr:from>
    <xdr:ext cx="534377" cy="259045"/>
    <xdr:sp macro="" textlink="">
      <xdr:nvSpPr>
        <xdr:cNvPr id="642" name="公債費該当値テキスト">
          <a:extLst>
            <a:ext uri="{FF2B5EF4-FFF2-40B4-BE49-F238E27FC236}">
              <a16:creationId xmlns:a16="http://schemas.microsoft.com/office/drawing/2014/main" id="{00000000-0008-0000-0600-000082020000}"/>
            </a:ext>
          </a:extLst>
        </xdr:cNvPr>
        <xdr:cNvSpPr txBox="1"/>
      </xdr:nvSpPr>
      <xdr:spPr>
        <a:xfrm>
          <a:off x="16370300" y="12659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139712</xdr:rowOff>
    </xdr:from>
    <xdr:to>
      <xdr:col>81</xdr:col>
      <xdr:colOff>101600</xdr:colOff>
      <xdr:row>75</xdr:row>
      <xdr:rowOff>69862</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5430500" y="1282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60989</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14111" y="12919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170714</xdr:rowOff>
    </xdr:from>
    <xdr:to>
      <xdr:col>76</xdr:col>
      <xdr:colOff>165100</xdr:colOff>
      <xdr:row>75</xdr:row>
      <xdr:rowOff>100864</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4541500" y="1285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91991</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325111" y="1295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17704</xdr:rowOff>
    </xdr:from>
    <xdr:to>
      <xdr:col>72</xdr:col>
      <xdr:colOff>38100</xdr:colOff>
      <xdr:row>75</xdr:row>
      <xdr:rowOff>119304</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3652500" y="12876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110431</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36111" y="12969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13500</xdr:rowOff>
    </xdr:from>
    <xdr:to>
      <xdr:col>67</xdr:col>
      <xdr:colOff>101600</xdr:colOff>
      <xdr:row>75</xdr:row>
      <xdr:rowOff>115100</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2763500" y="128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106227</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47111" y="12964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81480</xdr:rowOff>
    </xdr:from>
    <xdr:to>
      <xdr:col>85</xdr:col>
      <xdr:colOff>126364</xdr:colOff>
      <xdr:row>98</xdr:row>
      <xdr:rowOff>137753</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854880"/>
          <a:ext cx="1269" cy="1084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141580</xdr:rowOff>
    </xdr:from>
    <xdr:ext cx="378565"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69436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137753</xdr:rowOff>
    </xdr:from>
    <xdr:to>
      <xdr:col>86</xdr:col>
      <xdr:colOff>25400</xdr:colOff>
      <xdr:row>98</xdr:row>
      <xdr:rowOff>137753</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6939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28157</xdr:rowOff>
    </xdr:from>
    <xdr:ext cx="599010"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630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81480</xdr:rowOff>
    </xdr:from>
    <xdr:to>
      <xdr:col>86</xdr:col>
      <xdr:colOff>25400</xdr:colOff>
      <xdr:row>92</xdr:row>
      <xdr:rowOff>81480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85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10623</xdr:rowOff>
    </xdr:from>
    <xdr:to>
      <xdr:col>85</xdr:col>
      <xdr:colOff>127000</xdr:colOff>
      <xdr:row>98</xdr:row>
      <xdr:rowOff>77960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5481300" y="16812723"/>
          <a:ext cx="838200" cy="67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120550</xdr:rowOff>
    </xdr:from>
    <xdr:ext cx="534377"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751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142123</xdr:rowOff>
    </xdr:from>
    <xdr:to>
      <xdr:col>85</xdr:col>
      <xdr:colOff>177800</xdr:colOff>
      <xdr:row>98</xdr:row>
      <xdr:rowOff>72273</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772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155341</xdr:rowOff>
    </xdr:from>
    <xdr:to>
      <xdr:col>81</xdr:col>
      <xdr:colOff>50800</xdr:colOff>
      <xdr:row>98</xdr:row>
      <xdr:rowOff>77960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4592300" y="16785991"/>
          <a:ext cx="889000" cy="94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141070</xdr:rowOff>
    </xdr:from>
    <xdr:to>
      <xdr:col>81</xdr:col>
      <xdr:colOff>101600</xdr:colOff>
      <xdr:row>98</xdr:row>
      <xdr:rowOff>71220</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77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87747</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14111" y="1654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155341</xdr:rowOff>
    </xdr:from>
    <xdr:to>
      <xdr:col>76</xdr:col>
      <xdr:colOff>114300</xdr:colOff>
      <xdr:row>98</xdr:row>
      <xdr:rowOff>76986</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3703300" y="16785991"/>
          <a:ext cx="889000" cy="93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127209</xdr:rowOff>
    </xdr:from>
    <xdr:to>
      <xdr:col>76</xdr:col>
      <xdr:colOff>165100</xdr:colOff>
      <xdr:row>98</xdr:row>
      <xdr:rowOff>57359</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757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48486</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6850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76986</xdr:rowOff>
    </xdr:from>
    <xdr:to>
      <xdr:col>71</xdr:col>
      <xdr:colOff>177800</xdr:colOff>
      <xdr:row>98</xdr:row>
      <xdr:rowOff>78504</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2814300" y="16879086"/>
          <a:ext cx="889000" cy="1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102146</xdr:rowOff>
    </xdr:from>
    <xdr:to>
      <xdr:col>72</xdr:col>
      <xdr:colOff>38100</xdr:colOff>
      <xdr:row>98</xdr:row>
      <xdr:rowOff>32296</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732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48823</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36111" y="16508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71362</xdr:rowOff>
    </xdr:from>
    <xdr:to>
      <xdr:col>67</xdr:col>
      <xdr:colOff>101600</xdr:colOff>
      <xdr:row>98</xdr:row>
      <xdr:rowOff>1512</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702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18039</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47111" y="16477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131273</xdr:rowOff>
    </xdr:from>
    <xdr:to>
      <xdr:col>85</xdr:col>
      <xdr:colOff>177800</xdr:colOff>
      <xdr:row>98</xdr:row>
      <xdr:rowOff>61423</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761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154150</xdr:rowOff>
    </xdr:from>
    <xdr:ext cx="534377"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613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27160</xdr:rowOff>
    </xdr:from>
    <xdr:to>
      <xdr:col>81</xdr:col>
      <xdr:colOff>101600</xdr:colOff>
      <xdr:row>98</xdr:row>
      <xdr:rowOff>128760</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82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119887</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6921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104541</xdr:rowOff>
    </xdr:from>
    <xdr:to>
      <xdr:col>76</xdr:col>
      <xdr:colOff>165100</xdr:colOff>
      <xdr:row>98</xdr:row>
      <xdr:rowOff>34691</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6735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51218</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25111" y="16510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26186</xdr:rowOff>
    </xdr:from>
    <xdr:to>
      <xdr:col>72</xdr:col>
      <xdr:colOff>38100</xdr:colOff>
      <xdr:row>98</xdr:row>
      <xdr:rowOff>127786</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6828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118913</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36111" y="16921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27704</xdr:rowOff>
    </xdr:from>
    <xdr:to>
      <xdr:col>67</xdr:col>
      <xdr:colOff>101600</xdr:colOff>
      <xdr:row>98</xdr:row>
      <xdr:rowOff>129304</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682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120431</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47111" y="16922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16583</xdr:rowOff>
    </xdr:from>
    <xdr:to>
      <xdr:col>116</xdr:col>
      <xdr:colOff>62864</xdr:colOff>
      <xdr:row>39</xdr:row>
      <xdr:rowOff>98878</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331533"/>
          <a:ext cx="1269" cy="1453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134710</xdr:rowOff>
    </xdr:from>
    <xdr:ext cx="534377"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5106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16583</xdr:rowOff>
    </xdr:from>
    <xdr:to>
      <xdr:col>116</xdr:col>
      <xdr:colOff>152400</xdr:colOff>
      <xdr:row>31</xdr:row>
      <xdr:rowOff>16583</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33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57599</xdr:rowOff>
    </xdr:from>
    <xdr:ext cx="469744"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4012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34722</xdr:rowOff>
    </xdr:from>
    <xdr:to>
      <xdr:col>116</xdr:col>
      <xdr:colOff>114300</xdr:colOff>
      <xdr:row>38</xdr:row>
      <xdr:rowOff>136322</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54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36844</xdr:rowOff>
    </xdr:from>
    <xdr:to>
      <xdr:col>112</xdr:col>
      <xdr:colOff>38100</xdr:colOff>
      <xdr:row>38</xdr:row>
      <xdr:rowOff>138444</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551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154972</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088428" y="632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53239</xdr:rowOff>
    </xdr:from>
    <xdr:to>
      <xdr:col>107</xdr:col>
      <xdr:colOff>101600</xdr:colOff>
      <xdr:row>38</xdr:row>
      <xdr:rowOff>154839</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56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171365</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199428" y="6343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43800</xdr:rowOff>
    </xdr:from>
    <xdr:to>
      <xdr:col>102</xdr:col>
      <xdr:colOff>165100</xdr:colOff>
      <xdr:row>38</xdr:row>
      <xdr:rowOff>145400</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55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161927</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10428" y="6334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70253</xdr:rowOff>
    </xdr:from>
    <xdr:to>
      <xdr:col>98</xdr:col>
      <xdr:colOff>38100</xdr:colOff>
      <xdr:row>39</xdr:row>
      <xdr:rowOff>403</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585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16930</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21428" y="6360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a:extLst>
            <a:ext uri="{FF2B5EF4-FFF2-40B4-BE49-F238E27FC236}">
              <a16:creationId xmlns:a16="http://schemas.microsoft.com/office/drawing/2014/main" id="{00000000-0008-0000-06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110516</xdr:rowOff>
    </xdr:from>
    <xdr:to>
      <xdr:col>116</xdr:col>
      <xdr:colOff>62864</xdr:colOff>
      <xdr:row>59</xdr:row>
      <xdr:rowOff>44450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2159595" y="8854466"/>
          <a:ext cx="1269" cy="1305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9" name="貸付金最小値テキスト">
          <a:extLst>
            <a:ext uri="{FF2B5EF4-FFF2-40B4-BE49-F238E27FC236}">
              <a16:creationId xmlns:a16="http://schemas.microsoft.com/office/drawing/2014/main" id="{00000000-0008-0000-0600-000015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57193</xdr:rowOff>
    </xdr:from>
    <xdr:ext cx="534377" cy="259045"/>
    <xdr:sp macro="" textlink="">
      <xdr:nvSpPr>
        <xdr:cNvPr id="791" name="貸付金最大値テキスト">
          <a:extLst>
            <a:ext uri="{FF2B5EF4-FFF2-40B4-BE49-F238E27FC236}">
              <a16:creationId xmlns:a16="http://schemas.microsoft.com/office/drawing/2014/main" id="{00000000-0008-0000-0600-000017030000}"/>
            </a:ext>
          </a:extLst>
        </xdr:cNvPr>
        <xdr:cNvSpPr txBox="1"/>
      </xdr:nvSpPr>
      <xdr:spPr>
        <a:xfrm>
          <a:off x="22212300" y="8629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110516</xdr:rowOff>
    </xdr:from>
    <xdr:to>
      <xdr:col>116</xdr:col>
      <xdr:colOff>152400</xdr:colOff>
      <xdr:row>51</xdr:row>
      <xdr:rowOff>110516</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8854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102019</xdr:rowOff>
    </xdr:from>
    <xdr:to>
      <xdr:col>116</xdr:col>
      <xdr:colOff>63500</xdr:colOff>
      <xdr:row>57</xdr:row>
      <xdr:rowOff>108572</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1323300" y="9874669"/>
          <a:ext cx="838200" cy="6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102036</xdr:rowOff>
    </xdr:from>
    <xdr:ext cx="469744" cy="259045"/>
    <xdr:sp macro="" textlink="">
      <xdr:nvSpPr>
        <xdr:cNvPr id="794" name="貸付金平均値テキスト">
          <a:extLst>
            <a:ext uri="{FF2B5EF4-FFF2-40B4-BE49-F238E27FC236}">
              <a16:creationId xmlns:a16="http://schemas.microsoft.com/office/drawing/2014/main" id="{00000000-0008-0000-0600-00001A030000}"/>
            </a:ext>
          </a:extLst>
        </xdr:cNvPr>
        <xdr:cNvSpPr txBox="1"/>
      </xdr:nvSpPr>
      <xdr:spPr>
        <a:xfrm>
          <a:off x="22212300" y="98746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123609</xdr:rowOff>
    </xdr:from>
    <xdr:to>
      <xdr:col>116</xdr:col>
      <xdr:colOff>114300</xdr:colOff>
      <xdr:row>58</xdr:row>
      <xdr:rowOff>53759</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2110700" y="989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108572</xdr:rowOff>
    </xdr:from>
    <xdr:to>
      <xdr:col>111</xdr:col>
      <xdr:colOff>177800</xdr:colOff>
      <xdr:row>57</xdr:row>
      <xdr:rowOff>114440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0434300" y="9881222"/>
          <a:ext cx="889000" cy="5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138240</xdr:rowOff>
    </xdr:from>
    <xdr:to>
      <xdr:col>112</xdr:col>
      <xdr:colOff>38100</xdr:colOff>
      <xdr:row>58</xdr:row>
      <xdr:rowOff>68390</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1272500" y="991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59517</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1088428" y="10003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114440</xdr:rowOff>
    </xdr:from>
    <xdr:to>
      <xdr:col>107</xdr:col>
      <xdr:colOff>50800</xdr:colOff>
      <xdr:row>57</xdr:row>
      <xdr:rowOff>119126</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19545300" y="9887090"/>
          <a:ext cx="889000" cy="4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106311</xdr:rowOff>
    </xdr:from>
    <xdr:to>
      <xdr:col>107</xdr:col>
      <xdr:colOff>101600</xdr:colOff>
      <xdr:row>58</xdr:row>
      <xdr:rowOff>36461</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0383500" y="987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27588</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199428" y="9971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119126</xdr:rowOff>
    </xdr:from>
    <xdr:to>
      <xdr:col>102</xdr:col>
      <xdr:colOff>114300</xdr:colOff>
      <xdr:row>57</xdr:row>
      <xdr:rowOff>122898</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18656300" y="9891776"/>
          <a:ext cx="889000" cy="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155689</xdr:rowOff>
    </xdr:from>
    <xdr:to>
      <xdr:col>102</xdr:col>
      <xdr:colOff>165100</xdr:colOff>
      <xdr:row>58</xdr:row>
      <xdr:rowOff>85839</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9494500" y="992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76966</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10428" y="10021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166510</xdr:rowOff>
    </xdr:from>
    <xdr:to>
      <xdr:col>98</xdr:col>
      <xdr:colOff>38100</xdr:colOff>
      <xdr:row>58</xdr:row>
      <xdr:rowOff>96660</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8605500" y="993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87787</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21428" y="10031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51219</xdr:rowOff>
    </xdr:from>
    <xdr:to>
      <xdr:col>116</xdr:col>
      <xdr:colOff>114300</xdr:colOff>
      <xdr:row>57</xdr:row>
      <xdr:rowOff>152819</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2110700" y="9823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74096</xdr:rowOff>
    </xdr:from>
    <xdr:ext cx="469744" cy="259045"/>
    <xdr:sp macro="" textlink="">
      <xdr:nvSpPr>
        <xdr:cNvPr id="813" name="貸付金該当値テキスト">
          <a:extLst>
            <a:ext uri="{FF2B5EF4-FFF2-40B4-BE49-F238E27FC236}">
              <a16:creationId xmlns:a16="http://schemas.microsoft.com/office/drawing/2014/main" id="{00000000-0008-0000-0600-00002D030000}"/>
            </a:ext>
          </a:extLst>
        </xdr:cNvPr>
        <xdr:cNvSpPr txBox="1"/>
      </xdr:nvSpPr>
      <xdr:spPr>
        <a:xfrm>
          <a:off x="22212300" y="9675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57772</xdr:rowOff>
    </xdr:from>
    <xdr:to>
      <xdr:col>112</xdr:col>
      <xdr:colOff>38100</xdr:colOff>
      <xdr:row>57</xdr:row>
      <xdr:rowOff>159372</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1272500" y="983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4449</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088428" y="9605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63640</xdr:rowOff>
    </xdr:from>
    <xdr:to>
      <xdr:col>107</xdr:col>
      <xdr:colOff>101600</xdr:colOff>
      <xdr:row>57</xdr:row>
      <xdr:rowOff>165240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0383500" y="983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10317</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199428" y="9611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68326</xdr:rowOff>
    </xdr:from>
    <xdr:to>
      <xdr:col>102</xdr:col>
      <xdr:colOff>165100</xdr:colOff>
      <xdr:row>57</xdr:row>
      <xdr:rowOff>169926</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9494500" y="984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15003</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10428" y="9616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72098</xdr:rowOff>
    </xdr:from>
    <xdr:to>
      <xdr:col>98</xdr:col>
      <xdr:colOff>38100</xdr:colOff>
      <xdr:row>58</xdr:row>
      <xdr:rowOff>2248</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8605500" y="984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18775</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21428" y="9619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a:extLst>
            <a:ext uri="{FF2B5EF4-FFF2-40B4-BE49-F238E27FC236}">
              <a16:creationId xmlns:a16="http://schemas.microsoft.com/office/drawing/2014/main" id="{00000000-0008-0000-0600-00004D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60681</xdr:rowOff>
    </xdr:from>
    <xdr:to>
      <xdr:col>116</xdr:col>
      <xdr:colOff>62864</xdr:colOff>
      <xdr:row>79</xdr:row>
      <xdr:rowOff>1588</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2159595" y="12062181"/>
          <a:ext cx="1269" cy="1483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5415</xdr:rowOff>
    </xdr:from>
    <xdr:ext cx="534377" cy="259045"/>
    <xdr:sp macro="" textlink="">
      <xdr:nvSpPr>
        <xdr:cNvPr id="847" name="繰出金最小値テキスト">
          <a:extLst>
            <a:ext uri="{FF2B5EF4-FFF2-40B4-BE49-F238E27FC236}">
              <a16:creationId xmlns:a16="http://schemas.microsoft.com/office/drawing/2014/main" id="{00000000-0008-0000-0600-00004F030000}"/>
            </a:ext>
          </a:extLst>
        </xdr:cNvPr>
        <xdr:cNvSpPr txBox="1"/>
      </xdr:nvSpPr>
      <xdr:spPr>
        <a:xfrm>
          <a:off x="22212300" y="13549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1588</xdr:rowOff>
    </xdr:from>
    <xdr:to>
      <xdr:col>116</xdr:col>
      <xdr:colOff>152400</xdr:colOff>
      <xdr:row>79</xdr:row>
      <xdr:rowOff>1588</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3546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7358</xdr:rowOff>
    </xdr:from>
    <xdr:ext cx="599010" cy="259045"/>
    <xdr:sp macro="" textlink="">
      <xdr:nvSpPr>
        <xdr:cNvPr id="849" name="繰出金最大値テキスト">
          <a:extLst>
            <a:ext uri="{FF2B5EF4-FFF2-40B4-BE49-F238E27FC236}">
              <a16:creationId xmlns:a16="http://schemas.microsoft.com/office/drawing/2014/main" id="{00000000-0008-0000-0600-000051030000}"/>
            </a:ext>
          </a:extLst>
        </xdr:cNvPr>
        <xdr:cNvSpPr txBox="1"/>
      </xdr:nvSpPr>
      <xdr:spPr>
        <a:xfrm>
          <a:off x="22212300" y="11837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60681</xdr:rowOff>
    </xdr:from>
    <xdr:to>
      <xdr:col>116</xdr:col>
      <xdr:colOff>152400</xdr:colOff>
      <xdr:row>70</xdr:row>
      <xdr:rowOff>60681</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2062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99809</xdr:rowOff>
    </xdr:from>
    <xdr:to>
      <xdr:col>116</xdr:col>
      <xdr:colOff>63500</xdr:colOff>
      <xdr:row>76</xdr:row>
      <xdr:rowOff>85541</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1323300" y="12958559"/>
          <a:ext cx="838200" cy="157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50760</xdr:rowOff>
    </xdr:from>
    <xdr:ext cx="534377" cy="259045"/>
    <xdr:sp macro="" textlink="">
      <xdr:nvSpPr>
        <xdr:cNvPr id="852" name="繰出金平均値テキスト">
          <a:extLst>
            <a:ext uri="{FF2B5EF4-FFF2-40B4-BE49-F238E27FC236}">
              <a16:creationId xmlns:a16="http://schemas.microsoft.com/office/drawing/2014/main" id="{00000000-0008-0000-0600-000054030000}"/>
            </a:ext>
          </a:extLst>
        </xdr:cNvPr>
        <xdr:cNvSpPr txBox="1"/>
      </xdr:nvSpPr>
      <xdr:spPr>
        <a:xfrm>
          <a:off x="22212300" y="12909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27884</xdr:rowOff>
    </xdr:from>
    <xdr:to>
      <xdr:col>116</xdr:col>
      <xdr:colOff>114300</xdr:colOff>
      <xdr:row>76</xdr:row>
      <xdr:rowOff>129484</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2110700" y="13058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99809</xdr:rowOff>
    </xdr:from>
    <xdr:to>
      <xdr:col>111</xdr:col>
      <xdr:colOff>177800</xdr:colOff>
      <xdr:row>75</xdr:row>
      <xdr:rowOff>102400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0434300" y="12958559"/>
          <a:ext cx="889000" cy="2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34341</xdr:rowOff>
    </xdr:from>
    <xdr:to>
      <xdr:col>112</xdr:col>
      <xdr:colOff>38100</xdr:colOff>
      <xdr:row>76</xdr:row>
      <xdr:rowOff>135941</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1272500" y="1306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127068</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056111" y="13157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102400</xdr:rowOff>
    </xdr:from>
    <xdr:to>
      <xdr:col>107</xdr:col>
      <xdr:colOff>50800</xdr:colOff>
      <xdr:row>75</xdr:row>
      <xdr:rowOff>129946</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9545300" y="12961150"/>
          <a:ext cx="889000" cy="27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44208</xdr:rowOff>
    </xdr:from>
    <xdr:to>
      <xdr:col>107</xdr:col>
      <xdr:colOff>101600</xdr:colOff>
      <xdr:row>76</xdr:row>
      <xdr:rowOff>145808</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0383500" y="13074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136935</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167111" y="13167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129946</xdr:rowOff>
    </xdr:from>
    <xdr:to>
      <xdr:col>102</xdr:col>
      <xdr:colOff>114300</xdr:colOff>
      <xdr:row>76</xdr:row>
      <xdr:rowOff>825</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18656300" y="12988696"/>
          <a:ext cx="889000" cy="42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125914</xdr:rowOff>
    </xdr:from>
    <xdr:to>
      <xdr:col>102</xdr:col>
      <xdr:colOff>165100</xdr:colOff>
      <xdr:row>76</xdr:row>
      <xdr:rowOff>56065</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9494500" y="129846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47192</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278111" y="13077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21082</xdr:rowOff>
    </xdr:from>
    <xdr:to>
      <xdr:col>98</xdr:col>
      <xdr:colOff>38100</xdr:colOff>
      <xdr:row>75</xdr:row>
      <xdr:rowOff>122682</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8605500" y="12879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139209</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389111" y="12655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34741</xdr:rowOff>
    </xdr:from>
    <xdr:to>
      <xdr:col>116</xdr:col>
      <xdr:colOff>114300</xdr:colOff>
      <xdr:row>76</xdr:row>
      <xdr:rowOff>136341</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2110700" y="13064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13168</xdr:rowOff>
    </xdr:from>
    <xdr:ext cx="534377" cy="259045"/>
    <xdr:sp macro="" textlink="">
      <xdr:nvSpPr>
        <xdr:cNvPr id="871" name="繰出金該当値テキスト">
          <a:extLst>
            <a:ext uri="{FF2B5EF4-FFF2-40B4-BE49-F238E27FC236}">
              <a16:creationId xmlns:a16="http://schemas.microsoft.com/office/drawing/2014/main" id="{00000000-0008-0000-0600-000067030000}"/>
            </a:ext>
          </a:extLst>
        </xdr:cNvPr>
        <xdr:cNvSpPr txBox="1"/>
      </xdr:nvSpPr>
      <xdr:spPr>
        <a:xfrm>
          <a:off x="22212300" y="13043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49009</xdr:rowOff>
    </xdr:from>
    <xdr:to>
      <xdr:col>112</xdr:col>
      <xdr:colOff>38100</xdr:colOff>
      <xdr:row>75</xdr:row>
      <xdr:rowOff>150609</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1272500" y="12907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167136</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056111" y="12682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51600</xdr:rowOff>
    </xdr:from>
    <xdr:to>
      <xdr:col>107</xdr:col>
      <xdr:colOff>101600</xdr:colOff>
      <xdr:row>75</xdr:row>
      <xdr:rowOff>153200</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0383500" y="1291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169727</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167111" y="12685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79146</xdr:rowOff>
    </xdr:from>
    <xdr:to>
      <xdr:col>102</xdr:col>
      <xdr:colOff>165100</xdr:colOff>
      <xdr:row>76</xdr:row>
      <xdr:rowOff>9296</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9494500" y="1293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25823</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78111" y="12713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121476</xdr:rowOff>
    </xdr:from>
    <xdr:to>
      <xdr:col>98</xdr:col>
      <xdr:colOff>38100</xdr:colOff>
      <xdr:row>76</xdr:row>
      <xdr:rowOff>51625</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8605500" y="1298022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42752</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89111" y="13072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6" name="前年度繰上充用金最小値テキスト">
          <a:extLst>
            <a:ext uri="{FF2B5EF4-FFF2-40B4-BE49-F238E27FC236}">
              <a16:creationId xmlns:a16="http://schemas.microsoft.com/office/drawing/2014/main" id="{00000000-0008-0000-0600-000080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8" name="前年度繰上充用金最大値テキスト">
          <a:extLst>
            <a:ext uri="{FF2B5EF4-FFF2-40B4-BE49-F238E27FC236}">
              <a16:creationId xmlns:a16="http://schemas.microsoft.com/office/drawing/2014/main" id="{00000000-0008-0000-0600-000082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1" name="前年度繰上充用金平均値テキスト">
          <a:extLst>
            <a:ext uri="{FF2B5EF4-FFF2-40B4-BE49-F238E27FC236}">
              <a16:creationId xmlns:a16="http://schemas.microsoft.com/office/drawing/2014/main" id="{00000000-0008-0000-0600-000085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0" name="前年度繰上充用金該当値テキスト">
          <a:extLst>
            <a:ext uri="{FF2B5EF4-FFF2-40B4-BE49-F238E27FC236}">
              <a16:creationId xmlns:a16="http://schemas.microsoft.com/office/drawing/2014/main" id="{00000000-0008-0000-0600-000098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a:extLst>
            <a:ext uri="{FF2B5EF4-FFF2-40B4-BE49-F238E27FC236}">
              <a16:creationId xmlns:a16="http://schemas.microsoft.com/office/drawing/2014/main" id="{00000000-0008-0000-0600-0000A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歳出決算総額は、一人当たり</a:t>
          </a:r>
          <a:r>
            <a:rPr kumimoji="1" lang="en-US" altLang="ja-JP" sz="1300">
              <a:latin typeface="ＭＳ Ｐゴシック" panose="020B0600070205080204" pitchFamily="50" charset="-128"/>
              <a:ea typeface="ＭＳ Ｐゴシック" panose="020B0600070205080204" pitchFamily="50" charset="-128"/>
            </a:rPr>
            <a:t>549.8</a:t>
          </a:r>
          <a:r>
            <a:rPr kumimoji="1" lang="ja-JP" altLang="en-US" sz="1300">
              <a:latin typeface="ＭＳ Ｐゴシック" panose="020B0600070205080204" pitchFamily="50" charset="-128"/>
              <a:ea typeface="ＭＳ Ｐゴシック" panose="020B0600070205080204" pitchFamily="50" charset="-128"/>
            </a:rPr>
            <a:t>千円で、前年度よりも増加した。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一人当たりのコストが最も高い補助費等は、</a:t>
          </a:r>
          <a:r>
            <a:rPr kumimoji="1" lang="en-US" altLang="ja-JP" sz="1300">
              <a:latin typeface="ＭＳ Ｐゴシック" panose="020B0600070205080204" pitchFamily="50" charset="-128"/>
              <a:ea typeface="ＭＳ Ｐゴシック" panose="020B0600070205080204" pitchFamily="50" charset="-128"/>
            </a:rPr>
            <a:t>99,390</a:t>
          </a:r>
          <a:r>
            <a:rPr kumimoji="1" lang="ja-JP" altLang="en-US" sz="1300">
              <a:latin typeface="ＭＳ Ｐゴシック" panose="020B0600070205080204" pitchFamily="50" charset="-128"/>
              <a:ea typeface="ＭＳ Ｐゴシック" panose="020B0600070205080204" pitchFamily="50" charset="-128"/>
            </a:rPr>
            <a:t>円で、一部事務組合に対する負担金の増額などが主な要因である。令和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も類似団体内平均値を上回っており、今後も、南那須地区広域行政事務組合の病院建替えや廃棄物・し尿処理施設の長寿命化事業による負担金の増加が見込まれることから、一人当たりのコストは増加していくと予想される。扶助費は、物価高騰に伴う低所得世帯支援給付金事業費の増加により、前年度よりも増加したものの、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も類似団体内平均値を下回っている。少子高齢化の進行により、今後も高い数値で推移していくことが想定される。人件費は、一人当たりのコストで見ると右肩上がりで増加しているものの、今後も計画的な職員採用と適正な人員配置、時間外勤務の削減等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の更新整備は、道路整備や橋りょう等維持管理費の増加に加え、認定こども園施設整備費、緑地運動公園施設整備費の増加により大幅な増加となった。今後も、公共施設の統廃合など大規模事業が予定さ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本市では、今後ますます人口減少と少子高齢化が進行し、一人当たりのコストの増加が見込まれるが、地方創生事業を推進し、人口流出防止を図るとともに、健全な財政運営に努めていく。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栃木県那須烏山市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24,035
23,722
174.35
14,103,599
13,215,570
794,084
8,530,198
8,528,780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52070</xdr:rowOff>
    </xdr:from>
    <xdr:to>
      <xdr:col>24</xdr:col>
      <xdr:colOff>62865</xdr:colOff>
      <xdr:row>38</xdr:row>
      <xdr:rowOff>145034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95570"/>
          <a:ext cx="1270" cy="1464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148861</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63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145034</xdr:rowOff>
    </xdr:from>
    <xdr:to>
      <xdr:col>24</xdr:col>
      <xdr:colOff>152400</xdr:colOff>
      <xdr:row>38</xdr:row>
      <xdr:rowOff>145034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60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170197</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70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52070</xdr:rowOff>
    </xdr:from>
    <xdr:to>
      <xdr:col>24</xdr:col>
      <xdr:colOff>152400</xdr:colOff>
      <xdr:row>30</xdr:row>
      <xdr:rowOff>52070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95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99314</xdr:rowOff>
    </xdr:from>
    <xdr:to>
      <xdr:col>24</xdr:col>
      <xdr:colOff>63500</xdr:colOff>
      <xdr:row>35</xdr:row>
      <xdr:rowOff>164084</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100064"/>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76725</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060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53848</xdr:rowOff>
    </xdr:from>
    <xdr:to>
      <xdr:col>24</xdr:col>
      <xdr:colOff>114300</xdr:colOff>
      <xdr:row>35</xdr:row>
      <xdr:rowOff>155448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5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99314</xdr:rowOff>
    </xdr:from>
    <xdr:to>
      <xdr:col>19</xdr:col>
      <xdr:colOff>177800</xdr:colOff>
      <xdr:row>35</xdr:row>
      <xdr:rowOff>135128</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100064"/>
          <a:ext cx="889000" cy="35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74422</xdr:rowOff>
    </xdr:from>
    <xdr:to>
      <xdr:col>20</xdr:col>
      <xdr:colOff>38100</xdr:colOff>
      <xdr:row>36</xdr:row>
      <xdr:rowOff>4572</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7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167149</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67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134366</xdr:rowOff>
    </xdr:from>
    <xdr:to>
      <xdr:col>15</xdr:col>
      <xdr:colOff>50800</xdr:colOff>
      <xdr:row>35</xdr:row>
      <xdr:rowOff>135128</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135116"/>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62230</xdr:rowOff>
    </xdr:from>
    <xdr:to>
      <xdr:col>15</xdr:col>
      <xdr:colOff>101600</xdr:colOff>
      <xdr:row>35</xdr:row>
      <xdr:rowOff>163830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6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8907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38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92075</xdr:rowOff>
    </xdr:from>
    <xdr:to>
      <xdr:col>10</xdr:col>
      <xdr:colOff>114300</xdr:colOff>
      <xdr:row>35</xdr:row>
      <xdr:rowOff>134366</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092825"/>
          <a:ext cx="889000" cy="42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109474</xdr:rowOff>
    </xdr:from>
    <xdr:to>
      <xdr:col>10</xdr:col>
      <xdr:colOff>165100</xdr:colOff>
      <xdr:row>35</xdr:row>
      <xdr:rowOff>39624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38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56151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714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69850</xdr:rowOff>
    </xdr:from>
    <xdr:to>
      <xdr:col>6</xdr:col>
      <xdr:colOff>38100</xdr:colOff>
      <xdr:row>35</xdr:row>
      <xdr:rowOff>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89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16527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674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113284</xdr:rowOff>
    </xdr:from>
    <xdr:to>
      <xdr:col>24</xdr:col>
      <xdr:colOff>114300</xdr:colOff>
      <xdr:row>36</xdr:row>
      <xdr:rowOff>43434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14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91711</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092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48514</xdr:rowOff>
    </xdr:from>
    <xdr:to>
      <xdr:col>20</xdr:col>
      <xdr:colOff>38100</xdr:colOff>
      <xdr:row>35</xdr:row>
      <xdr:rowOff>150114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4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166641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824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84328</xdr:rowOff>
    </xdr:from>
    <xdr:to>
      <xdr:col>15</xdr:col>
      <xdr:colOff>101600</xdr:colOff>
      <xdr:row>36</xdr:row>
      <xdr:rowOff>14478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085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5605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177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83566</xdr:rowOff>
    </xdr:from>
    <xdr:to>
      <xdr:col>10</xdr:col>
      <xdr:colOff>165100</xdr:colOff>
      <xdr:row>36</xdr:row>
      <xdr:rowOff>13716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84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4843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177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41275</xdr:rowOff>
    </xdr:from>
    <xdr:to>
      <xdr:col>6</xdr:col>
      <xdr:colOff>38100</xdr:colOff>
      <xdr:row>35</xdr:row>
      <xdr:rowOff>142875</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042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134002</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134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128354</xdr:rowOff>
    </xdr:from>
    <xdr:to>
      <xdr:col>24</xdr:col>
      <xdr:colOff>62865</xdr:colOff>
      <xdr:row>58</xdr:row>
      <xdr:rowOff>72713</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00854"/>
          <a:ext cx="1270" cy="1315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76540</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20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72713</xdr:rowOff>
    </xdr:from>
    <xdr:to>
      <xdr:col>24</xdr:col>
      <xdr:colOff>152400</xdr:colOff>
      <xdr:row>58</xdr:row>
      <xdr:rowOff>72713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16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75031</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476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382,978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128354</xdr:rowOff>
    </xdr:from>
    <xdr:to>
      <xdr:col>24</xdr:col>
      <xdr:colOff>152400</xdr:colOff>
      <xdr:row>50</xdr:row>
      <xdr:rowOff>128354</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00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77266</xdr:rowOff>
    </xdr:from>
    <xdr:to>
      <xdr:col>24</xdr:col>
      <xdr:colOff>63500</xdr:colOff>
      <xdr:row>57</xdr:row>
      <xdr:rowOff>134206</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849916"/>
          <a:ext cx="838200" cy="56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3363</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6045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151936</xdr:rowOff>
    </xdr:from>
    <xdr:to>
      <xdr:col>24</xdr:col>
      <xdr:colOff>114300</xdr:colOff>
      <xdr:row>57</xdr:row>
      <xdr:rowOff>82086</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753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74294</xdr:rowOff>
    </xdr:from>
    <xdr:to>
      <xdr:col>19</xdr:col>
      <xdr:colOff>177800</xdr:colOff>
      <xdr:row>57</xdr:row>
      <xdr:rowOff>134206</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846944"/>
          <a:ext cx="889000" cy="59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151769</xdr:rowOff>
    </xdr:from>
    <xdr:to>
      <xdr:col>20</xdr:col>
      <xdr:colOff>38100</xdr:colOff>
      <xdr:row>57</xdr:row>
      <xdr:rowOff>81919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752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98446</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528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105692</xdr:rowOff>
    </xdr:from>
    <xdr:to>
      <xdr:col>15</xdr:col>
      <xdr:colOff>50800</xdr:colOff>
      <xdr:row>57</xdr:row>
      <xdr:rowOff>74294</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535442"/>
          <a:ext cx="889000" cy="311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166258</xdr:rowOff>
    </xdr:from>
    <xdr:to>
      <xdr:col>15</xdr:col>
      <xdr:colOff>101600</xdr:colOff>
      <xdr:row>57</xdr:row>
      <xdr:rowOff>96408</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76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112935</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54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105692</xdr:rowOff>
    </xdr:from>
    <xdr:to>
      <xdr:col>10</xdr:col>
      <xdr:colOff>114300</xdr:colOff>
      <xdr:row>57</xdr:row>
      <xdr:rowOff>160807</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535442"/>
          <a:ext cx="889000" cy="398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60085</xdr:rowOff>
    </xdr:from>
    <xdr:to>
      <xdr:col>10</xdr:col>
      <xdr:colOff>165100</xdr:colOff>
      <xdr:row>54</xdr:row>
      <xdr:rowOff>161685</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31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6762</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093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88100</xdr:rowOff>
    </xdr:from>
    <xdr:to>
      <xdr:col>6</xdr:col>
      <xdr:colOff>38100</xdr:colOff>
      <xdr:row>57</xdr:row>
      <xdr:rowOff>18250</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68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34777</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9464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26466</xdr:rowOff>
    </xdr:from>
    <xdr:to>
      <xdr:col>24</xdr:col>
      <xdr:colOff>114300</xdr:colOff>
      <xdr:row>57</xdr:row>
      <xdr:rowOff>128066</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799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4893</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777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83406</xdr:rowOff>
    </xdr:from>
    <xdr:to>
      <xdr:col>20</xdr:col>
      <xdr:colOff>38100</xdr:colOff>
      <xdr:row>58</xdr:row>
      <xdr:rowOff>13556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856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4683</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9948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23494</xdr:rowOff>
    </xdr:from>
    <xdr:to>
      <xdr:col>15</xdr:col>
      <xdr:colOff>101600</xdr:colOff>
      <xdr:row>57</xdr:row>
      <xdr:rowOff>125094</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79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116221</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9888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54892</xdr:rowOff>
    </xdr:from>
    <xdr:to>
      <xdr:col>10</xdr:col>
      <xdr:colOff>165100</xdr:colOff>
      <xdr:row>55</xdr:row>
      <xdr:rowOff>156492</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484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147619</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577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110007</xdr:rowOff>
    </xdr:from>
    <xdr:to>
      <xdr:col>6</xdr:col>
      <xdr:colOff>38100</xdr:colOff>
      <xdr:row>58</xdr:row>
      <xdr:rowOff>40157</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88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31284</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975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43252</xdr:rowOff>
    </xdr:from>
    <xdr:to>
      <xdr:col>24</xdr:col>
      <xdr:colOff>62865</xdr:colOff>
      <xdr:row>78</xdr:row>
      <xdr:rowOff>81700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044752"/>
          <a:ext cx="1270" cy="1410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85527</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58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81700</xdr:rowOff>
    </xdr:from>
    <xdr:to>
      <xdr:col>24</xdr:col>
      <xdr:colOff>152400</xdr:colOff>
      <xdr:row>78</xdr:row>
      <xdr:rowOff>81700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161379</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819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266,860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43252</xdr:rowOff>
    </xdr:from>
    <xdr:to>
      <xdr:col>24</xdr:col>
      <xdr:colOff>152400</xdr:colOff>
      <xdr:row>70</xdr:row>
      <xdr:rowOff>43252</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044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120324</xdr:rowOff>
    </xdr:from>
    <xdr:to>
      <xdr:col>24</xdr:col>
      <xdr:colOff>63500</xdr:colOff>
      <xdr:row>77</xdr:row>
      <xdr:rowOff>48684</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2979074"/>
          <a:ext cx="838200" cy="271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66079</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7533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43202</xdr:rowOff>
    </xdr:from>
    <xdr:to>
      <xdr:col>24</xdr:col>
      <xdr:colOff>114300</xdr:colOff>
      <xdr:row>75</xdr:row>
      <xdr:rowOff>144802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0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22276</xdr:rowOff>
    </xdr:from>
    <xdr:to>
      <xdr:col>19</xdr:col>
      <xdr:colOff>177800</xdr:colOff>
      <xdr:row>77</xdr:row>
      <xdr:rowOff>48684</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3052476"/>
          <a:ext cx="889000" cy="197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163108</xdr:rowOff>
    </xdr:from>
    <xdr:to>
      <xdr:col>20</xdr:col>
      <xdr:colOff>38100</xdr:colOff>
      <xdr:row>76</xdr:row>
      <xdr:rowOff>93258</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021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109785</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797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22276</xdr:rowOff>
    </xdr:from>
    <xdr:to>
      <xdr:col>15</xdr:col>
      <xdr:colOff>50800</xdr:colOff>
      <xdr:row>77</xdr:row>
      <xdr:rowOff>139308</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052476"/>
          <a:ext cx="889000" cy="288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61044</xdr:rowOff>
    </xdr:from>
    <xdr:to>
      <xdr:col>15</xdr:col>
      <xdr:colOff>101600</xdr:colOff>
      <xdr:row>75</xdr:row>
      <xdr:rowOff>162644</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91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7721</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695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139308</xdr:rowOff>
    </xdr:from>
    <xdr:to>
      <xdr:col>10</xdr:col>
      <xdr:colOff>114300</xdr:colOff>
      <xdr:row>77</xdr:row>
      <xdr:rowOff>168188</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340958"/>
          <a:ext cx="889000" cy="28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78167</xdr:rowOff>
    </xdr:from>
    <xdr:to>
      <xdr:col>10</xdr:col>
      <xdr:colOff>165100</xdr:colOff>
      <xdr:row>76</xdr:row>
      <xdr:rowOff>8316</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293691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24844</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712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150470</xdr:rowOff>
    </xdr:from>
    <xdr:to>
      <xdr:col>6</xdr:col>
      <xdr:colOff>38100</xdr:colOff>
      <xdr:row>76</xdr:row>
      <xdr:rowOff>80620</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00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97147</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2784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69524</xdr:rowOff>
    </xdr:from>
    <xdr:to>
      <xdr:col>24</xdr:col>
      <xdr:colOff>114300</xdr:colOff>
      <xdr:row>75</xdr:row>
      <xdr:rowOff>171124</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92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47951</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906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169334</xdr:rowOff>
    </xdr:from>
    <xdr:to>
      <xdr:col>20</xdr:col>
      <xdr:colOff>38100</xdr:colOff>
      <xdr:row>77</xdr:row>
      <xdr:rowOff>99484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199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90611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292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142926</xdr:rowOff>
    </xdr:from>
    <xdr:to>
      <xdr:col>15</xdr:col>
      <xdr:colOff>101600</xdr:colOff>
      <xdr:row>76</xdr:row>
      <xdr:rowOff>73076</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001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64203</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094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88508</xdr:rowOff>
    </xdr:from>
    <xdr:to>
      <xdr:col>10</xdr:col>
      <xdr:colOff>165100</xdr:colOff>
      <xdr:row>78</xdr:row>
      <xdr:rowOff>18658</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290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9785</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382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117388</xdr:rowOff>
    </xdr:from>
    <xdr:to>
      <xdr:col>6</xdr:col>
      <xdr:colOff>38100</xdr:colOff>
      <xdr:row>78</xdr:row>
      <xdr:rowOff>47538</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319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38665</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411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138615</xdr:rowOff>
    </xdr:from>
    <xdr:to>
      <xdr:col>24</xdr:col>
      <xdr:colOff>62865</xdr:colOff>
      <xdr:row>98</xdr:row>
      <xdr:rowOff>29648</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397665"/>
          <a:ext cx="1270" cy="1434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33475</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83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29648</xdr:rowOff>
    </xdr:from>
    <xdr:to>
      <xdr:col>24</xdr:col>
      <xdr:colOff>152400</xdr:colOff>
      <xdr:row>98</xdr:row>
      <xdr:rowOff>29648</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831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85292</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172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105,057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138615</xdr:rowOff>
    </xdr:from>
    <xdr:to>
      <xdr:col>24</xdr:col>
      <xdr:colOff>152400</xdr:colOff>
      <xdr:row>89</xdr:row>
      <xdr:rowOff>138615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397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92284</xdr:rowOff>
    </xdr:from>
    <xdr:to>
      <xdr:col>24</xdr:col>
      <xdr:colOff>63500</xdr:colOff>
      <xdr:row>94</xdr:row>
      <xdr:rowOff>103372</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3797300" y="16208584"/>
          <a:ext cx="838200" cy="1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153091</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269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3214</xdr:rowOff>
    </xdr:from>
    <xdr:to>
      <xdr:col>24</xdr:col>
      <xdr:colOff>114300</xdr:colOff>
      <xdr:row>95</xdr:row>
      <xdr:rowOff>104814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29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92284</xdr:rowOff>
    </xdr:from>
    <xdr:to>
      <xdr:col>19</xdr:col>
      <xdr:colOff>177800</xdr:colOff>
      <xdr:row>95</xdr:row>
      <xdr:rowOff>34029</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208584"/>
          <a:ext cx="889000" cy="113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130829</xdr:rowOff>
    </xdr:from>
    <xdr:to>
      <xdr:col>20</xdr:col>
      <xdr:colOff>38100</xdr:colOff>
      <xdr:row>95</xdr:row>
      <xdr:rowOff>60979</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24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52106</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339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34029</xdr:rowOff>
    </xdr:from>
    <xdr:to>
      <xdr:col>15</xdr:col>
      <xdr:colOff>50800</xdr:colOff>
      <xdr:row>95</xdr:row>
      <xdr:rowOff>56432</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321779"/>
          <a:ext cx="889000" cy="22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167120</xdr:rowOff>
    </xdr:from>
    <xdr:to>
      <xdr:col>15</xdr:col>
      <xdr:colOff>101600</xdr:colOff>
      <xdr:row>95</xdr:row>
      <xdr:rowOff>97270</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28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88397</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376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56432</xdr:rowOff>
    </xdr:from>
    <xdr:to>
      <xdr:col>10</xdr:col>
      <xdr:colOff>114300</xdr:colOff>
      <xdr:row>95</xdr:row>
      <xdr:rowOff>60167</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344182"/>
          <a:ext cx="889000" cy="3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23710</xdr:rowOff>
    </xdr:from>
    <xdr:to>
      <xdr:col>10</xdr:col>
      <xdr:colOff>165100</xdr:colOff>
      <xdr:row>95</xdr:row>
      <xdr:rowOff>125310</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31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116437</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404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101416</xdr:rowOff>
    </xdr:from>
    <xdr:to>
      <xdr:col>6</xdr:col>
      <xdr:colOff>38100</xdr:colOff>
      <xdr:row>96</xdr:row>
      <xdr:rowOff>31566</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389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22693</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481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52572</xdr:rowOff>
    </xdr:from>
    <xdr:to>
      <xdr:col>24</xdr:col>
      <xdr:colOff>114300</xdr:colOff>
      <xdr:row>94</xdr:row>
      <xdr:rowOff>154172</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168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75449</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020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41484</xdr:rowOff>
    </xdr:from>
    <xdr:to>
      <xdr:col>20</xdr:col>
      <xdr:colOff>38100</xdr:colOff>
      <xdr:row>94</xdr:row>
      <xdr:rowOff>143084</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157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159611</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5933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154679</xdr:rowOff>
    </xdr:from>
    <xdr:to>
      <xdr:col>15</xdr:col>
      <xdr:colOff>101600</xdr:colOff>
      <xdr:row>95</xdr:row>
      <xdr:rowOff>84829</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270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101356</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046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5632</xdr:rowOff>
    </xdr:from>
    <xdr:to>
      <xdr:col>10</xdr:col>
      <xdr:colOff>165100</xdr:colOff>
      <xdr:row>95</xdr:row>
      <xdr:rowOff>107232</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293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123759</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068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9367</xdr:rowOff>
    </xdr:from>
    <xdr:to>
      <xdr:col>6</xdr:col>
      <xdr:colOff>38100</xdr:colOff>
      <xdr:row>95</xdr:row>
      <xdr:rowOff>110967</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297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127494</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072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48260</xdr:rowOff>
    </xdr:from>
    <xdr:to>
      <xdr:col>54</xdr:col>
      <xdr:colOff>189865</xdr:colOff>
      <xdr:row>39</xdr:row>
      <xdr:rowOff>98878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191760"/>
          <a:ext cx="1270" cy="1593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166387</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4966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4,880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48260</xdr:rowOff>
    </xdr:from>
    <xdr:to>
      <xdr:col>55</xdr:col>
      <xdr:colOff>88900</xdr:colOff>
      <xdr:row>30</xdr:row>
      <xdr:rowOff>48260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191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95613</xdr:rowOff>
    </xdr:from>
    <xdr:to>
      <xdr:col>55</xdr:col>
      <xdr:colOff>0</xdr:colOff>
      <xdr:row>39</xdr:row>
      <xdr:rowOff>97899</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9639300" y="6782163"/>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100673</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2728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77796</xdr:rowOff>
    </xdr:from>
    <xdr:to>
      <xdr:col>55</xdr:col>
      <xdr:colOff>50800</xdr:colOff>
      <xdr:row>38</xdr:row>
      <xdr:rowOff>7947</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4214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95613</xdr:rowOff>
    </xdr:from>
    <xdr:to>
      <xdr:col>50</xdr:col>
      <xdr:colOff>114300</xdr:colOff>
      <xdr:row>39</xdr:row>
      <xdr:rowOff>98552</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8750300" y="6782163"/>
          <a:ext cx="8890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95431</xdr:rowOff>
    </xdr:from>
    <xdr:to>
      <xdr:col>50</xdr:col>
      <xdr:colOff>165100</xdr:colOff>
      <xdr:row>38</xdr:row>
      <xdr:rowOff>25581</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43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42108</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214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98552</xdr:rowOff>
    </xdr:from>
    <xdr:to>
      <xdr:col>45</xdr:col>
      <xdr:colOff>177800</xdr:colOff>
      <xdr:row>39</xdr:row>
      <xdr:rowOff>98552</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7861300" y="678510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70612</xdr:rowOff>
    </xdr:from>
    <xdr:to>
      <xdr:col>46</xdr:col>
      <xdr:colOff>38100</xdr:colOff>
      <xdr:row>38</xdr:row>
      <xdr:rowOff>762</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41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17289</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1894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96266</xdr:rowOff>
    </xdr:from>
    <xdr:to>
      <xdr:col>41</xdr:col>
      <xdr:colOff>50800</xdr:colOff>
      <xdr:row>39</xdr:row>
      <xdr:rowOff>98552</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6972300" y="678281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53957</xdr:rowOff>
    </xdr:from>
    <xdr:to>
      <xdr:col>41</xdr:col>
      <xdr:colOff>101600</xdr:colOff>
      <xdr:row>37</xdr:row>
      <xdr:rowOff>155557</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397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634</xdr:rowOff>
    </xdr:from>
    <xdr:ext cx="469744"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26428" y="6172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97717</xdr:rowOff>
    </xdr:from>
    <xdr:to>
      <xdr:col>36</xdr:col>
      <xdr:colOff>165100</xdr:colOff>
      <xdr:row>38</xdr:row>
      <xdr:rowOff>27867</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441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44394</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3017" y="62165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47099</xdr:rowOff>
    </xdr:from>
    <xdr:to>
      <xdr:col>55</xdr:col>
      <xdr:colOff>50800</xdr:colOff>
      <xdr:row>39</xdr:row>
      <xdr:rowOff>148699</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73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133476</xdr:rowOff>
    </xdr:from>
    <xdr:ext cx="249299"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6485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44813</xdr:rowOff>
    </xdr:from>
    <xdr:to>
      <xdr:col>50</xdr:col>
      <xdr:colOff>165100</xdr:colOff>
      <xdr:row>39</xdr:row>
      <xdr:rowOff>146413</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73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137540</xdr:rowOff>
    </xdr:from>
    <xdr:ext cx="313932"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82333" y="68240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47752</xdr:rowOff>
    </xdr:from>
    <xdr:to>
      <xdr:col>46</xdr:col>
      <xdr:colOff>38100</xdr:colOff>
      <xdr:row>39</xdr:row>
      <xdr:rowOff>149352</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73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140479</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625650" y="68270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47752</xdr:rowOff>
    </xdr:from>
    <xdr:to>
      <xdr:col>41</xdr:col>
      <xdr:colOff>101600</xdr:colOff>
      <xdr:row>39</xdr:row>
      <xdr:rowOff>149352</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73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140479</xdr:rowOff>
    </xdr:from>
    <xdr:ext cx="249299"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736650" y="68270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45466</xdr:rowOff>
    </xdr:from>
    <xdr:to>
      <xdr:col>36</xdr:col>
      <xdr:colOff>165100</xdr:colOff>
      <xdr:row>39</xdr:row>
      <xdr:rowOff>147066</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732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138193</xdr:rowOff>
    </xdr:from>
    <xdr:ext cx="249299"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847650" y="68247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a:extLst>
            <a:ext uri="{FF2B5EF4-FFF2-40B4-BE49-F238E27FC236}">
              <a16:creationId xmlns:a16="http://schemas.microsoft.com/office/drawing/2014/main" id="{00000000-0008-0000-07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128708</xdr:rowOff>
    </xdr:from>
    <xdr:to>
      <xdr:col>54</xdr:col>
      <xdr:colOff>189865</xdr:colOff>
      <xdr:row>59</xdr:row>
      <xdr:rowOff>26943</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10475595" y="8872658"/>
          <a:ext cx="1270" cy="1269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30770</xdr:rowOff>
    </xdr:from>
    <xdr:ext cx="378565" cy="259045"/>
    <xdr:sp macro="" textlink="">
      <xdr:nvSpPr>
        <xdr:cNvPr id="348" name="農林水産業費最小値テキスト">
          <a:extLst>
            <a:ext uri="{FF2B5EF4-FFF2-40B4-BE49-F238E27FC236}">
              <a16:creationId xmlns:a16="http://schemas.microsoft.com/office/drawing/2014/main" id="{00000000-0008-0000-0700-00005C010000}"/>
            </a:ext>
          </a:extLst>
        </xdr:cNvPr>
        <xdr:cNvSpPr txBox="1"/>
      </xdr:nvSpPr>
      <xdr:spPr>
        <a:xfrm>
          <a:off x="10528300" y="101463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26943</xdr:rowOff>
    </xdr:from>
    <xdr:to>
      <xdr:col>55</xdr:col>
      <xdr:colOff>88900</xdr:colOff>
      <xdr:row>59</xdr:row>
      <xdr:rowOff>26943</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10142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75385</xdr:rowOff>
    </xdr:from>
    <xdr:ext cx="534377" cy="259045"/>
    <xdr:sp macro="" textlink="">
      <xdr:nvSpPr>
        <xdr:cNvPr id="350" name="農林水産業費最大値テキスト">
          <a:extLst>
            <a:ext uri="{FF2B5EF4-FFF2-40B4-BE49-F238E27FC236}">
              <a16:creationId xmlns:a16="http://schemas.microsoft.com/office/drawing/2014/main" id="{00000000-0008-0000-0700-00005E010000}"/>
            </a:ext>
          </a:extLst>
        </xdr:cNvPr>
        <xdr:cNvSpPr txBox="1"/>
      </xdr:nvSpPr>
      <xdr:spPr>
        <a:xfrm>
          <a:off x="10528300" y="8647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67,577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128708</xdr:rowOff>
    </xdr:from>
    <xdr:to>
      <xdr:col>55</xdr:col>
      <xdr:colOff>88900</xdr:colOff>
      <xdr:row>51</xdr:row>
      <xdr:rowOff>128708</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8872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37268</xdr:rowOff>
    </xdr:from>
    <xdr:to>
      <xdr:col>55</xdr:col>
      <xdr:colOff>0</xdr:colOff>
      <xdr:row>57</xdr:row>
      <xdr:rowOff>92304</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9639300" y="9809918"/>
          <a:ext cx="838200" cy="55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110767</xdr:rowOff>
    </xdr:from>
    <xdr:ext cx="534377" cy="259045"/>
    <xdr:sp macro="" textlink="">
      <xdr:nvSpPr>
        <xdr:cNvPr id="353" name="農林水産業費平均値テキスト">
          <a:extLst>
            <a:ext uri="{FF2B5EF4-FFF2-40B4-BE49-F238E27FC236}">
              <a16:creationId xmlns:a16="http://schemas.microsoft.com/office/drawing/2014/main" id="{00000000-0008-0000-0700-000061010000}"/>
            </a:ext>
          </a:extLst>
        </xdr:cNvPr>
        <xdr:cNvSpPr txBox="1"/>
      </xdr:nvSpPr>
      <xdr:spPr>
        <a:xfrm>
          <a:off x="10528300" y="9540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87890</xdr:rowOff>
    </xdr:from>
    <xdr:to>
      <xdr:col>55</xdr:col>
      <xdr:colOff>50800</xdr:colOff>
      <xdr:row>57</xdr:row>
      <xdr:rowOff>18040</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10426700" y="9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37268</xdr:rowOff>
    </xdr:from>
    <xdr:to>
      <xdr:col>50</xdr:col>
      <xdr:colOff>114300</xdr:colOff>
      <xdr:row>57</xdr:row>
      <xdr:rowOff>65843</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8750300" y="9809918"/>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94444</xdr:rowOff>
    </xdr:from>
    <xdr:to>
      <xdr:col>50</xdr:col>
      <xdr:colOff>165100</xdr:colOff>
      <xdr:row>57</xdr:row>
      <xdr:rowOff>24594</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9588500" y="969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41121</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372111" y="947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149778</xdr:rowOff>
    </xdr:from>
    <xdr:to>
      <xdr:col>45</xdr:col>
      <xdr:colOff>177800</xdr:colOff>
      <xdr:row>57</xdr:row>
      <xdr:rowOff>65843</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7861300" y="9750978"/>
          <a:ext cx="889000" cy="87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113627</xdr:rowOff>
    </xdr:from>
    <xdr:to>
      <xdr:col>46</xdr:col>
      <xdr:colOff>38100</xdr:colOff>
      <xdr:row>57</xdr:row>
      <xdr:rowOff>43777</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8699500" y="9714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60304</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483111" y="9490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149778</xdr:rowOff>
    </xdr:from>
    <xdr:to>
      <xdr:col>41</xdr:col>
      <xdr:colOff>50800</xdr:colOff>
      <xdr:row>57</xdr:row>
      <xdr:rowOff>136899</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flipV="1">
          <a:off x="6972300" y="9750978"/>
          <a:ext cx="889000" cy="158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62726</xdr:rowOff>
    </xdr:from>
    <xdr:to>
      <xdr:col>41</xdr:col>
      <xdr:colOff>101600</xdr:colOff>
      <xdr:row>54</xdr:row>
      <xdr:rowOff>164326</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7810500" y="9321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9403</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594111" y="9096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82080</xdr:rowOff>
    </xdr:from>
    <xdr:to>
      <xdr:col>36</xdr:col>
      <xdr:colOff>165100</xdr:colOff>
      <xdr:row>55</xdr:row>
      <xdr:rowOff>12230</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6921500" y="9340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28757</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05111" y="9115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41504</xdr:rowOff>
    </xdr:from>
    <xdr:to>
      <xdr:col>55</xdr:col>
      <xdr:colOff>50800</xdr:colOff>
      <xdr:row>57</xdr:row>
      <xdr:rowOff>143104</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10426700" y="981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19931</xdr:rowOff>
    </xdr:from>
    <xdr:ext cx="534377" cy="259045"/>
    <xdr:sp macro="" textlink="">
      <xdr:nvSpPr>
        <xdr:cNvPr id="372" name="農林水産業費該当値テキスト">
          <a:extLst>
            <a:ext uri="{FF2B5EF4-FFF2-40B4-BE49-F238E27FC236}">
              <a16:creationId xmlns:a16="http://schemas.microsoft.com/office/drawing/2014/main" id="{00000000-0008-0000-0700-000074010000}"/>
            </a:ext>
          </a:extLst>
        </xdr:cNvPr>
        <xdr:cNvSpPr txBox="1"/>
      </xdr:nvSpPr>
      <xdr:spPr>
        <a:xfrm>
          <a:off x="10528300" y="9792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157918</xdr:rowOff>
    </xdr:from>
    <xdr:to>
      <xdr:col>50</xdr:col>
      <xdr:colOff>165100</xdr:colOff>
      <xdr:row>57</xdr:row>
      <xdr:rowOff>88068</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9588500" y="975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79195</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9372111" y="9851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15043</xdr:rowOff>
    </xdr:from>
    <xdr:to>
      <xdr:col>46</xdr:col>
      <xdr:colOff>38100</xdr:colOff>
      <xdr:row>57</xdr:row>
      <xdr:rowOff>116643</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8699500" y="9787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107770</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8483111" y="9880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98978</xdr:rowOff>
    </xdr:from>
    <xdr:to>
      <xdr:col>41</xdr:col>
      <xdr:colOff>101600</xdr:colOff>
      <xdr:row>57</xdr:row>
      <xdr:rowOff>29128</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7810500" y="9700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20255</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7594111" y="9792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86099</xdr:rowOff>
    </xdr:from>
    <xdr:to>
      <xdr:col>36</xdr:col>
      <xdr:colOff>165100</xdr:colOff>
      <xdr:row>58</xdr:row>
      <xdr:rowOff>16249</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6921500" y="9858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7376</xdr:rowOff>
    </xdr:from>
    <xdr:ext cx="534377"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705111" y="9951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131204</xdr:rowOff>
    </xdr:from>
    <xdr:to>
      <xdr:col>54</xdr:col>
      <xdr:colOff>189865</xdr:colOff>
      <xdr:row>79</xdr:row>
      <xdr:rowOff>4750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10475595" y="11961254"/>
          <a:ext cx="1270" cy="1588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8577</xdr:rowOff>
    </xdr:from>
    <xdr:ext cx="469744" cy="259045"/>
    <xdr:sp macro=""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10528300" y="1355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4750</xdr:rowOff>
    </xdr:from>
    <xdr:to>
      <xdr:col>55</xdr:col>
      <xdr:colOff>88900</xdr:colOff>
      <xdr:row>79</xdr:row>
      <xdr:rowOff>4750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354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77881</xdr:rowOff>
    </xdr:from>
    <xdr:ext cx="534377" cy="259045"/>
    <xdr:sp macro=""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10528300" y="11736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85,446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131204</xdr:rowOff>
    </xdr:from>
    <xdr:to>
      <xdr:col>55</xdr:col>
      <xdr:colOff>88900</xdr:colOff>
      <xdr:row>69</xdr:row>
      <xdr:rowOff>131204</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1961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146349</xdr:rowOff>
    </xdr:from>
    <xdr:to>
      <xdr:col>55</xdr:col>
      <xdr:colOff>0</xdr:colOff>
      <xdr:row>77</xdr:row>
      <xdr:rowOff>40373</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9639300" y="13176549"/>
          <a:ext cx="838200" cy="65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153573</xdr:rowOff>
    </xdr:from>
    <xdr:ext cx="534377" cy="259045"/>
    <xdr:sp macro=""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10528300" y="130123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130696</xdr:rowOff>
    </xdr:from>
    <xdr:to>
      <xdr:col>55</xdr:col>
      <xdr:colOff>50800</xdr:colOff>
      <xdr:row>77</xdr:row>
      <xdr:rowOff>60846</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10426700" y="1316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135756</xdr:rowOff>
    </xdr:from>
    <xdr:to>
      <xdr:col>50</xdr:col>
      <xdr:colOff>114300</xdr:colOff>
      <xdr:row>76</xdr:row>
      <xdr:rowOff>146349</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8750300" y="13165956"/>
          <a:ext cx="889000" cy="10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83356</xdr:rowOff>
    </xdr:from>
    <xdr:to>
      <xdr:col>50</xdr:col>
      <xdr:colOff>165100</xdr:colOff>
      <xdr:row>77</xdr:row>
      <xdr:rowOff>13506</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9588500" y="1311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30033</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372111" y="12888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31744</xdr:rowOff>
    </xdr:from>
    <xdr:to>
      <xdr:col>45</xdr:col>
      <xdr:colOff>177800</xdr:colOff>
      <xdr:row>76</xdr:row>
      <xdr:rowOff>135756</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7861300" y="13061944"/>
          <a:ext cx="889000" cy="104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87319</xdr:rowOff>
    </xdr:from>
    <xdr:to>
      <xdr:col>46</xdr:col>
      <xdr:colOff>38100</xdr:colOff>
      <xdr:row>77</xdr:row>
      <xdr:rowOff>17469</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8699500" y="13117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8596</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483111" y="13210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31744</xdr:rowOff>
    </xdr:from>
    <xdr:to>
      <xdr:col>41</xdr:col>
      <xdr:colOff>50800</xdr:colOff>
      <xdr:row>76</xdr:row>
      <xdr:rowOff>159207</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flipV="1">
          <a:off x="6972300" y="13061944"/>
          <a:ext cx="889000" cy="127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113150</xdr:rowOff>
    </xdr:from>
    <xdr:to>
      <xdr:col>41</xdr:col>
      <xdr:colOff>101600</xdr:colOff>
      <xdr:row>76</xdr:row>
      <xdr:rowOff>43300</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7810500" y="1297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59827</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594111" y="12747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126543</xdr:rowOff>
    </xdr:from>
    <xdr:to>
      <xdr:col>36</xdr:col>
      <xdr:colOff>165100</xdr:colOff>
      <xdr:row>77</xdr:row>
      <xdr:rowOff>56693</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6921500" y="13156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47820</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05111" y="13249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161023</xdr:rowOff>
    </xdr:from>
    <xdr:to>
      <xdr:col>55</xdr:col>
      <xdr:colOff>50800</xdr:colOff>
      <xdr:row>77</xdr:row>
      <xdr:rowOff>91173</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10426700" y="13191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139450</xdr:rowOff>
    </xdr:from>
    <xdr:ext cx="534377" cy="259045"/>
    <xdr:sp macro=""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10528300" y="13169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95549</xdr:rowOff>
    </xdr:from>
    <xdr:to>
      <xdr:col>50</xdr:col>
      <xdr:colOff>165100</xdr:colOff>
      <xdr:row>77</xdr:row>
      <xdr:rowOff>25699</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9588500" y="13125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16826</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372111" y="13218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84956</xdr:rowOff>
    </xdr:from>
    <xdr:to>
      <xdr:col>46</xdr:col>
      <xdr:colOff>38100</xdr:colOff>
      <xdr:row>77</xdr:row>
      <xdr:rowOff>15106</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8699500" y="1311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31634</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483111" y="12890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152394</xdr:rowOff>
    </xdr:from>
    <xdr:to>
      <xdr:col>41</xdr:col>
      <xdr:colOff>101600</xdr:colOff>
      <xdr:row>76</xdr:row>
      <xdr:rowOff>82544</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7810500" y="1301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73671</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594111" y="13103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108407</xdr:rowOff>
    </xdr:from>
    <xdr:to>
      <xdr:col>36</xdr:col>
      <xdr:colOff>165100</xdr:colOff>
      <xdr:row>77</xdr:row>
      <xdr:rowOff>38557</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6921500" y="13138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55084</xdr:rowOff>
    </xdr:from>
    <xdr:ext cx="534377"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705111" y="12913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a:extLst>
            <a:ext uri="{FF2B5EF4-FFF2-40B4-BE49-F238E27FC236}">
              <a16:creationId xmlns:a16="http://schemas.microsoft.com/office/drawing/2014/main" id="{00000000-0008-0000-07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168351</xdr:rowOff>
    </xdr:from>
    <xdr:to>
      <xdr:col>54</xdr:col>
      <xdr:colOff>189865</xdr:colOff>
      <xdr:row>99</xdr:row>
      <xdr:rowOff>64224</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10475595" y="15427401"/>
          <a:ext cx="1270" cy="1610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68051</xdr:rowOff>
    </xdr:from>
    <xdr:ext cx="534377" cy="259045"/>
    <xdr:sp macro="" textlink="">
      <xdr:nvSpPr>
        <xdr:cNvPr id="463" name="土木費最小値テキスト">
          <a:extLst>
            <a:ext uri="{FF2B5EF4-FFF2-40B4-BE49-F238E27FC236}">
              <a16:creationId xmlns:a16="http://schemas.microsoft.com/office/drawing/2014/main" id="{00000000-0008-0000-0700-0000CF010000}"/>
            </a:ext>
          </a:extLst>
        </xdr:cNvPr>
        <xdr:cNvSpPr txBox="1"/>
      </xdr:nvSpPr>
      <xdr:spPr>
        <a:xfrm>
          <a:off x="10528300" y="17041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64224</xdr:rowOff>
    </xdr:from>
    <xdr:to>
      <xdr:col>55</xdr:col>
      <xdr:colOff>88900</xdr:colOff>
      <xdr:row>99</xdr:row>
      <xdr:rowOff>64224</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7037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115028</xdr:rowOff>
    </xdr:from>
    <xdr:ext cx="599010" cy="259045"/>
    <xdr:sp macro="" textlink="">
      <xdr:nvSpPr>
        <xdr:cNvPr id="465" name="土木費最大値テキスト">
          <a:extLst>
            <a:ext uri="{FF2B5EF4-FFF2-40B4-BE49-F238E27FC236}">
              <a16:creationId xmlns:a16="http://schemas.microsoft.com/office/drawing/2014/main" id="{00000000-0008-0000-0700-0000D1010000}"/>
            </a:ext>
          </a:extLst>
        </xdr:cNvPr>
        <xdr:cNvSpPr txBox="1"/>
      </xdr:nvSpPr>
      <xdr:spPr>
        <a:xfrm>
          <a:off x="10528300" y="15202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155,244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168351</xdr:rowOff>
    </xdr:from>
    <xdr:to>
      <xdr:col>55</xdr:col>
      <xdr:colOff>88900</xdr:colOff>
      <xdr:row>89</xdr:row>
      <xdr:rowOff>168351</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5427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9461</xdr:rowOff>
    </xdr:from>
    <xdr:to>
      <xdr:col>55</xdr:col>
      <xdr:colOff>0</xdr:colOff>
      <xdr:row>98</xdr:row>
      <xdr:rowOff>101815</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9639300" y="16811561"/>
          <a:ext cx="838200" cy="92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169536</xdr:rowOff>
    </xdr:from>
    <xdr:ext cx="534377" cy="259045"/>
    <xdr:sp macro="" textlink="">
      <xdr:nvSpPr>
        <xdr:cNvPr id="468" name="土木費平均値テキスト">
          <a:extLst>
            <a:ext uri="{FF2B5EF4-FFF2-40B4-BE49-F238E27FC236}">
              <a16:creationId xmlns:a16="http://schemas.microsoft.com/office/drawing/2014/main" id="{00000000-0008-0000-0700-0000D4010000}"/>
            </a:ext>
          </a:extLst>
        </xdr:cNvPr>
        <xdr:cNvSpPr txBox="1"/>
      </xdr:nvSpPr>
      <xdr:spPr>
        <a:xfrm>
          <a:off x="10528300" y="164572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146659</xdr:rowOff>
    </xdr:from>
    <xdr:to>
      <xdr:col>55</xdr:col>
      <xdr:colOff>50800</xdr:colOff>
      <xdr:row>97</xdr:row>
      <xdr:rowOff>76809</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10426700" y="16605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101815</xdr:rowOff>
    </xdr:from>
    <xdr:to>
      <xdr:col>50</xdr:col>
      <xdr:colOff>114300</xdr:colOff>
      <xdr:row>98</xdr:row>
      <xdr:rowOff>140945</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8750300" y="16903915"/>
          <a:ext cx="889000" cy="39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127851</xdr:rowOff>
    </xdr:from>
    <xdr:to>
      <xdr:col>50</xdr:col>
      <xdr:colOff>165100</xdr:colOff>
      <xdr:row>97</xdr:row>
      <xdr:rowOff>58001</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9588500" y="1658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74528</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372111" y="16362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140945</xdr:rowOff>
    </xdr:from>
    <xdr:to>
      <xdr:col>45</xdr:col>
      <xdr:colOff>177800</xdr:colOff>
      <xdr:row>99</xdr:row>
      <xdr:rowOff>64821</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7861300" y="16943045"/>
          <a:ext cx="889000" cy="95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129984</xdr:rowOff>
    </xdr:from>
    <xdr:to>
      <xdr:col>46</xdr:col>
      <xdr:colOff>38100</xdr:colOff>
      <xdr:row>97</xdr:row>
      <xdr:rowOff>60134</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8699500" y="1658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76661</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83111" y="16364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64821</xdr:rowOff>
    </xdr:from>
    <xdr:to>
      <xdr:col>41</xdr:col>
      <xdr:colOff>50800</xdr:colOff>
      <xdr:row>99</xdr:row>
      <xdr:rowOff>93765</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flipV="1">
          <a:off x="6972300" y="17038371"/>
          <a:ext cx="889000" cy="28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77636</xdr:rowOff>
    </xdr:from>
    <xdr:to>
      <xdr:col>41</xdr:col>
      <xdr:colOff>101600</xdr:colOff>
      <xdr:row>95</xdr:row>
      <xdr:rowOff>7786</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7810500" y="1619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24313</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594111" y="15969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20993</xdr:rowOff>
    </xdr:from>
    <xdr:to>
      <xdr:col>36</xdr:col>
      <xdr:colOff>165100</xdr:colOff>
      <xdr:row>95</xdr:row>
      <xdr:rowOff>122593</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6921500" y="16308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139120</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05111" y="16083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130111</xdr:rowOff>
    </xdr:from>
    <xdr:to>
      <xdr:col>55</xdr:col>
      <xdr:colOff>50800</xdr:colOff>
      <xdr:row>98</xdr:row>
      <xdr:rowOff>60261</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10426700" y="1676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108538</xdr:rowOff>
    </xdr:from>
    <xdr:ext cx="534377" cy="259045"/>
    <xdr:sp macro="" textlink="">
      <xdr:nvSpPr>
        <xdr:cNvPr id="487" name="土木費該当値テキスト">
          <a:extLst>
            <a:ext uri="{FF2B5EF4-FFF2-40B4-BE49-F238E27FC236}">
              <a16:creationId xmlns:a16="http://schemas.microsoft.com/office/drawing/2014/main" id="{00000000-0008-0000-0700-0000E7010000}"/>
            </a:ext>
          </a:extLst>
        </xdr:cNvPr>
        <xdr:cNvSpPr txBox="1"/>
      </xdr:nvSpPr>
      <xdr:spPr>
        <a:xfrm>
          <a:off x="10528300" y="16739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51015</xdr:rowOff>
    </xdr:from>
    <xdr:to>
      <xdr:col>50</xdr:col>
      <xdr:colOff>165100</xdr:colOff>
      <xdr:row>98</xdr:row>
      <xdr:rowOff>152615</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9588500" y="16853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143742</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9372111" y="16945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90145</xdr:rowOff>
    </xdr:from>
    <xdr:to>
      <xdr:col>46</xdr:col>
      <xdr:colOff>38100</xdr:colOff>
      <xdr:row>99</xdr:row>
      <xdr:rowOff>20295</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8699500" y="1689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11422</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8483111" y="16984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99</xdr:row>
      <xdr:rowOff>14021</xdr:rowOff>
    </xdr:from>
    <xdr:to>
      <xdr:col>41</xdr:col>
      <xdr:colOff>101600</xdr:colOff>
      <xdr:row>99</xdr:row>
      <xdr:rowOff>115621</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7810500" y="1698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106748</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7594111" y="17080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42965</xdr:rowOff>
    </xdr:from>
    <xdr:to>
      <xdr:col>36</xdr:col>
      <xdr:colOff>165100</xdr:colOff>
      <xdr:row>99</xdr:row>
      <xdr:rowOff>144565</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6921500" y="17016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135692</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6705111" y="17109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a:extLst>
            <a:ext uri="{FF2B5EF4-FFF2-40B4-BE49-F238E27FC236}">
              <a16:creationId xmlns:a16="http://schemas.microsoft.com/office/drawing/2014/main" id="{00000000-0008-0000-07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67147</xdr:rowOff>
    </xdr:from>
    <xdr:to>
      <xdr:col>85</xdr:col>
      <xdr:colOff>126364</xdr:colOff>
      <xdr:row>38</xdr:row>
      <xdr:rowOff>156736</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6317595" y="5210647"/>
          <a:ext cx="1269" cy="1461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160563</xdr:rowOff>
    </xdr:from>
    <xdr:ext cx="534377" cy="259045"/>
    <xdr:sp macro="" textlink="">
      <xdr:nvSpPr>
        <xdr:cNvPr id="522" name="消防費最小値テキスト">
          <a:extLst>
            <a:ext uri="{FF2B5EF4-FFF2-40B4-BE49-F238E27FC236}">
              <a16:creationId xmlns:a16="http://schemas.microsoft.com/office/drawing/2014/main" id="{00000000-0008-0000-0700-00000A020000}"/>
            </a:ext>
          </a:extLst>
        </xdr:cNvPr>
        <xdr:cNvSpPr txBox="1"/>
      </xdr:nvSpPr>
      <xdr:spPr>
        <a:xfrm>
          <a:off x="16370300" y="6675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156736</xdr:rowOff>
    </xdr:from>
    <xdr:to>
      <xdr:col>86</xdr:col>
      <xdr:colOff>25400</xdr:colOff>
      <xdr:row>38</xdr:row>
      <xdr:rowOff>156736</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6671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13824</xdr:rowOff>
    </xdr:from>
    <xdr:ext cx="599010" cy="259045"/>
    <xdr:sp macro="" textlink="">
      <xdr:nvSpPr>
        <xdr:cNvPr id="524" name="消防費最大値テキスト">
          <a:extLst>
            <a:ext uri="{FF2B5EF4-FFF2-40B4-BE49-F238E27FC236}">
              <a16:creationId xmlns:a16="http://schemas.microsoft.com/office/drawing/2014/main" id="{00000000-0008-0000-0700-00000C020000}"/>
            </a:ext>
          </a:extLst>
        </xdr:cNvPr>
        <xdr:cNvSpPr txBox="1"/>
      </xdr:nvSpPr>
      <xdr:spPr>
        <a:xfrm>
          <a:off x="16370300" y="4985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144,665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67147</xdr:rowOff>
    </xdr:from>
    <xdr:to>
      <xdr:col>86</xdr:col>
      <xdr:colOff>25400</xdr:colOff>
      <xdr:row>30</xdr:row>
      <xdr:rowOff>67147</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6230600" y="5210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119518</xdr:rowOff>
    </xdr:from>
    <xdr:to>
      <xdr:col>85</xdr:col>
      <xdr:colOff>127000</xdr:colOff>
      <xdr:row>38</xdr:row>
      <xdr:rowOff>1179</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5481300" y="6463168"/>
          <a:ext cx="838200" cy="53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121276</xdr:rowOff>
    </xdr:from>
    <xdr:ext cx="534377" cy="259045"/>
    <xdr:sp macro="" textlink="">
      <xdr:nvSpPr>
        <xdr:cNvPr id="527" name="消防費平均値テキスト">
          <a:extLst>
            <a:ext uri="{FF2B5EF4-FFF2-40B4-BE49-F238E27FC236}">
              <a16:creationId xmlns:a16="http://schemas.microsoft.com/office/drawing/2014/main" id="{00000000-0008-0000-0700-00000F020000}"/>
            </a:ext>
          </a:extLst>
        </xdr:cNvPr>
        <xdr:cNvSpPr txBox="1"/>
      </xdr:nvSpPr>
      <xdr:spPr>
        <a:xfrm>
          <a:off x="16370300" y="6464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142849</xdr:rowOff>
    </xdr:from>
    <xdr:to>
      <xdr:col>85</xdr:col>
      <xdr:colOff>177800</xdr:colOff>
      <xdr:row>38</xdr:row>
      <xdr:rowOff>72999</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6268700" y="648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167382</xdr:rowOff>
    </xdr:from>
    <xdr:to>
      <xdr:col>81</xdr:col>
      <xdr:colOff>50800</xdr:colOff>
      <xdr:row>38</xdr:row>
      <xdr:rowOff>1179</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4592300" y="6511032"/>
          <a:ext cx="889000" cy="5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156925</xdr:rowOff>
    </xdr:from>
    <xdr:to>
      <xdr:col>81</xdr:col>
      <xdr:colOff>101600</xdr:colOff>
      <xdr:row>38</xdr:row>
      <xdr:rowOff>87075</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5430500" y="650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78202</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14111" y="6593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158151</xdr:rowOff>
    </xdr:from>
    <xdr:to>
      <xdr:col>76</xdr:col>
      <xdr:colOff>114300</xdr:colOff>
      <xdr:row>37</xdr:row>
      <xdr:rowOff>167382</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a:off x="13703300" y="6501801"/>
          <a:ext cx="889000" cy="9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157197</xdr:rowOff>
    </xdr:from>
    <xdr:to>
      <xdr:col>76</xdr:col>
      <xdr:colOff>165100</xdr:colOff>
      <xdr:row>38</xdr:row>
      <xdr:rowOff>87347</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4541500" y="6500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78474</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6593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148332</xdr:rowOff>
    </xdr:from>
    <xdr:to>
      <xdr:col>71</xdr:col>
      <xdr:colOff>177800</xdr:colOff>
      <xdr:row>37</xdr:row>
      <xdr:rowOff>158151</xdr:rowOff>
    </xdr:to>
    <xdr:cxnSp macro="">
      <xdr:nvCxnSpPr>
        <xdr:cNvPr id="535" name="直線コネクタ 534">
          <a:extLst>
            <a:ext uri="{FF2B5EF4-FFF2-40B4-BE49-F238E27FC236}">
              <a16:creationId xmlns:a16="http://schemas.microsoft.com/office/drawing/2014/main" id="{00000000-0008-0000-0700-000017020000}"/>
            </a:ext>
          </a:extLst>
        </xdr:cNvPr>
        <xdr:cNvCxnSpPr/>
      </xdr:nvCxnSpPr>
      <xdr:spPr>
        <a:xfrm>
          <a:off x="12814300" y="6491982"/>
          <a:ext cx="889000" cy="9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82826</xdr:rowOff>
    </xdr:from>
    <xdr:to>
      <xdr:col>72</xdr:col>
      <xdr:colOff>38100</xdr:colOff>
      <xdr:row>38</xdr:row>
      <xdr:rowOff>12976</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3652500" y="6426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29503</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436111" y="6201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103160</xdr:rowOff>
    </xdr:from>
    <xdr:to>
      <xdr:col>67</xdr:col>
      <xdr:colOff>101600</xdr:colOff>
      <xdr:row>38</xdr:row>
      <xdr:rowOff>33310</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2763500" y="6446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24437</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547111" y="6539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68718</xdr:rowOff>
    </xdr:from>
    <xdr:to>
      <xdr:col>85</xdr:col>
      <xdr:colOff>177800</xdr:colOff>
      <xdr:row>37</xdr:row>
      <xdr:rowOff>170318</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6268700" y="641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91595</xdr:rowOff>
    </xdr:from>
    <xdr:ext cx="534377" cy="259045"/>
    <xdr:sp macro="" textlink="">
      <xdr:nvSpPr>
        <xdr:cNvPr id="546" name="消防費該当値テキスト">
          <a:extLst>
            <a:ext uri="{FF2B5EF4-FFF2-40B4-BE49-F238E27FC236}">
              <a16:creationId xmlns:a16="http://schemas.microsoft.com/office/drawing/2014/main" id="{00000000-0008-0000-0700-000022020000}"/>
            </a:ext>
          </a:extLst>
        </xdr:cNvPr>
        <xdr:cNvSpPr txBox="1"/>
      </xdr:nvSpPr>
      <xdr:spPr>
        <a:xfrm>
          <a:off x="16370300" y="6263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121829</xdr:rowOff>
    </xdr:from>
    <xdr:to>
      <xdr:col>81</xdr:col>
      <xdr:colOff>101600</xdr:colOff>
      <xdr:row>38</xdr:row>
      <xdr:rowOff>51980</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5430500" y="646547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68506</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5214111" y="6240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116582</xdr:rowOff>
    </xdr:from>
    <xdr:to>
      <xdr:col>76</xdr:col>
      <xdr:colOff>165100</xdr:colOff>
      <xdr:row>38</xdr:row>
      <xdr:rowOff>46732</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4541500" y="6460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63259</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4325111" y="623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107351</xdr:rowOff>
    </xdr:from>
    <xdr:to>
      <xdr:col>72</xdr:col>
      <xdr:colOff>38100</xdr:colOff>
      <xdr:row>38</xdr:row>
      <xdr:rowOff>37502</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3652500" y="645100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28629</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3436111" y="6543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97532</xdr:rowOff>
    </xdr:from>
    <xdr:to>
      <xdr:col>67</xdr:col>
      <xdr:colOff>101600</xdr:colOff>
      <xdr:row>38</xdr:row>
      <xdr:rowOff>27682</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2763500" y="6441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44209</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547111" y="6216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0" name="教育費グラフ枠">
          <a:extLst>
            <a:ext uri="{FF2B5EF4-FFF2-40B4-BE49-F238E27FC236}">
              <a16:creationId xmlns:a16="http://schemas.microsoft.com/office/drawing/2014/main" id="{00000000-0008-0000-0700-00004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28208</xdr:rowOff>
    </xdr:from>
    <xdr:to>
      <xdr:col>85</xdr:col>
      <xdr:colOff>126364</xdr:colOff>
      <xdr:row>59</xdr:row>
      <xdr:rowOff>45234</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6317595" y="8600708"/>
          <a:ext cx="1269" cy="1560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49061</xdr:rowOff>
    </xdr:from>
    <xdr:ext cx="534377" cy="259045"/>
    <xdr:sp macro="" textlink="">
      <xdr:nvSpPr>
        <xdr:cNvPr id="582" name="教育費最小値テキスト">
          <a:extLst>
            <a:ext uri="{FF2B5EF4-FFF2-40B4-BE49-F238E27FC236}">
              <a16:creationId xmlns:a16="http://schemas.microsoft.com/office/drawing/2014/main" id="{00000000-0008-0000-0700-000046020000}"/>
            </a:ext>
          </a:extLst>
        </xdr:cNvPr>
        <xdr:cNvSpPr txBox="1"/>
      </xdr:nvSpPr>
      <xdr:spPr>
        <a:xfrm>
          <a:off x="16370300" y="10164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45234</xdr:rowOff>
    </xdr:from>
    <xdr:to>
      <xdr:col>86</xdr:col>
      <xdr:colOff>25400</xdr:colOff>
      <xdr:row>59</xdr:row>
      <xdr:rowOff>45234</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6230600" y="1016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146335</xdr:rowOff>
    </xdr:from>
    <xdr:ext cx="599010" cy="259045"/>
    <xdr:sp macro="" textlink="">
      <xdr:nvSpPr>
        <xdr:cNvPr id="584" name="教育費最大値テキスト">
          <a:extLst>
            <a:ext uri="{FF2B5EF4-FFF2-40B4-BE49-F238E27FC236}">
              <a16:creationId xmlns:a16="http://schemas.microsoft.com/office/drawing/2014/main" id="{00000000-0008-0000-0700-000048020000}"/>
            </a:ext>
          </a:extLst>
        </xdr:cNvPr>
        <xdr:cNvSpPr txBox="1"/>
      </xdr:nvSpPr>
      <xdr:spPr>
        <a:xfrm>
          <a:off x="16370300" y="8375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178,242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28208</xdr:rowOff>
    </xdr:from>
    <xdr:to>
      <xdr:col>86</xdr:col>
      <xdr:colOff>25400</xdr:colOff>
      <xdr:row>50</xdr:row>
      <xdr:rowOff>28208</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6230600" y="8600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13764</xdr:rowOff>
    </xdr:from>
    <xdr:to>
      <xdr:col>85</xdr:col>
      <xdr:colOff>127000</xdr:colOff>
      <xdr:row>58</xdr:row>
      <xdr:rowOff>16745</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5481300" y="9957864"/>
          <a:ext cx="838200" cy="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47617</xdr:rowOff>
    </xdr:from>
    <xdr:ext cx="534377" cy="259045"/>
    <xdr:sp macro="" textlink="">
      <xdr:nvSpPr>
        <xdr:cNvPr id="587" name="教育費平均値テキスト">
          <a:extLst>
            <a:ext uri="{FF2B5EF4-FFF2-40B4-BE49-F238E27FC236}">
              <a16:creationId xmlns:a16="http://schemas.microsoft.com/office/drawing/2014/main" id="{00000000-0008-0000-0700-00004B020000}"/>
            </a:ext>
          </a:extLst>
        </xdr:cNvPr>
        <xdr:cNvSpPr txBox="1"/>
      </xdr:nvSpPr>
      <xdr:spPr>
        <a:xfrm>
          <a:off x="16370300" y="96488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24740</xdr:rowOff>
    </xdr:from>
    <xdr:to>
      <xdr:col>85</xdr:col>
      <xdr:colOff>177800</xdr:colOff>
      <xdr:row>57</xdr:row>
      <xdr:rowOff>126340</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6268700" y="979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13764</xdr:rowOff>
    </xdr:from>
    <xdr:to>
      <xdr:col>81</xdr:col>
      <xdr:colOff>50800</xdr:colOff>
      <xdr:row>58</xdr:row>
      <xdr:rowOff>80776</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flipV="1">
          <a:off x="14592300" y="9957864"/>
          <a:ext cx="889000" cy="6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64636</xdr:rowOff>
    </xdr:from>
    <xdr:to>
      <xdr:col>81</xdr:col>
      <xdr:colOff>101600</xdr:colOff>
      <xdr:row>57</xdr:row>
      <xdr:rowOff>166236</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5430500" y="9837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11313</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14111" y="9612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19533</xdr:rowOff>
    </xdr:from>
    <xdr:to>
      <xdr:col>76</xdr:col>
      <xdr:colOff>114300</xdr:colOff>
      <xdr:row>58</xdr:row>
      <xdr:rowOff>80776</xdr:rowOff>
    </xdr:to>
    <xdr:cxnSp macro="">
      <xdr:nvCxnSpPr>
        <xdr:cNvPr id="592" name="直線コネクタ 591">
          <a:extLst>
            <a:ext uri="{FF2B5EF4-FFF2-40B4-BE49-F238E27FC236}">
              <a16:creationId xmlns:a16="http://schemas.microsoft.com/office/drawing/2014/main" id="{00000000-0008-0000-0700-000050020000}"/>
            </a:ext>
          </a:extLst>
        </xdr:cNvPr>
        <xdr:cNvCxnSpPr/>
      </xdr:nvCxnSpPr>
      <xdr:spPr>
        <a:xfrm>
          <a:off x="13703300" y="9963633"/>
          <a:ext cx="889000" cy="61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60640</xdr:rowOff>
    </xdr:from>
    <xdr:to>
      <xdr:col>76</xdr:col>
      <xdr:colOff>165100</xdr:colOff>
      <xdr:row>57</xdr:row>
      <xdr:rowOff>162240</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4541500" y="983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7317</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9608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19533</xdr:rowOff>
    </xdr:from>
    <xdr:to>
      <xdr:col>71</xdr:col>
      <xdr:colOff>177800</xdr:colOff>
      <xdr:row>58</xdr:row>
      <xdr:rowOff>115174</xdr:rowOff>
    </xdr:to>
    <xdr:cxnSp macro="">
      <xdr:nvCxnSpPr>
        <xdr:cNvPr id="595" name="直線コネクタ 594">
          <a:extLst>
            <a:ext uri="{FF2B5EF4-FFF2-40B4-BE49-F238E27FC236}">
              <a16:creationId xmlns:a16="http://schemas.microsoft.com/office/drawing/2014/main" id="{00000000-0008-0000-0700-000053020000}"/>
            </a:ext>
          </a:extLst>
        </xdr:cNvPr>
        <xdr:cNvCxnSpPr/>
      </xdr:nvCxnSpPr>
      <xdr:spPr>
        <a:xfrm flipV="1">
          <a:off x="12814300" y="9963633"/>
          <a:ext cx="889000" cy="95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108320</xdr:rowOff>
    </xdr:from>
    <xdr:to>
      <xdr:col>72</xdr:col>
      <xdr:colOff>38100</xdr:colOff>
      <xdr:row>57</xdr:row>
      <xdr:rowOff>38470</xdr:rowOff>
    </xdr:to>
    <xdr:sp macro="" textlink="">
      <xdr:nvSpPr>
        <xdr:cNvPr id="596" name="フローチャート: 判断 595">
          <a:extLst>
            <a:ext uri="{FF2B5EF4-FFF2-40B4-BE49-F238E27FC236}">
              <a16:creationId xmlns:a16="http://schemas.microsoft.com/office/drawing/2014/main" id="{00000000-0008-0000-0700-000054020000}"/>
            </a:ext>
          </a:extLst>
        </xdr:cNvPr>
        <xdr:cNvSpPr/>
      </xdr:nvSpPr>
      <xdr:spPr>
        <a:xfrm>
          <a:off x="13652500" y="970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54997</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436111" y="9484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56134</xdr:rowOff>
    </xdr:from>
    <xdr:to>
      <xdr:col>67</xdr:col>
      <xdr:colOff>101600</xdr:colOff>
      <xdr:row>56</xdr:row>
      <xdr:rowOff>157734</xdr:rowOff>
    </xdr:to>
    <xdr:sp macro="" textlink="">
      <xdr:nvSpPr>
        <xdr:cNvPr id="598" name="フローチャート: 判断 597">
          <a:extLst>
            <a:ext uri="{FF2B5EF4-FFF2-40B4-BE49-F238E27FC236}">
              <a16:creationId xmlns:a16="http://schemas.microsoft.com/office/drawing/2014/main" id="{00000000-0008-0000-0700-000056020000}"/>
            </a:ext>
          </a:extLst>
        </xdr:cNvPr>
        <xdr:cNvSpPr/>
      </xdr:nvSpPr>
      <xdr:spPr>
        <a:xfrm>
          <a:off x="12763500" y="9657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2811</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547111" y="9432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137395</xdr:rowOff>
    </xdr:from>
    <xdr:to>
      <xdr:col>85</xdr:col>
      <xdr:colOff>177800</xdr:colOff>
      <xdr:row>58</xdr:row>
      <xdr:rowOff>67545</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6268700" y="991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115822</xdr:rowOff>
    </xdr:from>
    <xdr:ext cx="534377" cy="259045"/>
    <xdr:sp macro="" textlink="">
      <xdr:nvSpPr>
        <xdr:cNvPr id="606" name="教育費該当値テキスト">
          <a:extLst>
            <a:ext uri="{FF2B5EF4-FFF2-40B4-BE49-F238E27FC236}">
              <a16:creationId xmlns:a16="http://schemas.microsoft.com/office/drawing/2014/main" id="{00000000-0008-0000-0700-00005E020000}"/>
            </a:ext>
          </a:extLst>
        </xdr:cNvPr>
        <xdr:cNvSpPr txBox="1"/>
      </xdr:nvSpPr>
      <xdr:spPr>
        <a:xfrm>
          <a:off x="16370300" y="9888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134414</xdr:rowOff>
    </xdr:from>
    <xdr:to>
      <xdr:col>81</xdr:col>
      <xdr:colOff>101600</xdr:colOff>
      <xdr:row>58</xdr:row>
      <xdr:rowOff>64564</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5430500" y="9907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55691</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5214111" y="9999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29976</xdr:rowOff>
    </xdr:from>
    <xdr:to>
      <xdr:col>76</xdr:col>
      <xdr:colOff>165100</xdr:colOff>
      <xdr:row>58</xdr:row>
      <xdr:rowOff>131576</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4541500" y="9974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122703</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4325111" y="10066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140183</xdr:rowOff>
    </xdr:from>
    <xdr:to>
      <xdr:col>72</xdr:col>
      <xdr:colOff>38100</xdr:colOff>
      <xdr:row>58</xdr:row>
      <xdr:rowOff>70333</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3652500" y="9912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61460</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3436111" y="10005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64374</xdr:rowOff>
    </xdr:from>
    <xdr:to>
      <xdr:col>67</xdr:col>
      <xdr:colOff>101600</xdr:colOff>
      <xdr:row>58</xdr:row>
      <xdr:rowOff>165974</xdr:rowOff>
    </xdr:to>
    <xdr:sp macro="" textlink="">
      <xdr:nvSpPr>
        <xdr:cNvPr id="613" name="楕円 612">
          <a:extLst>
            <a:ext uri="{FF2B5EF4-FFF2-40B4-BE49-F238E27FC236}">
              <a16:creationId xmlns:a16="http://schemas.microsoft.com/office/drawing/2014/main" id="{00000000-0008-0000-0700-000065020000}"/>
            </a:ext>
          </a:extLst>
        </xdr:cNvPr>
        <xdr:cNvSpPr/>
      </xdr:nvSpPr>
      <xdr:spPr>
        <a:xfrm>
          <a:off x="12763500" y="10008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157101</xdr:rowOff>
    </xdr:from>
    <xdr:ext cx="534377"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547111" y="10101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5" name="災害復旧費グラフ枠">
          <a:extLst>
            <a:ext uri="{FF2B5EF4-FFF2-40B4-BE49-F238E27FC236}">
              <a16:creationId xmlns:a16="http://schemas.microsoft.com/office/drawing/2014/main" id="{00000000-0008-0000-0700-00007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74</xdr:row>
      <xdr:rowOff>11753</xdr:rowOff>
    </xdr:from>
    <xdr:to>
      <xdr:col>85</xdr:col>
      <xdr:colOff>126364</xdr:colOff>
      <xdr:row>78</xdr:row>
      <xdr:rowOff>139700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6317595" y="12699053"/>
          <a:ext cx="1269" cy="8137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7" name="災害復旧費最小値テキスト">
          <a:extLst>
            <a:ext uri="{FF2B5EF4-FFF2-40B4-BE49-F238E27FC236}">
              <a16:creationId xmlns:a16="http://schemas.microsoft.com/office/drawing/2014/main" id="{00000000-0008-0000-0700-00007D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72</xdr:row>
      <xdr:rowOff>129880</xdr:rowOff>
    </xdr:from>
    <xdr:ext cx="534377" cy="259045"/>
    <xdr:sp macro="" textlink="">
      <xdr:nvSpPr>
        <xdr:cNvPr id="639" name="災害復旧費最大値テキスト">
          <a:extLst>
            <a:ext uri="{FF2B5EF4-FFF2-40B4-BE49-F238E27FC236}">
              <a16:creationId xmlns:a16="http://schemas.microsoft.com/office/drawing/2014/main" id="{00000000-0008-0000-0700-00007F020000}"/>
            </a:ext>
          </a:extLst>
        </xdr:cNvPr>
        <xdr:cNvSpPr txBox="1"/>
      </xdr:nvSpPr>
      <xdr:spPr>
        <a:xfrm>
          <a:off x="16370300" y="12474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35,597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74</xdr:row>
      <xdr:rowOff>11753</xdr:rowOff>
    </xdr:from>
    <xdr:to>
      <xdr:col>86</xdr:col>
      <xdr:colOff>25400</xdr:colOff>
      <xdr:row>74</xdr:row>
      <xdr:rowOff>11753</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6230600" y="12699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113776</xdr:rowOff>
    </xdr:from>
    <xdr:to>
      <xdr:col>85</xdr:col>
      <xdr:colOff>127000</xdr:colOff>
      <xdr:row>78</xdr:row>
      <xdr:rowOff>124019</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5481300" y="13486876"/>
          <a:ext cx="838200" cy="1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20314</xdr:rowOff>
    </xdr:from>
    <xdr:ext cx="469744" cy="259045"/>
    <xdr:sp macro="" textlink="">
      <xdr:nvSpPr>
        <xdr:cNvPr id="642" name="災害復旧費平均値テキスト">
          <a:extLst>
            <a:ext uri="{FF2B5EF4-FFF2-40B4-BE49-F238E27FC236}">
              <a16:creationId xmlns:a16="http://schemas.microsoft.com/office/drawing/2014/main" id="{00000000-0008-0000-0700-000082020000}"/>
            </a:ext>
          </a:extLst>
        </xdr:cNvPr>
        <xdr:cNvSpPr txBox="1"/>
      </xdr:nvSpPr>
      <xdr:spPr>
        <a:xfrm>
          <a:off x="16370300" y="132219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168887</xdr:rowOff>
    </xdr:from>
    <xdr:to>
      <xdr:col>85</xdr:col>
      <xdr:colOff>177800</xdr:colOff>
      <xdr:row>78</xdr:row>
      <xdr:rowOff>99037</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6268700" y="13370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82573</xdr:rowOff>
    </xdr:from>
    <xdr:to>
      <xdr:col>81</xdr:col>
      <xdr:colOff>50800</xdr:colOff>
      <xdr:row>78</xdr:row>
      <xdr:rowOff>113776</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4592300" y="13455673"/>
          <a:ext cx="889000" cy="31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9347</xdr:rowOff>
    </xdr:from>
    <xdr:to>
      <xdr:col>81</xdr:col>
      <xdr:colOff>101600</xdr:colOff>
      <xdr:row>78</xdr:row>
      <xdr:rowOff>110947</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5430500" y="13382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127474</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46428" y="13157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104427</xdr:rowOff>
    </xdr:from>
    <xdr:to>
      <xdr:col>76</xdr:col>
      <xdr:colOff>114300</xdr:colOff>
      <xdr:row>78</xdr:row>
      <xdr:rowOff>82573</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3703300" y="12277377"/>
          <a:ext cx="889000" cy="1178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167218</xdr:rowOff>
    </xdr:from>
    <xdr:to>
      <xdr:col>76</xdr:col>
      <xdr:colOff>165100</xdr:colOff>
      <xdr:row>78</xdr:row>
      <xdr:rowOff>97368</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4541500" y="1336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113895</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357428" y="13144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104427</xdr:rowOff>
    </xdr:from>
    <xdr:to>
      <xdr:col>71</xdr:col>
      <xdr:colOff>177800</xdr:colOff>
      <xdr:row>78</xdr:row>
      <xdr:rowOff>19320</xdr:rowOff>
    </xdr:to>
    <xdr:cxnSp macro="">
      <xdr:nvCxnSpPr>
        <xdr:cNvPr id="650" name="直線コネクタ 649">
          <a:extLst>
            <a:ext uri="{FF2B5EF4-FFF2-40B4-BE49-F238E27FC236}">
              <a16:creationId xmlns:a16="http://schemas.microsoft.com/office/drawing/2014/main" id="{00000000-0008-0000-0700-00008A020000}"/>
            </a:ext>
          </a:extLst>
        </xdr:cNvPr>
        <xdr:cNvCxnSpPr/>
      </xdr:nvCxnSpPr>
      <xdr:spPr>
        <a:xfrm flipV="1">
          <a:off x="12814300" y="12277377"/>
          <a:ext cx="889000" cy="1115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156246</xdr:rowOff>
    </xdr:from>
    <xdr:to>
      <xdr:col>72</xdr:col>
      <xdr:colOff>38100</xdr:colOff>
      <xdr:row>76</xdr:row>
      <xdr:rowOff>86396</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3652500" y="13014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77523</xdr:rowOff>
    </xdr:from>
    <xdr:ext cx="534377"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436111" y="13107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60280</xdr:rowOff>
    </xdr:from>
    <xdr:to>
      <xdr:col>67</xdr:col>
      <xdr:colOff>101600</xdr:colOff>
      <xdr:row>76</xdr:row>
      <xdr:rowOff>161880</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2763500" y="130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6956</xdr:rowOff>
    </xdr:from>
    <xdr:ext cx="534377"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547111" y="12865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73219</xdr:rowOff>
    </xdr:from>
    <xdr:to>
      <xdr:col>85</xdr:col>
      <xdr:colOff>177800</xdr:colOff>
      <xdr:row>79</xdr:row>
      <xdr:rowOff>3369</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6268700" y="13446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159596</xdr:rowOff>
    </xdr:from>
    <xdr:ext cx="378565" cy="259045"/>
    <xdr:sp macro="" textlink="">
      <xdr:nvSpPr>
        <xdr:cNvPr id="661" name="災害復旧費該当値テキスト">
          <a:extLst>
            <a:ext uri="{FF2B5EF4-FFF2-40B4-BE49-F238E27FC236}">
              <a16:creationId xmlns:a16="http://schemas.microsoft.com/office/drawing/2014/main" id="{00000000-0008-0000-0700-000095020000}"/>
            </a:ext>
          </a:extLst>
        </xdr:cNvPr>
        <xdr:cNvSpPr txBox="1"/>
      </xdr:nvSpPr>
      <xdr:spPr>
        <a:xfrm>
          <a:off x="16370300" y="133612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62976</xdr:rowOff>
    </xdr:from>
    <xdr:to>
      <xdr:col>81</xdr:col>
      <xdr:colOff>101600</xdr:colOff>
      <xdr:row>78</xdr:row>
      <xdr:rowOff>164576</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5430500" y="13436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155703</xdr:rowOff>
    </xdr:from>
    <xdr:ext cx="469744"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5246428" y="13528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31773</xdr:rowOff>
    </xdr:from>
    <xdr:to>
      <xdr:col>76</xdr:col>
      <xdr:colOff>165100</xdr:colOff>
      <xdr:row>78</xdr:row>
      <xdr:rowOff>133373</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4541500" y="13404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124500</xdr:rowOff>
    </xdr:from>
    <xdr:ext cx="469744"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4357428" y="13497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53627</xdr:rowOff>
    </xdr:from>
    <xdr:to>
      <xdr:col>72</xdr:col>
      <xdr:colOff>38100</xdr:colOff>
      <xdr:row>71</xdr:row>
      <xdr:rowOff>155227</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3652500" y="12226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70</xdr:row>
      <xdr:rowOff>304</xdr:rowOff>
    </xdr:from>
    <xdr:ext cx="534377"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3436111" y="1200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139970</xdr:rowOff>
    </xdr:from>
    <xdr:to>
      <xdr:col>67</xdr:col>
      <xdr:colOff>101600</xdr:colOff>
      <xdr:row>78</xdr:row>
      <xdr:rowOff>70120</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2763500" y="1334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61247</xdr:rowOff>
    </xdr:from>
    <xdr:ext cx="469744"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579428" y="1343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2" name="公債費グラフ枠">
          <a:extLst>
            <a:ext uri="{FF2B5EF4-FFF2-40B4-BE49-F238E27FC236}">
              <a16:creationId xmlns:a16="http://schemas.microsoft.com/office/drawing/2014/main" id="{00000000-0008-0000-0700-0000B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103048</xdr:rowOff>
    </xdr:from>
    <xdr:to>
      <xdr:col>85</xdr:col>
      <xdr:colOff>126364</xdr:colOff>
      <xdr:row>98</xdr:row>
      <xdr:rowOff>5245</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6317595" y="15533548"/>
          <a:ext cx="1269" cy="1273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9072</xdr:rowOff>
    </xdr:from>
    <xdr:ext cx="534377" cy="259045"/>
    <xdr:sp macro="" textlink="">
      <xdr:nvSpPr>
        <xdr:cNvPr id="694" name="公債費最小値テキスト">
          <a:extLst>
            <a:ext uri="{FF2B5EF4-FFF2-40B4-BE49-F238E27FC236}">
              <a16:creationId xmlns:a16="http://schemas.microsoft.com/office/drawing/2014/main" id="{00000000-0008-0000-0700-0000B6020000}"/>
            </a:ext>
          </a:extLst>
        </xdr:cNvPr>
        <xdr:cNvSpPr txBox="1"/>
      </xdr:nvSpPr>
      <xdr:spPr>
        <a:xfrm>
          <a:off x="16370300" y="16811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5245</xdr:rowOff>
    </xdr:from>
    <xdr:to>
      <xdr:col>86</xdr:col>
      <xdr:colOff>25400</xdr:colOff>
      <xdr:row>98</xdr:row>
      <xdr:rowOff>5245</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6230600" y="16807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49725</xdr:rowOff>
    </xdr:from>
    <xdr:ext cx="599010" cy="259045"/>
    <xdr:sp macro="" textlink="">
      <xdr:nvSpPr>
        <xdr:cNvPr id="696" name="公債費最大値テキスト">
          <a:extLst>
            <a:ext uri="{FF2B5EF4-FFF2-40B4-BE49-F238E27FC236}">
              <a16:creationId xmlns:a16="http://schemas.microsoft.com/office/drawing/2014/main" id="{00000000-0008-0000-0700-0000B8020000}"/>
            </a:ext>
          </a:extLst>
        </xdr:cNvPr>
        <xdr:cNvSpPr txBox="1"/>
      </xdr:nvSpPr>
      <xdr:spPr>
        <a:xfrm>
          <a:off x="16370300" y="15308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116,886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103048</xdr:rowOff>
    </xdr:from>
    <xdr:to>
      <xdr:col>86</xdr:col>
      <xdr:colOff>25400</xdr:colOff>
      <xdr:row>90</xdr:row>
      <xdr:rowOff>103048</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6230600" y="15533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115</xdr:rowOff>
    </xdr:from>
    <xdr:to>
      <xdr:col>85</xdr:col>
      <xdr:colOff>127000</xdr:colOff>
      <xdr:row>95</xdr:row>
      <xdr:rowOff>19062</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5481300" y="16287865"/>
          <a:ext cx="838200" cy="18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101440</xdr:rowOff>
    </xdr:from>
    <xdr:ext cx="534377" cy="259045"/>
    <xdr:sp macro="" textlink="">
      <xdr:nvSpPr>
        <xdr:cNvPr id="699" name="公債費平均値テキスト">
          <a:extLst>
            <a:ext uri="{FF2B5EF4-FFF2-40B4-BE49-F238E27FC236}">
              <a16:creationId xmlns:a16="http://schemas.microsoft.com/office/drawing/2014/main" id="{00000000-0008-0000-0700-0000BB020000}"/>
            </a:ext>
          </a:extLst>
        </xdr:cNvPr>
        <xdr:cNvSpPr txBox="1"/>
      </xdr:nvSpPr>
      <xdr:spPr>
        <a:xfrm>
          <a:off x="16370300" y="162177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123013</xdr:rowOff>
    </xdr:from>
    <xdr:to>
      <xdr:col>85</xdr:col>
      <xdr:colOff>177800</xdr:colOff>
      <xdr:row>95</xdr:row>
      <xdr:rowOff>53163</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6268700" y="16239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19062</xdr:rowOff>
    </xdr:from>
    <xdr:to>
      <xdr:col>81</xdr:col>
      <xdr:colOff>50800</xdr:colOff>
      <xdr:row>95</xdr:row>
      <xdr:rowOff>50064</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4592300" y="16306812"/>
          <a:ext cx="889000" cy="31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137300</xdr:rowOff>
    </xdr:from>
    <xdr:to>
      <xdr:col>81</xdr:col>
      <xdr:colOff>101600</xdr:colOff>
      <xdr:row>95</xdr:row>
      <xdr:rowOff>67450</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5430500" y="162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83977</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14111" y="16028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50064</xdr:rowOff>
    </xdr:from>
    <xdr:to>
      <xdr:col>76</xdr:col>
      <xdr:colOff>114300</xdr:colOff>
      <xdr:row>95</xdr:row>
      <xdr:rowOff>68504</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flipV="1">
          <a:off x="13703300" y="16337814"/>
          <a:ext cx="889000" cy="18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143129</xdr:rowOff>
    </xdr:from>
    <xdr:to>
      <xdr:col>76</xdr:col>
      <xdr:colOff>165100</xdr:colOff>
      <xdr:row>95</xdr:row>
      <xdr:rowOff>73279</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4541500" y="16259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89806</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325111" y="1603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64300</xdr:rowOff>
    </xdr:from>
    <xdr:to>
      <xdr:col>71</xdr:col>
      <xdr:colOff>177800</xdr:colOff>
      <xdr:row>95</xdr:row>
      <xdr:rowOff>68504</xdr:rowOff>
    </xdr:to>
    <xdr:cxnSp macro="">
      <xdr:nvCxnSpPr>
        <xdr:cNvPr id="707" name="直線コネクタ 706">
          <a:extLst>
            <a:ext uri="{FF2B5EF4-FFF2-40B4-BE49-F238E27FC236}">
              <a16:creationId xmlns:a16="http://schemas.microsoft.com/office/drawing/2014/main" id="{00000000-0008-0000-0700-0000C3020000}"/>
            </a:ext>
          </a:extLst>
        </xdr:cNvPr>
        <xdr:cNvCxnSpPr/>
      </xdr:nvCxnSpPr>
      <xdr:spPr>
        <a:xfrm>
          <a:off x="12814300" y="16352050"/>
          <a:ext cx="889000" cy="4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100240</xdr:rowOff>
    </xdr:from>
    <xdr:to>
      <xdr:col>72</xdr:col>
      <xdr:colOff>38100</xdr:colOff>
      <xdr:row>94</xdr:row>
      <xdr:rowOff>30390</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3652500" y="1604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46917</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436111" y="15820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154890</xdr:rowOff>
    </xdr:from>
    <xdr:to>
      <xdr:col>67</xdr:col>
      <xdr:colOff>101600</xdr:colOff>
      <xdr:row>94</xdr:row>
      <xdr:rowOff>85040</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2763500" y="16099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101567</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547111" y="15874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120765</xdr:rowOff>
    </xdr:from>
    <xdr:to>
      <xdr:col>85</xdr:col>
      <xdr:colOff>177800</xdr:colOff>
      <xdr:row>95</xdr:row>
      <xdr:rowOff>50915</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6268700" y="1623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143642</xdr:rowOff>
    </xdr:from>
    <xdr:ext cx="534377" cy="259045"/>
    <xdr:sp macro="" textlink="">
      <xdr:nvSpPr>
        <xdr:cNvPr id="718" name="公債費該当値テキスト">
          <a:extLst>
            <a:ext uri="{FF2B5EF4-FFF2-40B4-BE49-F238E27FC236}">
              <a16:creationId xmlns:a16="http://schemas.microsoft.com/office/drawing/2014/main" id="{00000000-0008-0000-0700-0000CE020000}"/>
            </a:ext>
          </a:extLst>
        </xdr:cNvPr>
        <xdr:cNvSpPr txBox="1"/>
      </xdr:nvSpPr>
      <xdr:spPr>
        <a:xfrm>
          <a:off x="16370300" y="16088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139712</xdr:rowOff>
    </xdr:from>
    <xdr:to>
      <xdr:col>81</xdr:col>
      <xdr:colOff>101600</xdr:colOff>
      <xdr:row>95</xdr:row>
      <xdr:rowOff>69862</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5430500" y="16256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60989</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5214111" y="16348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170714</xdr:rowOff>
    </xdr:from>
    <xdr:to>
      <xdr:col>76</xdr:col>
      <xdr:colOff>165100</xdr:colOff>
      <xdr:row>95</xdr:row>
      <xdr:rowOff>100864</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4541500" y="1628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91991</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4325111" y="16379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17704</xdr:rowOff>
    </xdr:from>
    <xdr:to>
      <xdr:col>72</xdr:col>
      <xdr:colOff>38100</xdr:colOff>
      <xdr:row>95</xdr:row>
      <xdr:rowOff>119304</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3652500" y="1630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110431</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3436111" y="16398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13500</xdr:rowOff>
    </xdr:from>
    <xdr:to>
      <xdr:col>67</xdr:col>
      <xdr:colOff>101600</xdr:colOff>
      <xdr:row>95</xdr:row>
      <xdr:rowOff>115100</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2763500" y="1630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106227</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2547111" y="16393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9" name="諸支出金グラフ枠">
          <a:extLst>
            <a:ext uri="{FF2B5EF4-FFF2-40B4-BE49-F238E27FC236}">
              <a16:creationId xmlns:a16="http://schemas.microsoft.com/office/drawing/2014/main" id="{00000000-0008-0000-0700-0000E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65913</xdr:rowOff>
    </xdr:from>
    <xdr:to>
      <xdr:col>116</xdr:col>
      <xdr:colOff>62864</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flipV="1">
          <a:off x="22159595" y="5380863"/>
          <a:ext cx="1269" cy="1350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70756</xdr:rowOff>
    </xdr:from>
    <xdr:ext cx="249299" cy="259045"/>
    <xdr:sp macro="" textlink="">
      <xdr:nvSpPr>
        <xdr:cNvPr id="751" name="諸支出金最小値テキスト">
          <a:extLst>
            <a:ext uri="{FF2B5EF4-FFF2-40B4-BE49-F238E27FC236}">
              <a16:creationId xmlns:a16="http://schemas.microsoft.com/office/drawing/2014/main" id="{00000000-0008-0000-0700-0000EF020000}"/>
            </a:ext>
          </a:extLst>
        </xdr:cNvPr>
        <xdr:cNvSpPr txBox="1"/>
      </xdr:nvSpPr>
      <xdr:spPr>
        <a:xfrm>
          <a:off x="22212300" y="67573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12590</xdr:rowOff>
    </xdr:from>
    <xdr:ext cx="534377" cy="259045"/>
    <xdr:sp macro="" textlink="">
      <xdr:nvSpPr>
        <xdr:cNvPr id="753" name="諸支出金最大値テキスト">
          <a:extLst>
            <a:ext uri="{FF2B5EF4-FFF2-40B4-BE49-F238E27FC236}">
              <a16:creationId xmlns:a16="http://schemas.microsoft.com/office/drawing/2014/main" id="{00000000-0008-0000-0700-0000F1020000}"/>
            </a:ext>
          </a:extLst>
        </xdr:cNvPr>
        <xdr:cNvSpPr txBox="1"/>
      </xdr:nvSpPr>
      <xdr:spPr>
        <a:xfrm>
          <a:off x="22212300" y="5156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10,631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65913</xdr:rowOff>
    </xdr:from>
    <xdr:to>
      <xdr:col>116</xdr:col>
      <xdr:colOff>152400</xdr:colOff>
      <xdr:row>31</xdr:row>
      <xdr:rowOff>65913</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2072600" y="5380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159656</xdr:rowOff>
    </xdr:from>
    <xdr:ext cx="378565" cy="259045"/>
    <xdr:sp macro="" textlink="">
      <xdr:nvSpPr>
        <xdr:cNvPr id="756" name="諸支出金平均値テキスト">
          <a:extLst>
            <a:ext uri="{FF2B5EF4-FFF2-40B4-BE49-F238E27FC236}">
              <a16:creationId xmlns:a16="http://schemas.microsoft.com/office/drawing/2014/main" id="{00000000-0008-0000-0700-0000F4020000}"/>
            </a:ext>
          </a:extLst>
        </xdr:cNvPr>
        <xdr:cNvSpPr txBox="1"/>
      </xdr:nvSpPr>
      <xdr:spPr>
        <a:xfrm>
          <a:off x="22212300" y="650330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136779</xdr:rowOff>
    </xdr:from>
    <xdr:to>
      <xdr:col>116</xdr:col>
      <xdr:colOff>114300</xdr:colOff>
      <xdr:row>39</xdr:row>
      <xdr:rowOff>66929</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2110700" y="665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153670</xdr:rowOff>
    </xdr:from>
    <xdr:to>
      <xdr:col>112</xdr:col>
      <xdr:colOff>38100</xdr:colOff>
      <xdr:row>39</xdr:row>
      <xdr:rowOff>83820</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1272500" y="666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100347</xdr:rowOff>
    </xdr:from>
    <xdr:ext cx="313932"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66333" y="64439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159512</xdr:rowOff>
    </xdr:from>
    <xdr:to>
      <xdr:col>107</xdr:col>
      <xdr:colOff>101600</xdr:colOff>
      <xdr:row>39</xdr:row>
      <xdr:rowOff>89662</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0383500" y="667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106189</xdr:rowOff>
    </xdr:from>
    <xdr:ext cx="313932"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77333" y="64498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160528</xdr:rowOff>
    </xdr:from>
    <xdr:to>
      <xdr:col>102</xdr:col>
      <xdr:colOff>165100</xdr:colOff>
      <xdr:row>39</xdr:row>
      <xdr:rowOff>90678</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19494500" y="667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107205</xdr:rowOff>
    </xdr:from>
    <xdr:ext cx="313932"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88333" y="64508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93853</xdr:rowOff>
    </xdr:from>
    <xdr:to>
      <xdr:col>98</xdr:col>
      <xdr:colOff>38100</xdr:colOff>
      <xdr:row>39</xdr:row>
      <xdr:rowOff>24003</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18605500" y="6608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40530</xdr:rowOff>
    </xdr:from>
    <xdr:ext cx="378565"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7017" y="63841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115206</xdr:rowOff>
    </xdr:from>
    <xdr:ext cx="249299" cy="259045"/>
    <xdr:sp macro="" textlink="">
      <xdr:nvSpPr>
        <xdr:cNvPr id="775" name="諸支出金該当値テキスト">
          <a:extLst>
            <a:ext uri="{FF2B5EF4-FFF2-40B4-BE49-F238E27FC236}">
              <a16:creationId xmlns:a16="http://schemas.microsoft.com/office/drawing/2014/main" id="{00000000-0008-0000-0700-000007030000}"/>
            </a:ext>
          </a:extLst>
        </xdr:cNvPr>
        <xdr:cNvSpPr txBox="1"/>
      </xdr:nvSpPr>
      <xdr:spPr>
        <a:xfrm>
          <a:off x="22212300" y="66303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前年度繰上充用金グラフ枠">
          <a:extLst>
            <a:ext uri="{FF2B5EF4-FFF2-40B4-BE49-F238E27FC236}">
              <a16:creationId xmlns:a16="http://schemas.microsoft.com/office/drawing/2014/main" id="{00000000-0008-0000-0700-00001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0" name="前年度繰上充用金最小値テキスト">
          <a:extLst>
            <a:ext uri="{FF2B5EF4-FFF2-40B4-BE49-F238E27FC236}">
              <a16:creationId xmlns:a16="http://schemas.microsoft.com/office/drawing/2014/main" id="{00000000-0008-0000-0700-000020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2" name="前年度繰上充用金最大値テキスト">
          <a:extLst>
            <a:ext uri="{FF2B5EF4-FFF2-40B4-BE49-F238E27FC236}">
              <a16:creationId xmlns:a16="http://schemas.microsoft.com/office/drawing/2014/main" id="{00000000-0008-0000-0700-000022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5" name="前年度繰上充用金平均値テキスト">
          <a:extLst>
            <a:ext uri="{FF2B5EF4-FFF2-40B4-BE49-F238E27FC236}">
              <a16:creationId xmlns:a16="http://schemas.microsoft.com/office/drawing/2014/main" id="{00000000-0008-0000-0700-000025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4" name="前年度繰上充用金該当値テキスト">
          <a:extLst>
            <a:ext uri="{FF2B5EF4-FFF2-40B4-BE49-F238E27FC236}">
              <a16:creationId xmlns:a16="http://schemas.microsoft.com/office/drawing/2014/main" id="{00000000-0008-0000-0700-000038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4" name="正方形/長方形 833">
          <a:extLst>
            <a:ext uri="{FF2B5EF4-FFF2-40B4-BE49-F238E27FC236}">
              <a16:creationId xmlns:a16="http://schemas.microsoft.com/office/drawing/2014/main" id="{00000000-0008-0000-0700-00004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総務費は、</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人あたりのコストが</a:t>
          </a:r>
          <a:r>
            <a:rPr kumimoji="1" lang="en-US" altLang="ja-JP" sz="1300">
              <a:latin typeface="ＭＳ Ｐゴシック" panose="020B0600070205080204" pitchFamily="50" charset="-128"/>
              <a:ea typeface="ＭＳ Ｐゴシック" panose="020B0600070205080204" pitchFamily="50" charset="-128"/>
            </a:rPr>
            <a:t>81,387</a:t>
          </a:r>
          <a:r>
            <a:rPr kumimoji="1" lang="ja-JP" altLang="en-US" sz="1300">
              <a:latin typeface="ＭＳ Ｐゴシック" panose="020B0600070205080204" pitchFamily="50" charset="-128"/>
              <a:ea typeface="ＭＳ Ｐゴシック" panose="020B0600070205080204" pitchFamily="50" charset="-128"/>
            </a:rPr>
            <a:t>円であり、市有施設整備基金や庁舎整備基金への積立金の増額が主な要因である。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民生費は、</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人あたりのコストが</a:t>
          </a:r>
          <a:r>
            <a:rPr kumimoji="1" lang="en-US" altLang="ja-JP" sz="1300">
              <a:latin typeface="ＭＳ Ｐゴシック" panose="020B0600070205080204" pitchFamily="50" charset="-128"/>
              <a:ea typeface="ＭＳ Ｐゴシック" panose="020B0600070205080204" pitchFamily="50" charset="-128"/>
            </a:rPr>
            <a:t>181,030</a:t>
          </a:r>
          <a:r>
            <a:rPr kumimoji="1" lang="ja-JP" altLang="en-US" sz="1300">
              <a:latin typeface="ＭＳ Ｐゴシック" panose="020B0600070205080204" pitchFamily="50" charset="-128"/>
              <a:ea typeface="ＭＳ Ｐゴシック" panose="020B0600070205080204" pitchFamily="50" charset="-128"/>
            </a:rPr>
            <a:t>円であり、物価高騰に伴う低所得世帯支援給付金事業費や認定こども園整備事業費の増額が主な要因である。</a:t>
          </a:r>
          <a:r>
            <a:rPr kumimoji="0" lang="ja-JP" altLang="en-US" sz="1300">
              <a:effectLst/>
              <a:latin typeface="ＭＳ Ｐゴシック" panose="020B0600070205080204" pitchFamily="50" charset="-128"/>
              <a:ea typeface="ＭＳ Ｐゴシック" panose="020B0600070205080204" pitchFamily="50" charset="-128"/>
            </a:rPr>
            <a:t>なお、認定こども園整備が令和</a:t>
          </a:r>
          <a:r>
            <a:rPr kumimoji="0" lang="en-US" altLang="ja-JP" sz="1300">
              <a:effectLst/>
              <a:latin typeface="ＭＳ Ｐゴシック" panose="020B0600070205080204" pitchFamily="50" charset="-128"/>
              <a:ea typeface="ＭＳ Ｐゴシック" panose="020B0600070205080204" pitchFamily="50" charset="-128"/>
            </a:rPr>
            <a:t>6</a:t>
          </a:r>
          <a:r>
            <a:rPr kumimoji="0" lang="ja-JP" altLang="en-US" sz="1300">
              <a:effectLst/>
              <a:latin typeface="ＭＳ Ｐゴシック" panose="020B0600070205080204" pitchFamily="50" charset="-128"/>
              <a:ea typeface="ＭＳ Ｐゴシック" panose="020B0600070205080204" pitchFamily="50" charset="-128"/>
            </a:rPr>
            <a:t>年度に完了する予定だが、今後も</a:t>
          </a:r>
          <a:r>
            <a:rPr kumimoji="1" lang="ja-JP" altLang="en-US" sz="1300">
              <a:latin typeface="ＭＳ Ｐゴシック" panose="020B0600070205080204" pitchFamily="50" charset="-128"/>
              <a:ea typeface="ＭＳ Ｐゴシック" panose="020B0600070205080204" pitchFamily="50" charset="-128"/>
            </a:rPr>
            <a:t>社会福祉費、老人福祉費、児童福祉費を中心に増加が続くことが予想される。</a:t>
          </a:r>
        </a:p>
        <a:p>
          <a:r>
            <a:rPr kumimoji="1" lang="ja-JP" altLang="en-US" sz="1300">
              <a:latin typeface="ＭＳ Ｐゴシック" panose="020B0600070205080204" pitchFamily="50" charset="-128"/>
              <a:ea typeface="ＭＳ Ｐゴシック" panose="020B0600070205080204" pitchFamily="50" charset="-128"/>
            </a:rPr>
            <a:t>　衛生費は、新型コロナウイルスワクチン追加接種体制確保事業費の減額、教育費については、国体開催運営事業費の減額が主な要因である。</a:t>
          </a:r>
        </a:p>
        <a:p>
          <a:r>
            <a:rPr kumimoji="1" lang="ja-JP" altLang="en-US" sz="1300">
              <a:latin typeface="ＭＳ Ｐゴシック" panose="020B0600070205080204" pitchFamily="50" charset="-128"/>
              <a:ea typeface="ＭＳ Ｐゴシック" panose="020B0600070205080204" pitchFamily="50" charset="-128"/>
            </a:rPr>
            <a:t>　土木費については、橋りょう等維持管理費や道路整備費の増額が主な要因である。今後は、橋りょうの長寿命化や防災集団移転に係る経費が増加していくことが予想されるが、引き続き事業内容を精査し、事業費の平準化を図っていく。</a:t>
          </a:r>
        </a:p>
        <a:p>
          <a:r>
            <a:rPr kumimoji="1" lang="ja-JP" altLang="en-US" sz="1300">
              <a:latin typeface="ＭＳ Ｐゴシック" panose="020B0600070205080204" pitchFamily="50" charset="-128"/>
              <a:ea typeface="ＭＳ Ｐゴシック" panose="020B0600070205080204" pitchFamily="50" charset="-128"/>
            </a:rPr>
            <a:t>　公債費については、災害復旧に係る起債の措置期間終了に伴い元金償還が開始したことが主な要因である。今後は、金利上昇による利子償還の増額が見込まれるものの、全体としては減少していくと予想さ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栃木県那須烏山市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latin typeface="ＭＳ ゴシック" pitchFamily="49" charset="-128"/>
              <a:ea typeface="ＭＳ ゴシック" pitchFamily="49" charset="-128"/>
            </a:rPr>
            <a:t>【</a:t>
          </a:r>
          <a:r>
            <a:rPr kumimoji="1" lang="ja-JP" altLang="en-US" sz="900">
              <a:latin typeface="ＭＳ ゴシック" pitchFamily="49" charset="-128"/>
              <a:ea typeface="ＭＳ ゴシック" pitchFamily="49" charset="-128"/>
            </a:rPr>
            <a:t>財政調整基金残高</a:t>
          </a:r>
          <a:r>
            <a:rPr kumimoji="1" lang="en-US" altLang="ja-JP" sz="900">
              <a:latin typeface="ＭＳ ゴシック" pitchFamily="49" charset="-128"/>
              <a:ea typeface="ＭＳ ゴシック" pitchFamily="49" charset="-128"/>
            </a:rPr>
            <a:t>】</a:t>
          </a:r>
        </a:p>
        <a:p>
          <a:r>
            <a:rPr kumimoji="1" lang="ja-JP" altLang="en-US" sz="900">
              <a:latin typeface="ＭＳ ゴシック" pitchFamily="49" charset="-128"/>
              <a:ea typeface="ＭＳ ゴシック" pitchFamily="49" charset="-128"/>
            </a:rPr>
            <a:t>　今後さらに厳しさを増す財政運営や災害等の緊急的経費の財源の確保のため、決算剰余金を中心に積立てを行い、前年度比で増加している。</a:t>
          </a:r>
        </a:p>
        <a:p>
          <a:r>
            <a:rPr kumimoji="1" lang="en-US" altLang="ja-JP" sz="900">
              <a:latin typeface="ＭＳ ゴシック" pitchFamily="49" charset="-128"/>
              <a:ea typeface="ＭＳ ゴシック" pitchFamily="49" charset="-128"/>
            </a:rPr>
            <a:t>【</a:t>
          </a:r>
          <a:r>
            <a:rPr kumimoji="1" lang="ja-JP" altLang="en-US" sz="900">
              <a:latin typeface="ＭＳ ゴシック" pitchFamily="49" charset="-128"/>
              <a:ea typeface="ＭＳ ゴシック" pitchFamily="49" charset="-128"/>
            </a:rPr>
            <a:t>実質収支額</a:t>
          </a:r>
          <a:r>
            <a:rPr kumimoji="1" lang="en-US" altLang="ja-JP" sz="900">
              <a:latin typeface="ＭＳ ゴシック" pitchFamily="49" charset="-128"/>
              <a:ea typeface="ＭＳ ゴシック" pitchFamily="49" charset="-128"/>
            </a:rPr>
            <a:t>】</a:t>
          </a:r>
        </a:p>
        <a:p>
          <a:r>
            <a:rPr kumimoji="1" lang="ja-JP" altLang="en-US" sz="900">
              <a:latin typeface="ＭＳ ゴシック" pitchFamily="49" charset="-128"/>
              <a:ea typeface="ＭＳ ゴシック" pitchFamily="49" charset="-128"/>
            </a:rPr>
            <a:t>　実質収支額は標準財政規模の</a:t>
          </a:r>
          <a:r>
            <a:rPr kumimoji="1" lang="en-US" altLang="ja-JP" sz="900">
              <a:latin typeface="ＭＳ ゴシック" pitchFamily="49" charset="-128"/>
              <a:ea typeface="ＭＳ ゴシック" pitchFamily="49" charset="-128"/>
            </a:rPr>
            <a:t>3</a:t>
          </a:r>
          <a:r>
            <a:rPr kumimoji="1" lang="ja-JP" altLang="en-US" sz="900">
              <a:latin typeface="ＭＳ ゴシック" pitchFamily="49" charset="-128"/>
              <a:ea typeface="ＭＳ ゴシック" pitchFamily="49" charset="-128"/>
            </a:rPr>
            <a:t>～</a:t>
          </a:r>
          <a:r>
            <a:rPr kumimoji="1" lang="en-US" altLang="ja-JP" sz="900">
              <a:latin typeface="ＭＳ ゴシック" pitchFamily="49" charset="-128"/>
              <a:ea typeface="ＭＳ ゴシック" pitchFamily="49" charset="-128"/>
            </a:rPr>
            <a:t>5</a:t>
          </a:r>
          <a:r>
            <a:rPr kumimoji="1" lang="ja-JP" altLang="en-US" sz="900">
              <a:latin typeface="ＭＳ ゴシック" pitchFamily="49" charset="-128"/>
              <a:ea typeface="ＭＳ ゴシック" pitchFamily="49" charset="-128"/>
            </a:rPr>
            <a:t>％が望ましいと考えられているが、本市では</a:t>
          </a:r>
          <a:r>
            <a:rPr kumimoji="1" lang="en-US" altLang="ja-JP" sz="900">
              <a:latin typeface="ＭＳ ゴシック" pitchFamily="49" charset="-128"/>
              <a:ea typeface="ＭＳ ゴシック" pitchFamily="49" charset="-128"/>
            </a:rPr>
            <a:t>4</a:t>
          </a:r>
          <a:r>
            <a:rPr kumimoji="1" lang="ja-JP" altLang="en-US" sz="900">
              <a:latin typeface="ＭＳ ゴシック" pitchFamily="49" charset="-128"/>
              <a:ea typeface="ＭＳ ゴシック" pitchFamily="49" charset="-128"/>
            </a:rPr>
            <a:t>～</a:t>
          </a:r>
          <a:r>
            <a:rPr kumimoji="1" lang="en-US" altLang="ja-JP" sz="900">
              <a:latin typeface="ＭＳ ゴシック" pitchFamily="49" charset="-128"/>
              <a:ea typeface="ＭＳ ゴシック" pitchFamily="49" charset="-128"/>
            </a:rPr>
            <a:t>6</a:t>
          </a:r>
          <a:r>
            <a:rPr kumimoji="1" lang="ja-JP" altLang="en-US" sz="900">
              <a:latin typeface="ＭＳ ゴシック" pitchFamily="49" charset="-128"/>
              <a:ea typeface="ＭＳ ゴシック" pitchFamily="49" charset="-128"/>
            </a:rPr>
            <a:t>％台で推移してきていた。令和</a:t>
          </a:r>
          <a:r>
            <a:rPr kumimoji="1" lang="en-US" altLang="ja-JP" sz="900">
              <a:latin typeface="ＭＳ ゴシック" pitchFamily="49" charset="-128"/>
              <a:ea typeface="ＭＳ ゴシック" pitchFamily="49" charset="-128"/>
            </a:rPr>
            <a:t>5</a:t>
          </a:r>
          <a:r>
            <a:rPr kumimoji="1" lang="ja-JP" altLang="en-US" sz="900">
              <a:latin typeface="ＭＳ ゴシック" pitchFamily="49" charset="-128"/>
              <a:ea typeface="ＭＳ ゴシック" pitchFamily="49" charset="-128"/>
            </a:rPr>
            <a:t>年度決算では、歳入歳出ともに前年度から増加しているものの、防災集団移転促進事業費や認定こども園整備事業費などの増額により、実質収支額は前年度比で</a:t>
          </a:r>
          <a:r>
            <a:rPr kumimoji="1" lang="en-US" altLang="ja-JP" sz="900">
              <a:latin typeface="ＭＳ ゴシック" pitchFamily="49" charset="-128"/>
              <a:ea typeface="ＭＳ ゴシック" pitchFamily="49" charset="-128"/>
            </a:rPr>
            <a:t>0.75</a:t>
          </a:r>
          <a:r>
            <a:rPr kumimoji="1" lang="ja-JP" altLang="en-US" sz="900">
              <a:latin typeface="ＭＳ ゴシック" pitchFamily="49" charset="-128"/>
              <a:ea typeface="ＭＳ ゴシック" pitchFamily="49" charset="-128"/>
            </a:rPr>
            <a:t>％減少となった。</a:t>
          </a:r>
        </a:p>
        <a:p>
          <a:r>
            <a:rPr kumimoji="1" lang="en-US" altLang="ja-JP" sz="900">
              <a:latin typeface="ＭＳ ゴシック" pitchFamily="49" charset="-128"/>
              <a:ea typeface="ＭＳ ゴシック" pitchFamily="49" charset="-128"/>
            </a:rPr>
            <a:t>【</a:t>
          </a:r>
          <a:r>
            <a:rPr kumimoji="1" lang="ja-JP" altLang="en-US" sz="900">
              <a:latin typeface="ＭＳ ゴシック" pitchFamily="49" charset="-128"/>
              <a:ea typeface="ＭＳ ゴシック" pitchFamily="49" charset="-128"/>
            </a:rPr>
            <a:t>実質単年度収支</a:t>
          </a:r>
          <a:r>
            <a:rPr kumimoji="1" lang="en-US" altLang="ja-JP" sz="900">
              <a:latin typeface="ＭＳ ゴシック" pitchFamily="49" charset="-128"/>
              <a:ea typeface="ＭＳ ゴシック" pitchFamily="49" charset="-128"/>
            </a:rPr>
            <a:t>】</a:t>
          </a:r>
        </a:p>
        <a:p>
          <a:r>
            <a:rPr kumimoji="1" lang="ja-JP" altLang="en-US" sz="900">
              <a:latin typeface="ＭＳ ゴシック" pitchFamily="49" charset="-128"/>
              <a:ea typeface="ＭＳ ゴシック" pitchFamily="49" charset="-128"/>
            </a:rPr>
            <a:t>　財政調整基金の取崩し額が増加したことで、前年度比</a:t>
          </a:r>
          <a:r>
            <a:rPr kumimoji="1" lang="en-US" altLang="ja-JP" sz="900">
              <a:latin typeface="ＭＳ ゴシック" pitchFamily="49" charset="-128"/>
              <a:ea typeface="ＭＳ ゴシック" pitchFamily="49" charset="-128"/>
            </a:rPr>
            <a:t>8.63</a:t>
          </a:r>
          <a:r>
            <a:rPr kumimoji="1" lang="ja-JP" altLang="en-US" sz="900">
              <a:latin typeface="ＭＳ ゴシック" pitchFamily="49" charset="-128"/>
              <a:ea typeface="ＭＳ ゴシック" pitchFamily="49" charset="-128"/>
            </a:rPr>
            <a:t>％減少となった。今後は財源の確保が一層厳しくなることが予想されるため、引き続き経費の節減と事業の適正化及び財政運営の健全化に努める。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栃木県那須烏山市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水道事業会計</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起債償還額は減少しているものの、水道施設の老朽化による修繕費の増加等により黒字額は減少傾向にある。計画的に修繕を行いながら健全な運営に努める。</a:t>
          </a:r>
        </a:p>
        <a:p>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一般会計</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起債発行額の減少により償還額が減少傾向にあるため、今後は黒字が増加するものと思われる。財政計画を基準に健全な財政運営に努める。</a:t>
          </a:r>
        </a:p>
        <a:p>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国民健康保険特別会計</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国民健康保険税の増額が見込めず、医療費が年々増加している状況にあり、財政状況の悪化が懸念される。今後は保険料の適正化を図るなど、健全運営を図る。</a:t>
          </a:r>
        </a:p>
        <a:p>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介護保険特別会計</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高齢化率が高く、給付費の増額が懸念されるため、今後は介護認定審査の適正化や介護予防教室等の健康づくり事業を推進し、財政健全化を図る。</a:t>
          </a:r>
        </a:p>
        <a:p>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下水道事業会計</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水洗化率が伸びず、投資への負担が大きくなっている。今後は下水道区域の見直しや単独浄化槽撤去費用助成の</a:t>
          </a:r>
          <a:r>
            <a:rPr kumimoji="1" lang="en-US" altLang="ja-JP" sz="1200">
              <a:latin typeface="ＭＳ ゴシック" pitchFamily="49" charset="-128"/>
              <a:ea typeface="ＭＳ ゴシック" pitchFamily="49" charset="-128"/>
            </a:rPr>
            <a:t>PR</a:t>
          </a:r>
          <a:r>
            <a:rPr kumimoji="1" lang="ja-JP" altLang="en-US" sz="1200">
              <a:latin typeface="ＭＳ ゴシック" pitchFamily="49" charset="-128"/>
              <a:ea typeface="ＭＳ ゴシック" pitchFamily="49" charset="-128"/>
            </a:rPr>
            <a:t>強化等で水洗化率の向上を図り、独立採算の原則に立ち返った運営に努める。</a:t>
          </a:r>
        </a:p>
        <a:p>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熊田診療所特別会計</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熊田診療所特別会計は、地域の人口減少や高齢化などにより診療収入が伸び悩み、一般会計からの赤字補填的な繰入に依存している状況である。今後は、可能な限りコスト削減を図り、今後の運営方法の在り方についても見直しを図っていく。</a:t>
          </a:r>
        </a:p>
        <a:p>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後期高齢者医療特別会計</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高齢化の進行により対象者が増加し、後期高齢者医療特別会計の規模は年々拡大が続いている。規模拡大に伴い、広域連合への納付金が増加しており、今後も同様の傾向となることが予想される。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栃木県那須烏山市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元利償還金</a:t>
          </a:r>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近年は起債の発行額が減少しているため、今後は元利償還金も減少していく見込みである。</a:t>
          </a:r>
        </a:p>
        <a:p>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公営企業の元利償還金に対する繰入金</a:t>
          </a:r>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全体的に繰入金の額が減少傾向にあるが、下水道事業の償還金に対する繰出金については増加傾向にある。今後も同程度の数値で推移していくと考えられる。</a:t>
          </a:r>
        </a:p>
        <a:p>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組合等が起こした地方債の元利償還金に対する負担金等</a:t>
          </a:r>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南那須地区広域行政事務組合への負担金である。今後は病院建替えやごみ処理施設の長寿命化事業が予定されており、地方債の発行も行われるため、長期的には償還金に対する負担金は増加していくことが予想される。</a:t>
          </a:r>
        </a:p>
        <a:p>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債務負担行為に基づく支出額</a:t>
          </a:r>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国営塩那台土地改良事業及び芳賀台地事業への負担金であり、平成</a:t>
          </a:r>
          <a:r>
            <a:rPr kumimoji="1" lang="en-US" altLang="ja-JP" sz="1000">
              <a:latin typeface="ＭＳ ゴシック" pitchFamily="49" charset="-128"/>
              <a:ea typeface="ＭＳ ゴシック" pitchFamily="49" charset="-128"/>
            </a:rPr>
            <a:t>30</a:t>
          </a:r>
          <a:r>
            <a:rPr kumimoji="1" lang="ja-JP" altLang="en-US" sz="1000">
              <a:latin typeface="ＭＳ ゴシック" pitchFamily="49" charset="-128"/>
              <a:ea typeface="ＭＳ ゴシック" pitchFamily="49" charset="-128"/>
            </a:rPr>
            <a:t>年度決算以降は</a:t>
          </a:r>
          <a:r>
            <a:rPr kumimoji="1" lang="en-US" altLang="ja-JP" sz="1000">
              <a:latin typeface="ＭＳ ゴシック" pitchFamily="49" charset="-128"/>
              <a:ea typeface="ＭＳ ゴシック" pitchFamily="49" charset="-128"/>
            </a:rPr>
            <a:t>0</a:t>
          </a:r>
          <a:r>
            <a:rPr kumimoji="1" lang="ja-JP" altLang="en-US" sz="1000">
              <a:latin typeface="ＭＳ ゴシック" pitchFamily="49" charset="-128"/>
              <a:ea typeface="ＭＳ ゴシック" pitchFamily="49" charset="-128"/>
            </a:rPr>
            <a:t>となった。</a:t>
          </a:r>
        </a:p>
        <a:p>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算入公債費等</a:t>
          </a:r>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普通交付税の算入率の高い起債である合併特例債が主であり、算入額は今後も同程度で推移していく。</a:t>
          </a:r>
        </a:p>
        <a:p>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実質公債費比率の分子</a:t>
          </a:r>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起債額が少なくなること、過年度の多額の借り入れ分の理論償還を迎えることから今後は減少が見込まれる。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減債基金は、近年は多額の積立を行っていない。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栃木県那須烏山市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latin typeface="ＭＳ ゴシック" pitchFamily="49" charset="-128"/>
              <a:ea typeface="ＭＳ ゴシック" pitchFamily="49" charset="-128"/>
            </a:rPr>
            <a:t>【</a:t>
          </a:r>
          <a:r>
            <a:rPr kumimoji="1" lang="ja-JP" altLang="en-US" sz="1050">
              <a:latin typeface="ＭＳ ゴシック" pitchFamily="49" charset="-128"/>
              <a:ea typeface="ＭＳ ゴシック" pitchFamily="49" charset="-128"/>
            </a:rPr>
            <a:t>一般会計等に係る地方債の現在高</a:t>
          </a:r>
          <a:r>
            <a:rPr kumimoji="1" lang="en-US" altLang="ja-JP" sz="1050">
              <a:latin typeface="ＭＳ ゴシック" pitchFamily="49" charset="-128"/>
              <a:ea typeface="ＭＳ ゴシック" pitchFamily="49" charset="-128"/>
            </a:rPr>
            <a:t>】</a:t>
          </a:r>
          <a:r>
            <a:rPr kumimoji="1" lang="ja-JP" altLang="en-US" sz="1050">
              <a:latin typeface="ＭＳ ゴシック" pitchFamily="49" charset="-128"/>
              <a:ea typeface="ＭＳ ゴシック" pitchFamily="49" charset="-128"/>
            </a:rPr>
            <a:t>償還額以上の借入を行わないため、年々減少している。</a:t>
          </a:r>
        </a:p>
        <a:p>
          <a:r>
            <a:rPr kumimoji="1" lang="en-US" altLang="ja-JP" sz="1050">
              <a:latin typeface="ＭＳ ゴシック" pitchFamily="49" charset="-128"/>
              <a:ea typeface="ＭＳ ゴシック" pitchFamily="49" charset="-128"/>
            </a:rPr>
            <a:t>【</a:t>
          </a:r>
          <a:r>
            <a:rPr kumimoji="1" lang="ja-JP" altLang="en-US" sz="1050">
              <a:latin typeface="ＭＳ ゴシック" pitchFamily="49" charset="-128"/>
              <a:ea typeface="ＭＳ ゴシック" pitchFamily="49" charset="-128"/>
            </a:rPr>
            <a:t>債務負担行為等に基づく支出予定額</a:t>
          </a:r>
          <a:r>
            <a:rPr kumimoji="1" lang="en-US" altLang="ja-JP" sz="1050">
              <a:latin typeface="ＭＳ ゴシック" pitchFamily="49" charset="-128"/>
              <a:ea typeface="ＭＳ ゴシック" pitchFamily="49" charset="-128"/>
            </a:rPr>
            <a:t>】</a:t>
          </a:r>
          <a:r>
            <a:rPr kumimoji="1" lang="ja-JP" altLang="en-US" sz="1050">
              <a:latin typeface="ＭＳ ゴシック" pitchFamily="49" charset="-128"/>
              <a:ea typeface="ＭＳ ゴシック" pitchFamily="49" charset="-128"/>
            </a:rPr>
            <a:t>国営塩那台、芳賀台土地改良事業の負担金であり、平成</a:t>
          </a:r>
          <a:r>
            <a:rPr kumimoji="1" lang="en-US" altLang="ja-JP" sz="1050">
              <a:latin typeface="ＭＳ ゴシック" pitchFamily="49" charset="-128"/>
              <a:ea typeface="ＭＳ ゴシック" pitchFamily="49" charset="-128"/>
            </a:rPr>
            <a:t>21</a:t>
          </a:r>
          <a:r>
            <a:rPr kumimoji="1" lang="ja-JP" altLang="en-US" sz="1050">
              <a:latin typeface="ＭＳ ゴシック" pitchFamily="49" charset="-128"/>
              <a:ea typeface="ＭＳ ゴシック" pitchFamily="49" charset="-128"/>
            </a:rPr>
            <a:t>年度の負担金が終了し減少傾向にあったが、</a:t>
          </a:r>
          <a:r>
            <a:rPr kumimoji="1" lang="en-US" altLang="ja-JP" sz="1050">
              <a:latin typeface="ＭＳ ゴシック" pitchFamily="49" charset="-128"/>
              <a:ea typeface="ＭＳ ゴシック" pitchFamily="49" charset="-128"/>
            </a:rPr>
            <a:t>29</a:t>
          </a:r>
          <a:r>
            <a:rPr kumimoji="1" lang="ja-JP" altLang="en-US" sz="1050">
              <a:latin typeface="ＭＳ ゴシック" pitchFamily="49" charset="-128"/>
              <a:ea typeface="ＭＳ ゴシック" pitchFamily="49" charset="-128"/>
            </a:rPr>
            <a:t>年度には皆減となった。</a:t>
          </a:r>
        </a:p>
        <a:p>
          <a:r>
            <a:rPr kumimoji="1" lang="en-US" altLang="ja-JP" sz="1050">
              <a:latin typeface="ＭＳ ゴシック" pitchFamily="49" charset="-128"/>
              <a:ea typeface="ＭＳ ゴシック" pitchFamily="49" charset="-128"/>
            </a:rPr>
            <a:t>【</a:t>
          </a:r>
          <a:r>
            <a:rPr kumimoji="1" lang="ja-JP" altLang="en-US" sz="1050">
              <a:latin typeface="ＭＳ ゴシック" pitchFamily="49" charset="-128"/>
              <a:ea typeface="ＭＳ ゴシック" pitchFamily="49" charset="-128"/>
            </a:rPr>
            <a:t>公営企業等繰入金見込額</a:t>
          </a:r>
          <a:r>
            <a:rPr kumimoji="1" lang="en-US" altLang="ja-JP" sz="1050">
              <a:latin typeface="ＭＳ ゴシック" pitchFamily="49" charset="-128"/>
              <a:ea typeface="ＭＳ ゴシック" pitchFamily="49" charset="-128"/>
            </a:rPr>
            <a:t>】</a:t>
          </a:r>
          <a:r>
            <a:rPr kumimoji="1" lang="ja-JP" altLang="en-US" sz="1050">
              <a:latin typeface="ＭＳ ゴシック" pitchFamily="49" charset="-128"/>
              <a:ea typeface="ＭＳ ゴシック" pitchFamily="49" charset="-128"/>
            </a:rPr>
            <a:t>各事業の償還金の減少に伴い繰入額も減少していく。</a:t>
          </a:r>
        </a:p>
        <a:p>
          <a:r>
            <a:rPr kumimoji="1" lang="en-US" altLang="ja-JP" sz="1050">
              <a:latin typeface="ＭＳ ゴシック" pitchFamily="49" charset="-128"/>
              <a:ea typeface="ＭＳ ゴシック" pitchFamily="49" charset="-128"/>
            </a:rPr>
            <a:t>【</a:t>
          </a:r>
          <a:r>
            <a:rPr kumimoji="1" lang="ja-JP" altLang="en-US" sz="1050">
              <a:latin typeface="ＭＳ ゴシック" pitchFamily="49" charset="-128"/>
              <a:ea typeface="ＭＳ ゴシック" pitchFamily="49" charset="-128"/>
            </a:rPr>
            <a:t>組合等負担等見込額</a:t>
          </a:r>
          <a:r>
            <a:rPr kumimoji="1" lang="en-US" altLang="ja-JP" sz="1050">
              <a:latin typeface="ＭＳ ゴシック" pitchFamily="49" charset="-128"/>
              <a:ea typeface="ＭＳ ゴシック" pitchFamily="49" charset="-128"/>
            </a:rPr>
            <a:t>】</a:t>
          </a:r>
          <a:r>
            <a:rPr kumimoji="1" lang="ja-JP" altLang="en-US" sz="1050">
              <a:latin typeface="ＭＳ ゴシック" pitchFamily="49" charset="-128"/>
              <a:ea typeface="ＭＳ ゴシック" pitchFamily="49" charset="-128"/>
            </a:rPr>
            <a:t>南那須地区広域行政事務組合に対する負担金である。近年は減少傾向にあるが、今後は病院建替えやごみ処理施設の長寿命化等により負担金の増加が見込まれる。</a:t>
          </a:r>
        </a:p>
        <a:p>
          <a:r>
            <a:rPr kumimoji="1" lang="en-US" altLang="ja-JP" sz="1050">
              <a:latin typeface="ＭＳ ゴシック" pitchFamily="49" charset="-128"/>
              <a:ea typeface="ＭＳ ゴシック" pitchFamily="49" charset="-128"/>
            </a:rPr>
            <a:t>【</a:t>
          </a:r>
          <a:r>
            <a:rPr kumimoji="1" lang="ja-JP" altLang="en-US" sz="1050">
              <a:latin typeface="ＭＳ ゴシック" pitchFamily="49" charset="-128"/>
              <a:ea typeface="ＭＳ ゴシック" pitchFamily="49" charset="-128"/>
            </a:rPr>
            <a:t>退職手当等負担見込額</a:t>
          </a:r>
          <a:r>
            <a:rPr kumimoji="1" lang="en-US" altLang="ja-JP" sz="1050">
              <a:latin typeface="ＭＳ ゴシック" pitchFamily="49" charset="-128"/>
              <a:ea typeface="ＭＳ ゴシック" pitchFamily="49" charset="-128"/>
            </a:rPr>
            <a:t>】</a:t>
          </a:r>
          <a:r>
            <a:rPr kumimoji="1" lang="ja-JP" altLang="en-US" sz="1050">
              <a:latin typeface="ＭＳ ゴシック" pitchFamily="49" charset="-128"/>
              <a:ea typeface="ＭＳ ゴシック" pitchFamily="49" charset="-128"/>
            </a:rPr>
            <a:t>定員適正化計画による職員数の減で負担見込額は全体的に減少傾向であった。なお、今後は定員管理計画により職員数の増が見込まれるため、中長期的には増加傾向に転じる見込みである。</a:t>
          </a:r>
        </a:p>
        <a:p>
          <a:r>
            <a:rPr kumimoji="1" lang="en-US" altLang="ja-JP" sz="1050">
              <a:latin typeface="ＭＳ ゴシック" pitchFamily="49" charset="-128"/>
              <a:ea typeface="ＭＳ ゴシック" pitchFamily="49" charset="-128"/>
            </a:rPr>
            <a:t>【</a:t>
          </a:r>
          <a:r>
            <a:rPr kumimoji="1" lang="ja-JP" altLang="en-US" sz="1050">
              <a:latin typeface="ＭＳ ゴシック" pitchFamily="49" charset="-128"/>
              <a:ea typeface="ＭＳ ゴシック" pitchFamily="49" charset="-128"/>
            </a:rPr>
            <a:t>充当可能基金</a:t>
          </a:r>
          <a:r>
            <a:rPr kumimoji="1" lang="en-US" altLang="ja-JP" sz="1050">
              <a:latin typeface="ＭＳ ゴシック" pitchFamily="49" charset="-128"/>
              <a:ea typeface="ＭＳ ゴシック" pitchFamily="49" charset="-128"/>
            </a:rPr>
            <a:t>】</a:t>
          </a:r>
          <a:r>
            <a:rPr kumimoji="1" lang="ja-JP" altLang="en-US" sz="1050">
              <a:latin typeface="ＭＳ ゴシック" pitchFamily="49" charset="-128"/>
              <a:ea typeface="ＭＳ ゴシック" pitchFamily="49" charset="-128"/>
            </a:rPr>
            <a:t>決算余剰金などにより財政調整基金への積立を行っている。</a:t>
          </a:r>
        </a:p>
        <a:p>
          <a:r>
            <a:rPr kumimoji="1" lang="en-US" altLang="ja-JP" sz="1050">
              <a:latin typeface="ＭＳ ゴシック" pitchFamily="49" charset="-128"/>
              <a:ea typeface="ＭＳ ゴシック" pitchFamily="49" charset="-128"/>
            </a:rPr>
            <a:t>【</a:t>
          </a:r>
          <a:r>
            <a:rPr kumimoji="1" lang="ja-JP" altLang="en-US" sz="1050">
              <a:latin typeface="ＭＳ ゴシック" pitchFamily="49" charset="-128"/>
              <a:ea typeface="ＭＳ ゴシック" pitchFamily="49" charset="-128"/>
            </a:rPr>
            <a:t>充当可能特定歳入</a:t>
          </a:r>
          <a:r>
            <a:rPr kumimoji="1" lang="en-US" altLang="ja-JP" sz="1050">
              <a:latin typeface="ＭＳ ゴシック" pitchFamily="49" charset="-128"/>
              <a:ea typeface="ＭＳ ゴシック" pitchFamily="49" charset="-128"/>
            </a:rPr>
            <a:t>】</a:t>
          </a:r>
          <a:r>
            <a:rPr kumimoji="1" lang="ja-JP" altLang="en-US" sz="1050">
              <a:latin typeface="ＭＳ ゴシック" pitchFamily="49" charset="-128"/>
              <a:ea typeface="ＭＳ ゴシック" pitchFamily="49" charset="-128"/>
            </a:rPr>
            <a:t>充当可能特定歳入の内訳は災害援護資金貸付金償還金であり、今後は償還額の減少に伴い減少していく。</a:t>
          </a:r>
        </a:p>
        <a:p>
          <a:r>
            <a:rPr kumimoji="1" lang="en-US" altLang="ja-JP" sz="1050">
              <a:latin typeface="ＭＳ ゴシック" pitchFamily="49" charset="-128"/>
              <a:ea typeface="ＭＳ ゴシック" pitchFamily="49" charset="-128"/>
            </a:rPr>
            <a:t>【</a:t>
          </a:r>
          <a:r>
            <a:rPr kumimoji="1" lang="ja-JP" altLang="en-US" sz="1050">
              <a:latin typeface="ＭＳ ゴシック" pitchFamily="49" charset="-128"/>
              <a:ea typeface="ＭＳ ゴシック" pitchFamily="49" charset="-128"/>
            </a:rPr>
            <a:t>基準財政需要額算入見込額</a:t>
          </a:r>
          <a:r>
            <a:rPr kumimoji="1" lang="en-US" altLang="ja-JP" sz="1050">
              <a:latin typeface="ＭＳ ゴシック" pitchFamily="49" charset="-128"/>
              <a:ea typeface="ＭＳ ゴシック" pitchFamily="49" charset="-128"/>
            </a:rPr>
            <a:t>】</a:t>
          </a:r>
          <a:r>
            <a:rPr kumimoji="1" lang="ja-JP" altLang="en-US" sz="1050">
              <a:latin typeface="ＭＳ ゴシック" pitchFamily="49" charset="-128"/>
              <a:ea typeface="ＭＳ ゴシック" pitchFamily="49" charset="-128"/>
            </a:rPr>
            <a:t>臨時財政対策債や普通交付税算入率の高い合併特例債の借入の影響による増額はあるが、清掃費や病院事業等の償還・算入終了により減少傾向にある。</a:t>
          </a:r>
        </a:p>
        <a:p>
          <a:r>
            <a:rPr kumimoji="1" lang="en-US" altLang="ja-JP" sz="1050">
              <a:latin typeface="ＭＳ ゴシック" pitchFamily="49" charset="-128"/>
              <a:ea typeface="ＭＳ ゴシック" pitchFamily="49" charset="-128"/>
            </a:rPr>
            <a:t>【</a:t>
          </a:r>
          <a:r>
            <a:rPr kumimoji="1" lang="ja-JP" altLang="en-US" sz="1050">
              <a:latin typeface="ＭＳ ゴシック" pitchFamily="49" charset="-128"/>
              <a:ea typeface="ＭＳ ゴシック" pitchFamily="49" charset="-128"/>
            </a:rPr>
            <a:t>将来負担比率の分子</a:t>
          </a:r>
          <a:r>
            <a:rPr kumimoji="1" lang="en-US" altLang="ja-JP" sz="1050">
              <a:latin typeface="ＭＳ ゴシック" pitchFamily="49" charset="-128"/>
              <a:ea typeface="ＭＳ ゴシック" pitchFamily="49" charset="-128"/>
            </a:rPr>
            <a:t>】</a:t>
          </a:r>
          <a:r>
            <a:rPr kumimoji="1" lang="ja-JP" altLang="en-US" sz="1050">
              <a:latin typeface="ＭＳ ゴシック" pitchFamily="49" charset="-128"/>
              <a:ea typeface="ＭＳ ゴシック" pitchFamily="49" charset="-128"/>
            </a:rPr>
            <a:t>地方債現在高の減少に伴い、今後も減少が見込まれる。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栃木県那須烏山市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年度末の基金残高は、普通会計で約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百万円となっており、前年度から約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これは決算余剰金の基金積み立てや年度末の事業費精査等により、財政調整基金が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百万、市有施設整備基金が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百万、庁舎整備基金が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億、地域振興基金が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億増加したことが主な要因である。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人口減少に伴う税収減による財源不足から、中長期的には基金残高は徐々に減少すると見込まれる。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また、今後は新庁舎の整備など大規模な普通建設事業の実施が予定されるため、事業費を確保するためにも基金の積み立てを進めていく。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市有施設整備基金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市有施設の整備に要する経費の財源に充てるための基金。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市民の連携の強化と地域振興のための事業の財源に充てるための基金。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庁舎の整備に要する経費の財源に充てるための基金。</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・市有施設整備基金：決算剰余金として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百万円を積み立てたことにより増加した。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・地域振興基金：年度末の事業費精査により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億円を積み立てたことにより増加した。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・庁舎整備基金：決算剰余金として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億円を積み立てたことにより増加した。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新庁舎整備に向け、庁舎整備基金へ優先的に積み立てを行い、約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億円を確保したところである。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今後は、市有施設整備基金について、公共施設等総合管理計画に基づく公共施設の老朽化に伴う長寿命化や統廃合に備えるため、計画的な積み立てを行い、基金残高の維持確保を図る。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千万円となっており、前年度から約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決算余剰金や年度末の事業費精査により、財政調整基金に積み立てたことが主な要因である。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近年は、大規模な整備事業等が少なかったこともあり基金残高は増加傾向にあったため、標準財政規模に対する基金残高の割合が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％を超える状況となっている。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今後は、財源不足に対応するため計画的な取り崩しを行い、決算余剰金や年度末の事業費精査等により生じた剰余金は、市有施設整備基金等の特定目的基金へ優先的に積み立てを行っていく。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300" b="0" i="0" u="none" strike="noStrike" baseline="0">
              <a:solidFill>
                <a:schemeClr val="dk1"/>
              </a:solidFill>
              <a:latin typeface="ＭＳ ゴシック" panose="020B0609070205080204" pitchFamily="49" charset="-128"/>
              <a:ea typeface="ＭＳ ゴシック" panose="020B0609070205080204" pitchFamily="49" charset="-128"/>
              <a:cs typeface="+mn-cs"/>
            </a:rPr>
            <a:t>普通交付税再算定による臨時財政対策債償還基金費分を積み立てたため、</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残高が増加した。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今後の経済状況の変動による地方債金利の上昇や、庁舎整備等の大規模な普通建設事業に係る起債償還額の増加に対応するため、今後は計画的な積み立てを検討していく。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x14ac:dyDescent="0.2"/>
  <cols>
    <col min="1" max="11" width="2.08984375" style="180" customWidth="1"/>
    <col min="12" max="12" width="2.1796875" style="180" customWidth="1"/>
    <col min="13" max="17" width="2.36328125" style="180" customWidth="1"/>
    <col min="18" max="119" width="2.08984375" style="180" customWidth="1"/>
    <col min="120" max="16384" width="0" style="180" hidden="1"/>
  </cols>
  <sheetData>
    <row r="1" spans="1:119" ht="33" customHeight="1" x14ac:dyDescent="0.2">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 thickBot="1" x14ac:dyDescent="0.25">
      <c r="B2" s="182" t="s">
        <v>77</v>
      </c>
      <c r="C2" s="182"/>
      <c r="D2" s="183"/>
    </row>
    <row r="3" spans="1:119" ht="18.75" customHeight="1" thickBot="1" x14ac:dyDescent="0.25">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2">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14103599</v>
      </c>
      <c r="BO4" s="449"/>
      <c r="BP4" s="449"/>
      <c r="BQ4" s="449"/>
      <c r="BR4" s="449"/>
      <c r="BS4" s="449"/>
      <c r="BT4" s="449"/>
      <c r="BU4" s="450"/>
      <c r="BV4" s="448">
        <v>13327882</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9.3000000000000007</v>
      </c>
      <c r="CU4" s="589"/>
      <c r="CV4" s="589"/>
      <c r="CW4" s="589"/>
      <c r="CX4" s="589"/>
      <c r="CY4" s="589"/>
      <c r="CZ4" s="589"/>
      <c r="DA4" s="590"/>
      <c r="DB4" s="588">
        <v>10.1</v>
      </c>
      <c r="DC4" s="589"/>
      <c r="DD4" s="589"/>
      <c r="DE4" s="589"/>
      <c r="DF4" s="589"/>
      <c r="DG4" s="589"/>
      <c r="DH4" s="589"/>
      <c r="DI4" s="590"/>
    </row>
    <row r="5" spans="1:119" ht="18.75" customHeight="1" x14ac:dyDescent="0.2">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13215570</v>
      </c>
      <c r="BO5" s="420"/>
      <c r="BP5" s="420"/>
      <c r="BQ5" s="420"/>
      <c r="BR5" s="420"/>
      <c r="BS5" s="420"/>
      <c r="BT5" s="420"/>
      <c r="BU5" s="421"/>
      <c r="BV5" s="419">
        <v>12402484</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90.8</v>
      </c>
      <c r="CU5" s="417"/>
      <c r="CV5" s="417"/>
      <c r="CW5" s="417"/>
      <c r="CX5" s="417"/>
      <c r="CY5" s="417"/>
      <c r="CZ5" s="417"/>
      <c r="DA5" s="418"/>
      <c r="DB5" s="416">
        <v>87.1</v>
      </c>
      <c r="DC5" s="417"/>
      <c r="DD5" s="417"/>
      <c r="DE5" s="417"/>
      <c r="DF5" s="417"/>
      <c r="DG5" s="417"/>
      <c r="DH5" s="417"/>
      <c r="DI5" s="418"/>
    </row>
    <row r="6" spans="1:119" ht="18.75" customHeight="1" x14ac:dyDescent="0.2">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888029</v>
      </c>
      <c r="BO6" s="420"/>
      <c r="BP6" s="420"/>
      <c r="BQ6" s="420"/>
      <c r="BR6" s="420"/>
      <c r="BS6" s="420"/>
      <c r="BT6" s="420"/>
      <c r="BU6" s="421"/>
      <c r="BV6" s="419">
        <v>925398</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91.3</v>
      </c>
      <c r="CU6" s="563"/>
      <c r="CV6" s="563"/>
      <c r="CW6" s="563"/>
      <c r="CX6" s="563"/>
      <c r="CY6" s="563"/>
      <c r="CZ6" s="563"/>
      <c r="DA6" s="564"/>
      <c r="DB6" s="562">
        <v>88.3</v>
      </c>
      <c r="DC6" s="563"/>
      <c r="DD6" s="563"/>
      <c r="DE6" s="563"/>
      <c r="DF6" s="563"/>
      <c r="DG6" s="563"/>
      <c r="DH6" s="563"/>
      <c r="DI6" s="564"/>
    </row>
    <row r="7" spans="1:119" ht="18.75" customHeight="1" x14ac:dyDescent="0.2">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93945</v>
      </c>
      <c r="BO7" s="420"/>
      <c r="BP7" s="420"/>
      <c r="BQ7" s="420"/>
      <c r="BR7" s="420"/>
      <c r="BS7" s="420"/>
      <c r="BT7" s="420"/>
      <c r="BU7" s="421"/>
      <c r="BV7" s="419">
        <v>77753</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8530198</v>
      </c>
      <c r="CU7" s="420"/>
      <c r="CV7" s="420"/>
      <c r="CW7" s="420"/>
      <c r="CX7" s="420"/>
      <c r="CY7" s="420"/>
      <c r="CZ7" s="420"/>
      <c r="DA7" s="421"/>
      <c r="DB7" s="419">
        <v>8429721</v>
      </c>
      <c r="DC7" s="420"/>
      <c r="DD7" s="420"/>
      <c r="DE7" s="420"/>
      <c r="DF7" s="420"/>
      <c r="DG7" s="420"/>
      <c r="DH7" s="420"/>
      <c r="DI7" s="421"/>
    </row>
    <row r="8" spans="1:119" ht="18.75" customHeight="1" thickBot="1" x14ac:dyDescent="0.25">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794084</v>
      </c>
      <c r="BO8" s="420"/>
      <c r="BP8" s="420"/>
      <c r="BQ8" s="420"/>
      <c r="BR8" s="420"/>
      <c r="BS8" s="420"/>
      <c r="BT8" s="420"/>
      <c r="BU8" s="421"/>
      <c r="BV8" s="419">
        <v>847645</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0.45</v>
      </c>
      <c r="CU8" s="523"/>
      <c r="CV8" s="523"/>
      <c r="CW8" s="523"/>
      <c r="CX8" s="523"/>
      <c r="CY8" s="523"/>
      <c r="CZ8" s="523"/>
      <c r="DA8" s="524"/>
      <c r="DB8" s="522">
        <v>0.45</v>
      </c>
      <c r="DC8" s="523"/>
      <c r="DD8" s="523"/>
      <c r="DE8" s="523"/>
      <c r="DF8" s="523"/>
      <c r="DG8" s="523"/>
      <c r="DH8" s="523"/>
      <c r="DI8" s="524"/>
    </row>
    <row r="9" spans="1:119" ht="18.75" customHeight="1" thickBot="1" x14ac:dyDescent="0.25">
      <c r="A9" s="181"/>
      <c r="B9" s="551" t="s">
        <v>106</v>
      </c>
      <c r="C9" s="552"/>
      <c r="D9" s="552"/>
      <c r="E9" s="552"/>
      <c r="F9" s="552"/>
      <c r="G9" s="552"/>
      <c r="H9" s="552"/>
      <c r="I9" s="552"/>
      <c r="J9" s="552"/>
      <c r="K9" s="470"/>
      <c r="L9" s="553" t="s">
        <v>107</v>
      </c>
      <c r="M9" s="554"/>
      <c r="N9" s="554"/>
      <c r="O9" s="554"/>
      <c r="P9" s="554"/>
      <c r="Q9" s="555"/>
      <c r="R9" s="556">
        <v>24875</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90</v>
      </c>
      <c r="AV9" s="478"/>
      <c r="AW9" s="478"/>
      <c r="AX9" s="478"/>
      <c r="AY9" s="433" t="s">
        <v>110</v>
      </c>
      <c r="AZ9" s="434"/>
      <c r="BA9" s="434"/>
      <c r="BB9" s="434"/>
      <c r="BC9" s="434"/>
      <c r="BD9" s="434"/>
      <c r="BE9" s="434"/>
      <c r="BF9" s="434"/>
      <c r="BG9" s="434"/>
      <c r="BH9" s="434"/>
      <c r="BI9" s="434"/>
      <c r="BJ9" s="434"/>
      <c r="BK9" s="434"/>
      <c r="BL9" s="434"/>
      <c r="BM9" s="435"/>
      <c r="BN9" s="419">
        <v>-53561</v>
      </c>
      <c r="BO9" s="420"/>
      <c r="BP9" s="420"/>
      <c r="BQ9" s="420"/>
      <c r="BR9" s="420"/>
      <c r="BS9" s="420"/>
      <c r="BT9" s="420"/>
      <c r="BU9" s="421"/>
      <c r="BV9" s="419">
        <v>331939</v>
      </c>
      <c r="BW9" s="420"/>
      <c r="BX9" s="420"/>
      <c r="BY9" s="420"/>
      <c r="BZ9" s="420"/>
      <c r="CA9" s="420"/>
      <c r="CB9" s="420"/>
      <c r="CC9" s="421"/>
      <c r="CD9" s="459" t="s">
        <v>111</v>
      </c>
      <c r="CE9" s="379"/>
      <c r="CF9" s="379"/>
      <c r="CG9" s="379"/>
      <c r="CH9" s="379"/>
      <c r="CI9" s="379"/>
      <c r="CJ9" s="379"/>
      <c r="CK9" s="379"/>
      <c r="CL9" s="379"/>
      <c r="CM9" s="379"/>
      <c r="CN9" s="379"/>
      <c r="CO9" s="379"/>
      <c r="CP9" s="379"/>
      <c r="CQ9" s="379"/>
      <c r="CR9" s="379"/>
      <c r="CS9" s="460"/>
      <c r="CT9" s="416">
        <v>13.3</v>
      </c>
      <c r="CU9" s="417"/>
      <c r="CV9" s="417"/>
      <c r="CW9" s="417"/>
      <c r="CX9" s="417"/>
      <c r="CY9" s="417"/>
      <c r="CZ9" s="417"/>
      <c r="DA9" s="418"/>
      <c r="DB9" s="416">
        <v>13.8</v>
      </c>
      <c r="DC9" s="417"/>
      <c r="DD9" s="417"/>
      <c r="DE9" s="417"/>
      <c r="DF9" s="417"/>
      <c r="DG9" s="417"/>
      <c r="DH9" s="417"/>
      <c r="DI9" s="418"/>
    </row>
    <row r="10" spans="1:119" ht="18.75" customHeight="1" thickBot="1" x14ac:dyDescent="0.25">
      <c r="A10" s="181"/>
      <c r="B10" s="551"/>
      <c r="C10" s="552"/>
      <c r="D10" s="552"/>
      <c r="E10" s="552"/>
      <c r="F10" s="552"/>
      <c r="G10" s="552"/>
      <c r="H10" s="552"/>
      <c r="I10" s="552"/>
      <c r="J10" s="552"/>
      <c r="K10" s="470"/>
      <c r="L10" s="375" t="s">
        <v>112</v>
      </c>
      <c r="M10" s="376"/>
      <c r="N10" s="376"/>
      <c r="O10" s="376"/>
      <c r="P10" s="376"/>
      <c r="Q10" s="377"/>
      <c r="R10" s="372">
        <v>27047</v>
      </c>
      <c r="S10" s="373"/>
      <c r="T10" s="373"/>
      <c r="U10" s="373"/>
      <c r="V10" s="432"/>
      <c r="W10" s="560"/>
      <c r="X10" s="370"/>
      <c r="Y10" s="370"/>
      <c r="Z10" s="370"/>
      <c r="AA10" s="370"/>
      <c r="AB10" s="370"/>
      <c r="AC10" s="370"/>
      <c r="AD10" s="370"/>
      <c r="AE10" s="370"/>
      <c r="AF10" s="370"/>
      <c r="AG10" s="370"/>
      <c r="AH10" s="370"/>
      <c r="AI10" s="370"/>
      <c r="AJ10" s="370"/>
      <c r="AK10" s="370"/>
      <c r="AL10" s="561"/>
      <c r="AM10" s="476" t="s">
        <v>113</v>
      </c>
      <c r="AN10" s="376"/>
      <c r="AO10" s="376"/>
      <c r="AP10" s="376"/>
      <c r="AQ10" s="376"/>
      <c r="AR10" s="376"/>
      <c r="AS10" s="376"/>
      <c r="AT10" s="377"/>
      <c r="AU10" s="477" t="s">
        <v>114</v>
      </c>
      <c r="AV10" s="478"/>
      <c r="AW10" s="478"/>
      <c r="AX10" s="478"/>
      <c r="AY10" s="433" t="s">
        <v>115</v>
      </c>
      <c r="AZ10" s="434"/>
      <c r="BA10" s="434"/>
      <c r="BB10" s="434"/>
      <c r="BC10" s="434"/>
      <c r="BD10" s="434"/>
      <c r="BE10" s="434"/>
      <c r="BF10" s="434"/>
      <c r="BG10" s="434"/>
      <c r="BH10" s="434"/>
      <c r="BI10" s="434"/>
      <c r="BJ10" s="434"/>
      <c r="BK10" s="434"/>
      <c r="BL10" s="434"/>
      <c r="BM10" s="435"/>
      <c r="BN10" s="419">
        <v>12069</v>
      </c>
      <c r="BO10" s="420"/>
      <c r="BP10" s="420"/>
      <c r="BQ10" s="420"/>
      <c r="BR10" s="420"/>
      <c r="BS10" s="420"/>
      <c r="BT10" s="420"/>
      <c r="BU10" s="421"/>
      <c r="BV10" s="419">
        <v>103762</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90</v>
      </c>
      <c r="AV11" s="478"/>
      <c r="AW11" s="478"/>
      <c r="AX11" s="478"/>
      <c r="AY11" s="433" t="s">
        <v>120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2">
      <c r="A12" s="181"/>
      <c r="B12" s="525" t="s">
        <v>123</v>
      </c>
      <c r="C12" s="526"/>
      <c r="D12" s="526"/>
      <c r="E12" s="526"/>
      <c r="F12" s="526"/>
      <c r="G12" s="526"/>
      <c r="H12" s="526"/>
      <c r="I12" s="526"/>
      <c r="J12" s="526"/>
      <c r="K12" s="527"/>
      <c r="L12" s="534" t="s">
        <v>124</v>
      </c>
      <c r="M12" s="535"/>
      <c r="N12" s="535"/>
      <c r="O12" s="535"/>
      <c r="P12" s="535"/>
      <c r="Q12" s="536"/>
      <c r="R12" s="537">
        <v>24035</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90</v>
      </c>
      <c r="AV12" s="478"/>
      <c r="AW12" s="478"/>
      <c r="AX12" s="478"/>
      <c r="AY12" s="433" t="s">
        <v>128</v>
      </c>
      <c r="AZ12" s="434"/>
      <c r="BA12" s="434"/>
      <c r="BB12" s="434"/>
      <c r="BC12" s="434"/>
      <c r="BD12" s="434"/>
      <c r="BE12" s="434"/>
      <c r="BF12" s="434"/>
      <c r="BG12" s="434"/>
      <c r="BH12" s="434"/>
      <c r="BI12" s="434"/>
      <c r="BJ12" s="434"/>
      <c r="BK12" s="434"/>
      <c r="BL12" s="434"/>
      <c r="BM12" s="435"/>
      <c r="BN12" s="419">
        <v>336323</v>
      </c>
      <c r="BO12" s="420"/>
      <c r="BP12" s="420"/>
      <c r="BQ12" s="420"/>
      <c r="BR12" s="420"/>
      <c r="BS12" s="420"/>
      <c r="BT12" s="420"/>
      <c r="BU12" s="421"/>
      <c r="BV12" s="419">
        <v>81977</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2">
      <c r="A13" s="181"/>
      <c r="B13" s="528"/>
      <c r="C13" s="529"/>
      <c r="D13" s="529"/>
      <c r="E13" s="529"/>
      <c r="F13" s="529"/>
      <c r="G13" s="529"/>
      <c r="H13" s="529"/>
      <c r="I13" s="529"/>
      <c r="J13" s="529"/>
      <c r="K13" s="530"/>
      <c r="L13" s="190"/>
      <c r="M13" s="503" t="s">
        <v>130</v>
      </c>
      <c r="N13" s="504"/>
      <c r="O13" s="504"/>
      <c r="P13" s="504"/>
      <c r="Q13" s="505"/>
      <c r="R13" s="506">
        <v>23722</v>
      </c>
      <c r="S13" s="507"/>
      <c r="T13" s="507"/>
      <c r="U13" s="507"/>
      <c r="V13" s="508"/>
      <c r="W13" s="509" t="s">
        <v>131</v>
      </c>
      <c r="X13" s="405"/>
      <c r="Y13" s="405"/>
      <c r="Z13" s="405"/>
      <c r="AA13" s="405"/>
      <c r="AB13" s="406"/>
      <c r="AC13" s="372">
        <v>1219</v>
      </c>
      <c r="AD13" s="373"/>
      <c r="AE13" s="373"/>
      <c r="AF13" s="373"/>
      <c r="AG13" s="374"/>
      <c r="AH13" s="372">
        <v>1562</v>
      </c>
      <c r="AI13" s="373"/>
      <c r="AJ13" s="373"/>
      <c r="AK13" s="373"/>
      <c r="AL13" s="432"/>
      <c r="AM13" s="476" t="s">
        <v>132</v>
      </c>
      <c r="AN13" s="376"/>
      <c r="AO13" s="376"/>
      <c r="AP13" s="376"/>
      <c r="AQ13" s="376"/>
      <c r="AR13" s="376"/>
      <c r="AS13" s="376"/>
      <c r="AT13" s="377"/>
      <c r="AU13" s="477" t="s">
        <v>114</v>
      </c>
      <c r="AV13" s="478"/>
      <c r="AW13" s="478"/>
      <c r="AX13" s="478"/>
      <c r="AY13" s="433" t="s">
        <v>133</v>
      </c>
      <c r="AZ13" s="434"/>
      <c r="BA13" s="434"/>
      <c r="BB13" s="434"/>
      <c r="BC13" s="434"/>
      <c r="BD13" s="434"/>
      <c r="BE13" s="434"/>
      <c r="BF13" s="434"/>
      <c r="BG13" s="434"/>
      <c r="BH13" s="434"/>
      <c r="BI13" s="434"/>
      <c r="BJ13" s="434"/>
      <c r="BK13" s="434"/>
      <c r="BL13" s="434"/>
      <c r="BM13" s="435"/>
      <c r="BN13" s="419">
        <v>-377815</v>
      </c>
      <c r="BO13" s="420"/>
      <c r="BP13" s="420"/>
      <c r="BQ13" s="420"/>
      <c r="BR13" s="420"/>
      <c r="BS13" s="420"/>
      <c r="BT13" s="420"/>
      <c r="BU13" s="421"/>
      <c r="BV13" s="419">
        <v>353724</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7.5</v>
      </c>
      <c r="CU13" s="417"/>
      <c r="CV13" s="417"/>
      <c r="CW13" s="417"/>
      <c r="CX13" s="417"/>
      <c r="CY13" s="417"/>
      <c r="CZ13" s="417"/>
      <c r="DA13" s="418"/>
      <c r="DB13" s="416">
        <v>7</v>
      </c>
      <c r="DC13" s="417"/>
      <c r="DD13" s="417"/>
      <c r="DE13" s="417"/>
      <c r="DF13" s="417"/>
      <c r="DG13" s="417"/>
      <c r="DH13" s="417"/>
      <c r="DI13" s="418"/>
    </row>
    <row r="14" spans="1:119" ht="18.75" customHeight="1" thickBot="1" x14ac:dyDescent="0.25">
      <c r="A14" s="181"/>
      <c r="B14" s="528"/>
      <c r="C14" s="529"/>
      <c r="D14" s="529"/>
      <c r="E14" s="529"/>
      <c r="F14" s="529"/>
      <c r="G14" s="529"/>
      <c r="H14" s="529"/>
      <c r="I14" s="529"/>
      <c r="J14" s="529"/>
      <c r="K14" s="530"/>
      <c r="L14" s="493" t="s">
        <v>135</v>
      </c>
      <c r="M14" s="546"/>
      <c r="N14" s="546"/>
      <c r="O14" s="546"/>
      <c r="P14" s="546"/>
      <c r="Q14" s="547"/>
      <c r="R14" s="506">
        <v>24601</v>
      </c>
      <c r="S14" s="507"/>
      <c r="T14" s="507"/>
      <c r="U14" s="507"/>
      <c r="V14" s="508"/>
      <c r="W14" s="510"/>
      <c r="X14" s="408"/>
      <c r="Y14" s="408"/>
      <c r="Z14" s="408"/>
      <c r="AA14" s="408"/>
      <c r="AB14" s="409"/>
      <c r="AC14" s="499">
        <v>9.9</v>
      </c>
      <c r="AD14" s="500"/>
      <c r="AE14" s="500"/>
      <c r="AF14" s="500"/>
      <c r="AG14" s="501"/>
      <c r="AH14" s="499">
        <v>11.7</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t="s">
        <v>122</v>
      </c>
      <c r="CU14" s="517"/>
      <c r="CV14" s="517"/>
      <c r="CW14" s="517"/>
      <c r="CX14" s="517"/>
      <c r="CY14" s="517"/>
      <c r="CZ14" s="517"/>
      <c r="DA14" s="518"/>
      <c r="DB14" s="516" t="s">
        <v>122</v>
      </c>
      <c r="DC14" s="517"/>
      <c r="DD14" s="517"/>
      <c r="DE14" s="517"/>
      <c r="DF14" s="517"/>
      <c r="DG14" s="517"/>
      <c r="DH14" s="517"/>
      <c r="DI14" s="518"/>
    </row>
    <row r="15" spans="1:119" ht="18.75" customHeight="1" x14ac:dyDescent="0.2">
      <c r="A15" s="181"/>
      <c r="B15" s="528"/>
      <c r="C15" s="529"/>
      <c r="D15" s="529"/>
      <c r="E15" s="529"/>
      <c r="F15" s="529"/>
      <c r="G15" s="529"/>
      <c r="H15" s="529"/>
      <c r="I15" s="529"/>
      <c r="J15" s="529"/>
      <c r="K15" s="530"/>
      <c r="L15" s="190"/>
      <c r="M15" s="503" t="s">
        <v>130</v>
      </c>
      <c r="N15" s="504"/>
      <c r="O15" s="504"/>
      <c r="P15" s="504"/>
      <c r="Q15" s="505"/>
      <c r="R15" s="506">
        <v>24293</v>
      </c>
      <c r="S15" s="507"/>
      <c r="T15" s="507"/>
      <c r="U15" s="507"/>
      <c r="V15" s="508"/>
      <c r="W15" s="509" t="s">
        <v>137</v>
      </c>
      <c r="X15" s="405"/>
      <c r="Y15" s="405"/>
      <c r="Z15" s="405"/>
      <c r="AA15" s="405"/>
      <c r="AB15" s="406"/>
      <c r="AC15" s="372">
        <v>4253</v>
      </c>
      <c r="AD15" s="373"/>
      <c r="AE15" s="373"/>
      <c r="AF15" s="373"/>
      <c r="AG15" s="374"/>
      <c r="AH15" s="372">
        <v>4547</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3414246</v>
      </c>
      <c r="BO15" s="449"/>
      <c r="BP15" s="449"/>
      <c r="BQ15" s="449"/>
      <c r="BR15" s="449"/>
      <c r="BS15" s="449"/>
      <c r="BT15" s="449"/>
      <c r="BU15" s="450"/>
      <c r="BV15" s="448">
        <v>3431983</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34.5</v>
      </c>
      <c r="AD16" s="500"/>
      <c r="AE16" s="500"/>
      <c r="AF16" s="500"/>
      <c r="AG16" s="501"/>
      <c r="AH16" s="499">
        <v>33.9</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7572133</v>
      </c>
      <c r="BO16" s="420"/>
      <c r="BP16" s="420"/>
      <c r="BQ16" s="420"/>
      <c r="BR16" s="420"/>
      <c r="BS16" s="420"/>
      <c r="BT16" s="420"/>
      <c r="BU16" s="421"/>
      <c r="BV16" s="419">
        <v>7415401</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5">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6860</v>
      </c>
      <c r="AD17" s="373"/>
      <c r="AE17" s="373"/>
      <c r="AF17" s="373"/>
      <c r="AG17" s="374"/>
      <c r="AH17" s="372">
        <v>7286</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4299075</v>
      </c>
      <c r="BO17" s="420"/>
      <c r="BP17" s="420"/>
      <c r="BQ17" s="420"/>
      <c r="BR17" s="420"/>
      <c r="BS17" s="420"/>
      <c r="BT17" s="420"/>
      <c r="BU17" s="421"/>
      <c r="BV17" s="419">
        <v>4329903</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5">
      <c r="A18" s="181"/>
      <c r="B18" s="469" t="s">
        <v>147</v>
      </c>
      <c r="C18" s="470"/>
      <c r="D18" s="470"/>
      <c r="E18" s="471"/>
      <c r="F18" s="471"/>
      <c r="G18" s="471"/>
      <c r="H18" s="471"/>
      <c r="I18" s="471"/>
      <c r="J18" s="471"/>
      <c r="K18" s="471"/>
      <c r="L18" s="472">
        <v>174.35</v>
      </c>
      <c r="M18" s="472"/>
      <c r="N18" s="472"/>
      <c r="O18" s="472"/>
      <c r="P18" s="472"/>
      <c r="Q18" s="472"/>
      <c r="R18" s="473"/>
      <c r="S18" s="473"/>
      <c r="T18" s="473"/>
      <c r="U18" s="473"/>
      <c r="V18" s="474"/>
      <c r="W18" s="490"/>
      <c r="X18" s="491"/>
      <c r="Y18" s="491"/>
      <c r="Z18" s="491"/>
      <c r="AA18" s="491"/>
      <c r="AB18" s="515"/>
      <c r="AC18" s="389">
        <v>55.6</v>
      </c>
      <c r="AD18" s="390"/>
      <c r="AE18" s="390"/>
      <c r="AF18" s="390"/>
      <c r="AG18" s="475"/>
      <c r="AH18" s="389">
        <v>54.4</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7768366</v>
      </c>
      <c r="BO18" s="420"/>
      <c r="BP18" s="420"/>
      <c r="BQ18" s="420"/>
      <c r="BR18" s="420"/>
      <c r="BS18" s="420"/>
      <c r="BT18" s="420"/>
      <c r="BU18" s="421"/>
      <c r="BV18" s="419">
        <v>7480181</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5">
      <c r="A19" s="181"/>
      <c r="B19" s="469" t="s">
        <v>149</v>
      </c>
      <c r="C19" s="470"/>
      <c r="D19" s="470"/>
      <c r="E19" s="471"/>
      <c r="F19" s="471"/>
      <c r="G19" s="471"/>
      <c r="H19" s="471"/>
      <c r="I19" s="471"/>
      <c r="J19" s="471"/>
      <c r="K19" s="471"/>
      <c r="L19" s="479">
        <v>143</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10375332</v>
      </c>
      <c r="BO19" s="420"/>
      <c r="BP19" s="420"/>
      <c r="BQ19" s="420"/>
      <c r="BR19" s="420"/>
      <c r="BS19" s="420"/>
      <c r="BT19" s="420"/>
      <c r="BU19" s="421"/>
      <c r="BV19" s="419">
        <v>9983407</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5">
      <c r="A20" s="181"/>
      <c r="B20" s="469" t="s">
        <v>151</v>
      </c>
      <c r="C20" s="470"/>
      <c r="D20" s="470"/>
      <c r="E20" s="471"/>
      <c r="F20" s="471"/>
      <c r="G20" s="471"/>
      <c r="H20" s="471"/>
      <c r="I20" s="471"/>
      <c r="J20" s="471"/>
      <c r="K20" s="471"/>
      <c r="L20" s="479">
        <v>9186</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5">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2">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8528780</v>
      </c>
      <c r="BO22" s="449"/>
      <c r="BP22" s="449"/>
      <c r="BQ22" s="449"/>
      <c r="BR22" s="449"/>
      <c r="BS22" s="449"/>
      <c r="BT22" s="449"/>
      <c r="BU22" s="450"/>
      <c r="BV22" s="448">
        <v>8977713</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2">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4644054</v>
      </c>
      <c r="BO23" s="420"/>
      <c r="BP23" s="420"/>
      <c r="BQ23" s="420"/>
      <c r="BR23" s="420"/>
      <c r="BS23" s="420"/>
      <c r="BT23" s="420"/>
      <c r="BU23" s="421"/>
      <c r="BV23" s="419">
        <v>4664451</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5">
      <c r="A24" s="181"/>
      <c r="B24" s="398"/>
      <c r="C24" s="399"/>
      <c r="D24" s="400"/>
      <c r="E24" s="375" t="s">
        <v>161</v>
      </c>
      <c r="F24" s="376"/>
      <c r="G24" s="376"/>
      <c r="H24" s="376"/>
      <c r="I24" s="376"/>
      <c r="J24" s="376"/>
      <c r="K24" s="377"/>
      <c r="L24" s="372">
        <v>1</v>
      </c>
      <c r="M24" s="373"/>
      <c r="N24" s="373"/>
      <c r="O24" s="373"/>
      <c r="P24" s="374"/>
      <c r="Q24" s="372">
        <v>7500</v>
      </c>
      <c r="R24" s="373"/>
      <c r="S24" s="373"/>
      <c r="T24" s="373"/>
      <c r="U24" s="373"/>
      <c r="V24" s="374"/>
      <c r="W24" s="462"/>
      <c r="X24" s="399"/>
      <c r="Y24" s="400"/>
      <c r="Z24" s="375" t="s">
        <v>162</v>
      </c>
      <c r="AA24" s="376"/>
      <c r="AB24" s="376"/>
      <c r="AC24" s="376"/>
      <c r="AD24" s="376"/>
      <c r="AE24" s="376"/>
      <c r="AF24" s="376"/>
      <c r="AG24" s="377"/>
      <c r="AH24" s="372">
        <v>218</v>
      </c>
      <c r="AI24" s="373"/>
      <c r="AJ24" s="373"/>
      <c r="AK24" s="373"/>
      <c r="AL24" s="374"/>
      <c r="AM24" s="372">
        <v>658796</v>
      </c>
      <c r="AN24" s="373"/>
      <c r="AO24" s="373"/>
      <c r="AP24" s="373"/>
      <c r="AQ24" s="373"/>
      <c r="AR24" s="374"/>
      <c r="AS24" s="372">
        <v>3022</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4374513</v>
      </c>
      <c r="BO24" s="420"/>
      <c r="BP24" s="420"/>
      <c r="BQ24" s="420"/>
      <c r="BR24" s="420"/>
      <c r="BS24" s="420"/>
      <c r="BT24" s="420"/>
      <c r="BU24" s="421"/>
      <c r="BV24" s="419">
        <v>4387029</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2">
      <c r="A25" s="181"/>
      <c r="B25" s="398"/>
      <c r="C25" s="399"/>
      <c r="D25" s="400"/>
      <c r="E25" s="375" t="s">
        <v>164</v>
      </c>
      <c r="F25" s="376"/>
      <c r="G25" s="376"/>
      <c r="H25" s="376"/>
      <c r="I25" s="376"/>
      <c r="J25" s="376"/>
      <c r="K25" s="377"/>
      <c r="L25" s="372">
        <v>1</v>
      </c>
      <c r="M25" s="373"/>
      <c r="N25" s="373"/>
      <c r="O25" s="373"/>
      <c r="P25" s="374"/>
      <c r="Q25" s="372">
        <v>6100</v>
      </c>
      <c r="R25" s="373"/>
      <c r="S25" s="373"/>
      <c r="T25" s="373"/>
      <c r="U25" s="373"/>
      <c r="V25" s="374"/>
      <c r="W25" s="462"/>
      <c r="X25" s="399"/>
      <c r="Y25" s="400"/>
      <c r="Z25" s="375" t="s">
        <v>165</v>
      </c>
      <c r="AA25" s="376"/>
      <c r="AB25" s="376"/>
      <c r="AC25" s="376"/>
      <c r="AD25" s="376"/>
      <c r="AE25" s="376"/>
      <c r="AF25" s="376"/>
      <c r="AG25" s="377"/>
      <c r="AH25" s="372" t="s">
        <v>122</v>
      </c>
      <c r="AI25" s="373"/>
      <c r="AJ25" s="373"/>
      <c r="AK25" s="373"/>
      <c r="AL25" s="374"/>
      <c r="AM25" s="372" t="s">
        <v>122</v>
      </c>
      <c r="AN25" s="373"/>
      <c r="AO25" s="373"/>
      <c r="AP25" s="373"/>
      <c r="AQ25" s="373"/>
      <c r="AR25" s="374"/>
      <c r="AS25" s="372" t="s">
        <v>122</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1199074</v>
      </c>
      <c r="BO25" s="449"/>
      <c r="BP25" s="449"/>
      <c r="BQ25" s="449"/>
      <c r="BR25" s="449"/>
      <c r="BS25" s="449"/>
      <c r="BT25" s="449"/>
      <c r="BU25" s="450"/>
      <c r="BV25" s="448">
        <v>1488544</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2">
      <c r="A26" s="181"/>
      <c r="B26" s="398"/>
      <c r="C26" s="399"/>
      <c r="D26" s="400"/>
      <c r="E26" s="375" t="s">
        <v>167</v>
      </c>
      <c r="F26" s="376"/>
      <c r="G26" s="376"/>
      <c r="H26" s="376"/>
      <c r="I26" s="376"/>
      <c r="J26" s="376"/>
      <c r="K26" s="377"/>
      <c r="L26" s="372">
        <v>1</v>
      </c>
      <c r="M26" s="373"/>
      <c r="N26" s="373"/>
      <c r="O26" s="373"/>
      <c r="P26" s="374"/>
      <c r="Q26" s="372">
        <v>5600</v>
      </c>
      <c r="R26" s="373"/>
      <c r="S26" s="373"/>
      <c r="T26" s="373"/>
      <c r="U26" s="373"/>
      <c r="V26" s="374"/>
      <c r="W26" s="462"/>
      <c r="X26" s="399"/>
      <c r="Y26" s="400"/>
      <c r="Z26" s="375" t="s">
        <v>168</v>
      </c>
      <c r="AA26" s="430"/>
      <c r="AB26" s="430"/>
      <c r="AC26" s="430"/>
      <c r="AD26" s="430"/>
      <c r="AE26" s="430"/>
      <c r="AF26" s="430"/>
      <c r="AG26" s="431"/>
      <c r="AH26" s="372">
        <v>5</v>
      </c>
      <c r="AI26" s="373"/>
      <c r="AJ26" s="373"/>
      <c r="AK26" s="373"/>
      <c r="AL26" s="374"/>
      <c r="AM26" s="372">
        <v>12455</v>
      </c>
      <c r="AN26" s="373"/>
      <c r="AO26" s="373"/>
      <c r="AP26" s="373"/>
      <c r="AQ26" s="373"/>
      <c r="AR26" s="374"/>
      <c r="AS26" s="372">
        <v>2491</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5">
      <c r="A27" s="181"/>
      <c r="B27" s="398"/>
      <c r="C27" s="399"/>
      <c r="D27" s="400"/>
      <c r="E27" s="375" t="s">
        <v>170</v>
      </c>
      <c r="F27" s="376"/>
      <c r="G27" s="376"/>
      <c r="H27" s="376"/>
      <c r="I27" s="376"/>
      <c r="J27" s="376"/>
      <c r="K27" s="377"/>
      <c r="L27" s="372">
        <v>1</v>
      </c>
      <c r="M27" s="373"/>
      <c r="N27" s="373"/>
      <c r="O27" s="373"/>
      <c r="P27" s="374"/>
      <c r="Q27" s="372">
        <v>3700</v>
      </c>
      <c r="R27" s="373"/>
      <c r="S27" s="373"/>
      <c r="T27" s="373"/>
      <c r="U27" s="373"/>
      <c r="V27" s="374"/>
      <c r="W27" s="462"/>
      <c r="X27" s="399"/>
      <c r="Y27" s="400"/>
      <c r="Z27" s="375" t="s">
        <v>171</v>
      </c>
      <c r="AA27" s="376"/>
      <c r="AB27" s="376"/>
      <c r="AC27" s="376"/>
      <c r="AD27" s="376"/>
      <c r="AE27" s="376"/>
      <c r="AF27" s="376"/>
      <c r="AG27" s="377"/>
      <c r="AH27" s="372">
        <v>9</v>
      </c>
      <c r="AI27" s="373"/>
      <c r="AJ27" s="373"/>
      <c r="AK27" s="373"/>
      <c r="AL27" s="374"/>
      <c r="AM27" s="372">
        <v>31659</v>
      </c>
      <c r="AN27" s="373"/>
      <c r="AO27" s="373"/>
      <c r="AP27" s="373"/>
      <c r="AQ27" s="373"/>
      <c r="AR27" s="374"/>
      <c r="AS27" s="372">
        <v>3518</v>
      </c>
      <c r="AT27" s="373"/>
      <c r="AU27" s="373"/>
      <c r="AV27" s="373"/>
      <c r="AW27" s="373"/>
      <c r="AX27" s="432"/>
      <c r="AY27" s="456" t="s">
        <v>172</v>
      </c>
      <c r="AZ27" s="457"/>
      <c r="BA27" s="457"/>
      <c r="BB27" s="457"/>
      <c r="BC27" s="457"/>
      <c r="BD27" s="457"/>
      <c r="BE27" s="457"/>
      <c r="BF27" s="457"/>
      <c r="BG27" s="457"/>
      <c r="BH27" s="457"/>
      <c r="BI27" s="457"/>
      <c r="BJ27" s="457"/>
      <c r="BK27" s="457"/>
      <c r="BL27" s="457"/>
      <c r="BM27" s="458"/>
      <c r="BN27" s="453">
        <v>200224</v>
      </c>
      <c r="BO27" s="454"/>
      <c r="BP27" s="454"/>
      <c r="BQ27" s="454"/>
      <c r="BR27" s="454"/>
      <c r="BS27" s="454"/>
      <c r="BT27" s="454"/>
      <c r="BU27" s="455"/>
      <c r="BV27" s="453">
        <v>200217</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2">
      <c r="A28" s="181"/>
      <c r="B28" s="398"/>
      <c r="C28" s="399"/>
      <c r="D28" s="400"/>
      <c r="E28" s="375" t="s">
        <v>173</v>
      </c>
      <c r="F28" s="376"/>
      <c r="G28" s="376"/>
      <c r="H28" s="376"/>
      <c r="I28" s="376"/>
      <c r="J28" s="376"/>
      <c r="K28" s="377"/>
      <c r="L28" s="372">
        <v>1</v>
      </c>
      <c r="M28" s="373"/>
      <c r="N28" s="373"/>
      <c r="O28" s="373"/>
      <c r="P28" s="374"/>
      <c r="Q28" s="372">
        <v>3000</v>
      </c>
      <c r="R28" s="373"/>
      <c r="S28" s="373"/>
      <c r="T28" s="373"/>
      <c r="U28" s="373"/>
      <c r="V28" s="374"/>
      <c r="W28" s="462"/>
      <c r="X28" s="399"/>
      <c r="Y28" s="400"/>
      <c r="Z28" s="375" t="s">
        <v>174</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175</v>
      </c>
      <c r="AZ28" s="437"/>
      <c r="BA28" s="437"/>
      <c r="BB28" s="438"/>
      <c r="BC28" s="445" t="s">
        <v>46</v>
      </c>
      <c r="BD28" s="446"/>
      <c r="BE28" s="446"/>
      <c r="BF28" s="446"/>
      <c r="BG28" s="446"/>
      <c r="BH28" s="446"/>
      <c r="BI28" s="446"/>
      <c r="BJ28" s="446"/>
      <c r="BK28" s="446"/>
      <c r="BL28" s="446"/>
      <c r="BM28" s="447"/>
      <c r="BN28" s="448">
        <v>2889094</v>
      </c>
      <c r="BO28" s="449"/>
      <c r="BP28" s="449"/>
      <c r="BQ28" s="449"/>
      <c r="BR28" s="449"/>
      <c r="BS28" s="449"/>
      <c r="BT28" s="449"/>
      <c r="BU28" s="450"/>
      <c r="BV28" s="448">
        <v>2763348</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2">
      <c r="A29" s="181"/>
      <c r="B29" s="398"/>
      <c r="C29" s="399"/>
      <c r="D29" s="400"/>
      <c r="E29" s="375" t="s">
        <v>176</v>
      </c>
      <c r="F29" s="376"/>
      <c r="G29" s="376"/>
      <c r="H29" s="376"/>
      <c r="I29" s="376"/>
      <c r="J29" s="376"/>
      <c r="K29" s="377"/>
      <c r="L29" s="372">
        <v>14</v>
      </c>
      <c r="M29" s="373"/>
      <c r="N29" s="373"/>
      <c r="O29" s="373"/>
      <c r="P29" s="374"/>
      <c r="Q29" s="372">
        <v>2700</v>
      </c>
      <c r="R29" s="373"/>
      <c r="S29" s="373"/>
      <c r="T29" s="373"/>
      <c r="U29" s="373"/>
      <c r="V29" s="374"/>
      <c r="W29" s="463"/>
      <c r="X29" s="464"/>
      <c r="Y29" s="465"/>
      <c r="Z29" s="375" t="s">
        <v>177</v>
      </c>
      <c r="AA29" s="376"/>
      <c r="AB29" s="376"/>
      <c r="AC29" s="376"/>
      <c r="AD29" s="376"/>
      <c r="AE29" s="376"/>
      <c r="AF29" s="376"/>
      <c r="AG29" s="377"/>
      <c r="AH29" s="372">
        <v>227</v>
      </c>
      <c r="AI29" s="373"/>
      <c r="AJ29" s="373"/>
      <c r="AK29" s="373"/>
      <c r="AL29" s="374"/>
      <c r="AM29" s="372">
        <v>690455</v>
      </c>
      <c r="AN29" s="373"/>
      <c r="AO29" s="373"/>
      <c r="AP29" s="373"/>
      <c r="AQ29" s="373"/>
      <c r="AR29" s="374"/>
      <c r="AS29" s="372">
        <v>3042</v>
      </c>
      <c r="AT29" s="373"/>
      <c r="AU29" s="373"/>
      <c r="AV29" s="373"/>
      <c r="AW29" s="373"/>
      <c r="AX29" s="432"/>
      <c r="AY29" s="439"/>
      <c r="AZ29" s="440"/>
      <c r="BA29" s="440"/>
      <c r="BB29" s="441"/>
      <c r="BC29" s="433" t="s">
        <v>178</v>
      </c>
      <c r="BD29" s="434"/>
      <c r="BE29" s="434"/>
      <c r="BF29" s="434"/>
      <c r="BG29" s="434"/>
      <c r="BH29" s="434"/>
      <c r="BI29" s="434"/>
      <c r="BJ29" s="434"/>
      <c r="BK29" s="434"/>
      <c r="BL29" s="434"/>
      <c r="BM29" s="435"/>
      <c r="BN29" s="419">
        <v>155563</v>
      </c>
      <c r="BO29" s="420"/>
      <c r="BP29" s="420"/>
      <c r="BQ29" s="420"/>
      <c r="BR29" s="420"/>
      <c r="BS29" s="420"/>
      <c r="BT29" s="420"/>
      <c r="BU29" s="421"/>
      <c r="BV29" s="419">
        <v>117560</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5">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179</v>
      </c>
      <c r="X30" s="387"/>
      <c r="Y30" s="387"/>
      <c r="Z30" s="387"/>
      <c r="AA30" s="387"/>
      <c r="AB30" s="387"/>
      <c r="AC30" s="387"/>
      <c r="AD30" s="387"/>
      <c r="AE30" s="387"/>
      <c r="AF30" s="387"/>
      <c r="AG30" s="388"/>
      <c r="AH30" s="389">
        <v>97.6</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7080563</v>
      </c>
      <c r="BO30" s="454"/>
      <c r="BP30" s="454"/>
      <c r="BQ30" s="454"/>
      <c r="BR30" s="454"/>
      <c r="BS30" s="454"/>
      <c r="BT30" s="454"/>
      <c r="BU30" s="455"/>
      <c r="BV30" s="453">
        <v>6499900</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378" t="s">
        <v>180</v>
      </c>
      <c r="D32" s="378"/>
      <c r="E32" s="378"/>
      <c r="F32" s="378"/>
      <c r="G32" s="378"/>
      <c r="H32" s="378"/>
      <c r="I32" s="378"/>
      <c r="J32" s="378"/>
      <c r="K32" s="378"/>
      <c r="L32" s="378"/>
      <c r="M32" s="378"/>
      <c r="N32" s="378"/>
      <c r="O32" s="378"/>
      <c r="P32" s="378"/>
      <c r="Q32" s="378"/>
      <c r="R32" s="378"/>
      <c r="S32" s="378"/>
      <c r="U32" s="379" t="s">
        <v>181</v>
      </c>
      <c r="V32" s="379"/>
      <c r="W32" s="379"/>
      <c r="X32" s="379"/>
      <c r="Y32" s="379"/>
      <c r="Z32" s="379"/>
      <c r="AA32" s="379"/>
      <c r="AB32" s="379"/>
      <c r="AC32" s="379"/>
      <c r="AD32" s="379"/>
      <c r="AE32" s="379"/>
      <c r="AF32" s="379"/>
      <c r="AG32" s="379"/>
      <c r="AH32" s="379"/>
      <c r="AI32" s="379"/>
      <c r="AJ32" s="379"/>
      <c r="AK32" s="379"/>
      <c r="AM32" s="379" t="s">
        <v>182</v>
      </c>
      <c r="AN32" s="379"/>
      <c r="AO32" s="379"/>
      <c r="AP32" s="379"/>
      <c r="AQ32" s="379"/>
      <c r="AR32" s="379"/>
      <c r="AS32" s="379"/>
      <c r="AT32" s="379"/>
      <c r="AU32" s="379"/>
      <c r="AV32" s="379"/>
      <c r="AW32" s="379"/>
      <c r="AX32" s="379"/>
      <c r="AY32" s="379"/>
      <c r="AZ32" s="379"/>
      <c r="BA32" s="379"/>
      <c r="BB32" s="379"/>
      <c r="BC32" s="379"/>
      <c r="BE32" s="379" t="s">
        <v>183</v>
      </c>
      <c r="BF32" s="379"/>
      <c r="BG32" s="379"/>
      <c r="BH32" s="379"/>
      <c r="BI32" s="379"/>
      <c r="BJ32" s="379"/>
      <c r="BK32" s="379"/>
      <c r="BL32" s="379"/>
      <c r="BM32" s="379"/>
      <c r="BN32" s="379"/>
      <c r="BO32" s="379"/>
      <c r="BP32" s="379"/>
      <c r="BQ32" s="379"/>
      <c r="BR32" s="379"/>
      <c r="BS32" s="379"/>
      <c r="BT32" s="379"/>
      <c r="BU32" s="379"/>
      <c r="BW32" s="379" t="s">
        <v>184</v>
      </c>
      <c r="BX32" s="379"/>
      <c r="BY32" s="379"/>
      <c r="BZ32" s="379"/>
      <c r="CA32" s="379"/>
      <c r="CB32" s="379"/>
      <c r="CC32" s="379"/>
      <c r="CD32" s="379"/>
      <c r="CE32" s="379"/>
      <c r="CF32" s="379"/>
      <c r="CG32" s="379"/>
      <c r="CH32" s="379"/>
      <c r="CI32" s="379"/>
      <c r="CJ32" s="379"/>
      <c r="CK32" s="379"/>
      <c r="CL32" s="379"/>
      <c r="CM32" s="379"/>
      <c r="CO32" s="379" t="s">
        <v>185</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2">
      <c r="A33" s="181"/>
      <c r="B33" s="205"/>
      <c r="C33" s="371" t="s">
        <v>186</v>
      </c>
      <c r="D33" s="371"/>
      <c r="E33" s="370" t="s">
        <v>187</v>
      </c>
      <c r="F33" s="370"/>
      <c r="G33" s="370"/>
      <c r="H33" s="370"/>
      <c r="I33" s="370"/>
      <c r="J33" s="370"/>
      <c r="K33" s="370"/>
      <c r="L33" s="370"/>
      <c r="M33" s="370"/>
      <c r="N33" s="370"/>
      <c r="O33" s="370"/>
      <c r="P33" s="370"/>
      <c r="Q33" s="370"/>
      <c r="R33" s="370"/>
      <c r="S33" s="370"/>
      <c r="T33" s="206"/>
      <c r="U33" s="371" t="s">
        <v>186</v>
      </c>
      <c r="V33" s="371"/>
      <c r="W33" s="370" t="s">
        <v>187</v>
      </c>
      <c r="X33" s="370"/>
      <c r="Y33" s="370"/>
      <c r="Z33" s="370"/>
      <c r="AA33" s="370"/>
      <c r="AB33" s="370"/>
      <c r="AC33" s="370"/>
      <c r="AD33" s="370"/>
      <c r="AE33" s="370"/>
      <c r="AF33" s="370"/>
      <c r="AG33" s="370"/>
      <c r="AH33" s="370"/>
      <c r="AI33" s="370"/>
      <c r="AJ33" s="370"/>
      <c r="AK33" s="370"/>
      <c r="AL33" s="206"/>
      <c r="AM33" s="371" t="s">
        <v>186</v>
      </c>
      <c r="AN33" s="371"/>
      <c r="AO33" s="370" t="s">
        <v>187</v>
      </c>
      <c r="AP33" s="370"/>
      <c r="AQ33" s="370"/>
      <c r="AR33" s="370"/>
      <c r="AS33" s="370"/>
      <c r="AT33" s="370"/>
      <c r="AU33" s="370"/>
      <c r="AV33" s="370"/>
      <c r="AW33" s="370"/>
      <c r="AX33" s="370"/>
      <c r="AY33" s="370"/>
      <c r="AZ33" s="370"/>
      <c r="BA33" s="370"/>
      <c r="BB33" s="370"/>
      <c r="BC33" s="370"/>
      <c r="BD33" s="207"/>
      <c r="BE33" s="370" t="s">
        <v>188</v>
      </c>
      <c r="BF33" s="370"/>
      <c r="BG33" s="370" t="s">
        <v>189</v>
      </c>
      <c r="BH33" s="370"/>
      <c r="BI33" s="370"/>
      <c r="BJ33" s="370"/>
      <c r="BK33" s="370"/>
      <c r="BL33" s="370"/>
      <c r="BM33" s="370"/>
      <c r="BN33" s="370"/>
      <c r="BO33" s="370"/>
      <c r="BP33" s="370"/>
      <c r="BQ33" s="370"/>
      <c r="BR33" s="370"/>
      <c r="BS33" s="370"/>
      <c r="BT33" s="370"/>
      <c r="BU33" s="370"/>
      <c r="BV33" s="207"/>
      <c r="BW33" s="371" t="s">
        <v>188</v>
      </c>
      <c r="BX33" s="371"/>
      <c r="BY33" s="370" t="s">
        <v>190</v>
      </c>
      <c r="BZ33" s="370"/>
      <c r="CA33" s="370"/>
      <c r="CB33" s="370"/>
      <c r="CC33" s="370"/>
      <c r="CD33" s="370"/>
      <c r="CE33" s="370"/>
      <c r="CF33" s="370"/>
      <c r="CG33" s="370"/>
      <c r="CH33" s="370"/>
      <c r="CI33" s="370"/>
      <c r="CJ33" s="370"/>
      <c r="CK33" s="370"/>
      <c r="CL33" s="370"/>
      <c r="CM33" s="370"/>
      <c r="CN33" s="206"/>
      <c r="CO33" s="371" t="s">
        <v>186</v>
      </c>
      <c r="CP33" s="371"/>
      <c r="CQ33" s="370" t="s">
        <v>191</v>
      </c>
      <c r="CR33" s="370"/>
      <c r="CS33" s="370"/>
      <c r="CT33" s="370"/>
      <c r="CU33" s="370"/>
      <c r="CV33" s="370"/>
      <c r="CW33" s="370"/>
      <c r="CX33" s="370"/>
      <c r="CY33" s="370"/>
      <c r="CZ33" s="370"/>
      <c r="DA33" s="370"/>
      <c r="DB33" s="370"/>
      <c r="DC33" s="370"/>
      <c r="DD33" s="370"/>
      <c r="DE33" s="370"/>
      <c r="DF33" s="206"/>
      <c r="DG33" s="369" t="s">
        <v>192</v>
      </c>
      <c r="DH33" s="369"/>
      <c r="DI33" s="208"/>
    </row>
    <row r="34" spans="1:113" ht="32.25" customHeight="1" x14ac:dyDescent="0.2">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3</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f>IF(AO34="","",MAX(C34:D43,U34:V43)+1)</f>
        <v>6</v>
      </c>
      <c r="AN34" s="367"/>
      <c r="AO34" s="368" t="str">
        <f>IF('各会計、関係団体の財政状況及び健全化判断比率'!B31="","",'各会計、関係団体の財政状況及び健全化判断比率'!B31)</f>
        <v>水道事業会計</v>
      </c>
      <c r="AP34" s="368"/>
      <c r="AQ34" s="368"/>
      <c r="AR34" s="368"/>
      <c r="AS34" s="368"/>
      <c r="AT34" s="368"/>
      <c r="AU34" s="368"/>
      <c r="AV34" s="368"/>
      <c r="AW34" s="368"/>
      <c r="AX34" s="368"/>
      <c r="AY34" s="368"/>
      <c r="AZ34" s="368"/>
      <c r="BA34" s="368"/>
      <c r="BB34" s="368"/>
      <c r="BC34" s="368"/>
      <c r="BD34" s="181"/>
      <c r="BE34" s="367" t="str">
        <f>IF(BG34="","",MAX(C34:D43,U34:V43,AM34:AN43)+1)</f>
        <v/>
      </c>
      <c r="BF34" s="367"/>
      <c r="BG34" s="368"/>
      <c r="BH34" s="368"/>
      <c r="BI34" s="368"/>
      <c r="BJ34" s="368"/>
      <c r="BK34" s="368"/>
      <c r="BL34" s="368"/>
      <c r="BM34" s="368"/>
      <c r="BN34" s="368"/>
      <c r="BO34" s="368"/>
      <c r="BP34" s="368"/>
      <c r="BQ34" s="368"/>
      <c r="BR34" s="368"/>
      <c r="BS34" s="368"/>
      <c r="BT34" s="368"/>
      <c r="BU34" s="368"/>
      <c r="BV34" s="181"/>
      <c r="BW34" s="367">
        <f>IF(BY34="","",MAX(C34:D43,U34:V43,AM34:AN43,BE34:BF43)+1)</f>
        <v>8</v>
      </c>
      <c r="BX34" s="367"/>
      <c r="BY34" s="368" t="str">
        <f>IF('各会計、関係団体の財政状況及び健全化判断比率'!B68="","",'各会計、関係団体の財政状況及び健全化判断比率'!B68)</f>
        <v>南那須地区広域行政事務組合（普通会計）</v>
      </c>
      <c r="BZ34" s="368"/>
      <c r="CA34" s="368"/>
      <c r="CB34" s="368"/>
      <c r="CC34" s="368"/>
      <c r="CD34" s="368"/>
      <c r="CE34" s="368"/>
      <c r="CF34" s="368"/>
      <c r="CG34" s="368"/>
      <c r="CH34" s="368"/>
      <c r="CI34" s="368"/>
      <c r="CJ34" s="368"/>
      <c r="CK34" s="368"/>
      <c r="CL34" s="368"/>
      <c r="CM34" s="368"/>
      <c r="CN34" s="181"/>
      <c r="CO34" s="367">
        <f>IF(CQ34="","",MAX(C34:D43,U34:V43,AM34:AN43,BE34:BF43,BW34:BX43)+1)</f>
        <v>14</v>
      </c>
      <c r="CP34" s="367"/>
      <c r="CQ34" s="368" t="str">
        <f>IF('各会計、関係団体の財政状況及び健全化判断比率'!BS7="","",'各会計、関係団体の財政状況及び健全化判断比率'!BS7)</f>
        <v>那須烏山市農業公社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2">
      <c r="A35" s="181"/>
      <c r="B35" s="205"/>
      <c r="C35" s="367">
        <f>IF(E35="","",C34+1)</f>
        <v>2</v>
      </c>
      <c r="D35" s="367"/>
      <c r="E35" s="368" t="str">
        <f>IF('各会計、関係団体の財政状況及び健全化判断比率'!B8="","",'各会計、関係団体の財政状況及び健全化判断比率'!B8)</f>
        <v>熊田診療所特別会計</v>
      </c>
      <c r="F35" s="368"/>
      <c r="G35" s="368"/>
      <c r="H35" s="368"/>
      <c r="I35" s="368"/>
      <c r="J35" s="368"/>
      <c r="K35" s="368"/>
      <c r="L35" s="368"/>
      <c r="M35" s="368"/>
      <c r="N35" s="368"/>
      <c r="O35" s="368"/>
      <c r="P35" s="368"/>
      <c r="Q35" s="368"/>
      <c r="R35" s="368"/>
      <c r="S35" s="368"/>
      <c r="T35" s="181"/>
      <c r="U35" s="367">
        <f>IF(W35="","",U34+1)</f>
        <v>4</v>
      </c>
      <c r="V35" s="367"/>
      <c r="W35" s="368" t="str">
        <f>IF('各会計、関係団体の財政状況及び健全化判断比率'!B29="","",'各会計、関係団体の財政状況及び健全化判断比率'!B29)</f>
        <v>介護保険特別会計</v>
      </c>
      <c r="X35" s="368"/>
      <c r="Y35" s="368"/>
      <c r="Z35" s="368"/>
      <c r="AA35" s="368"/>
      <c r="AB35" s="368"/>
      <c r="AC35" s="368"/>
      <c r="AD35" s="368"/>
      <c r="AE35" s="368"/>
      <c r="AF35" s="368"/>
      <c r="AG35" s="368"/>
      <c r="AH35" s="368"/>
      <c r="AI35" s="368"/>
      <c r="AJ35" s="368"/>
      <c r="AK35" s="368"/>
      <c r="AL35" s="181"/>
      <c r="AM35" s="367">
        <f t="shared" ref="AM35:AM43" si="0">IF(AO35="","",AM34+1)</f>
        <v>7</v>
      </c>
      <c r="AN35" s="367"/>
      <c r="AO35" s="368" t="str">
        <f>IF('各会計、関係団体の財政状況及び健全化判断比率'!B32="","",'各会計、関係団体の財政状況及び健全化判断比率'!B32)</f>
        <v>下水道事業会計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9</v>
      </c>
      <c r="BX35" s="367"/>
      <c r="BY35" s="368" t="str">
        <f>IF('各会計、関係団体の財政状況及び健全化判断比率'!B69="","",'各会計、関係団体の財政状況及び健全化判断比率'!B69)</f>
        <v>南那須地区広域行政事務組合（病院会計）</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2">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5</v>
      </c>
      <c r="V36" s="367"/>
      <c r="W36" s="368" t="str">
        <f>IF('各会計、関係団体の財政状況及び健全化判断比率'!B30="","",'各会計、関係団体の財政状況及び健全化判断比率'!B30)</f>
        <v>後期高齢者医療特別会計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10</v>
      </c>
      <c r="BX36" s="367"/>
      <c r="BY36" s="368" t="str">
        <f>IF('各会計、関係団体の財政状況及び健全化判断比率'!B70="","",'各会計、関係団体の財政状況及び健全化判断比率'!B70)</f>
        <v>栃木県市町村総合事務組合（一般会計）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2">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11</v>
      </c>
      <c r="BX37" s="367"/>
      <c r="BY37" s="368" t="str">
        <f>IF('各会計、関係団体の財政状況及び健全化判断比率'!B71="","",'各会計、関係団体の財政状況及び健全化判断比率'!B71)</f>
        <v>栃木県市町村総合事務組合（特別会計）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2">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12</v>
      </c>
      <c r="BX38" s="367"/>
      <c r="BY38" s="368" t="str">
        <f>IF('各会計、関係団体の財政状況及び健全化判断比率'!B72="","",'各会計、関係団体の財政状況及び健全化判断比率'!B72)</f>
        <v>栃木県後期高齢者医療広域連合（一般会計）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2">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13</v>
      </c>
      <c r="BX39" s="367"/>
      <c r="BY39" s="368" t="str">
        <f>IF('各会計、関係団体の財政状況及び健全化判断比率'!B73="","",'各会計、関係団体の財政状況及び健全化判断比率'!B73)</f>
        <v>栃木県後期高齢者医療広域連合（特別会計）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2">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t="str">
        <f t="shared" si="2"/>
        <v/>
      </c>
      <c r="BX40" s="367"/>
      <c r="BY40" s="368" t="str">
        <f>IF('各会計、関係団体の財政状況及び健全化判断比率'!B74="","",'各会計、関係団体の財政状況及び健全化判断比率'!B74)</f>
        <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2">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2">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2">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193</v>
      </c>
      <c r="E46" s="364" t="s">
        <v>194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2">
      <c r="E47" s="364" t="s">
        <v>195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2">
      <c r="E48" s="364" t="s">
        <v>196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2">
      <c r="E49" s="366" t="s">
        <v>197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2">
      <c r="E50" s="364" t="s">
        <v>198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2">
      <c r="E51" s="364" t="s">
        <v>199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2">
      <c r="E52" s="364" t="s">
        <v>200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2">
      <c r="E53" s="364" t="s">
        <v>201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2"/>
    <row r="55" spans="5:113" x14ac:dyDescent="0.2"/>
    <row r="56" spans="5:113" x14ac:dyDescent="0.2"/>
  </sheetData>
  <sheetProtection algorithmName="SHA-512" hashValue="6kfRy2zUVVtddrOw4M+KUEP9Pn4gXiIzkaALYNgJ3YCA3YDsOko/KenZ0HwmFpF120Oj4hIzjrVTZ2PhRwQpHg==" saltValue="cPRUlmM1oWBpLYfZ5MKNI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328125" style="214" customWidth="1"/>
    <col min="2" max="2" width="2.36328125" style="214" customWidth="1"/>
    <col min="3" max="16" width="2.6328125" style="214" customWidth="1"/>
    <col min="17" max="17" width="2.36328125" style="214" customWidth="1"/>
    <col min="18" max="95" width="1.6328125" style="214" customWidth="1"/>
    <col min="96" max="133" width="1.6328125" style="226" customWidth="1"/>
    <col min="134" max="143" width="1.63281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202</v>
      </c>
      <c r="DI1" s="718"/>
      <c r="DJ1" s="718"/>
      <c r="DK1" s="718"/>
      <c r="DL1" s="718"/>
      <c r="DM1" s="718"/>
      <c r="DN1" s="719"/>
      <c r="DO1" s="214"/>
      <c r="DP1" s="717" t="s">
        <v>203</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2">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73" t="s">
        <v>205</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206</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207</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2">
      <c r="B4" s="673" t="s">
        <v>1</v>
      </c>
      <c r="C4" s="674"/>
      <c r="D4" s="674"/>
      <c r="E4" s="674"/>
      <c r="F4" s="674"/>
      <c r="G4" s="674"/>
      <c r="H4" s="674"/>
      <c r="I4" s="674"/>
      <c r="J4" s="674"/>
      <c r="K4" s="674"/>
      <c r="L4" s="674"/>
      <c r="M4" s="674"/>
      <c r="N4" s="674"/>
      <c r="O4" s="674"/>
      <c r="P4" s="674"/>
      <c r="Q4" s="675"/>
      <c r="R4" s="673" t="s">
        <v>208</v>
      </c>
      <c r="S4" s="674"/>
      <c r="T4" s="674"/>
      <c r="U4" s="674"/>
      <c r="V4" s="674"/>
      <c r="W4" s="674"/>
      <c r="X4" s="674"/>
      <c r="Y4" s="675"/>
      <c r="Z4" s="673" t="s">
        <v>209</v>
      </c>
      <c r="AA4" s="674"/>
      <c r="AB4" s="674"/>
      <c r="AC4" s="675"/>
      <c r="AD4" s="673" t="s">
        <v>210</v>
      </c>
      <c r="AE4" s="674"/>
      <c r="AF4" s="674"/>
      <c r="AG4" s="674"/>
      <c r="AH4" s="674"/>
      <c r="AI4" s="674"/>
      <c r="AJ4" s="674"/>
      <c r="AK4" s="675"/>
      <c r="AL4" s="673" t="s">
        <v>209</v>
      </c>
      <c r="AM4" s="674"/>
      <c r="AN4" s="674"/>
      <c r="AO4" s="675"/>
      <c r="AP4" s="720" t="s">
        <v>211</v>
      </c>
      <c r="AQ4" s="720"/>
      <c r="AR4" s="720"/>
      <c r="AS4" s="720"/>
      <c r="AT4" s="720"/>
      <c r="AU4" s="720"/>
      <c r="AV4" s="720"/>
      <c r="AW4" s="720"/>
      <c r="AX4" s="720"/>
      <c r="AY4" s="720"/>
      <c r="AZ4" s="720"/>
      <c r="BA4" s="720"/>
      <c r="BB4" s="720"/>
      <c r="BC4" s="720"/>
      <c r="BD4" s="720"/>
      <c r="BE4" s="720"/>
      <c r="BF4" s="720"/>
      <c r="BG4" s="720" t="s">
        <v>212</v>
      </c>
      <c r="BH4" s="720"/>
      <c r="BI4" s="720"/>
      <c r="BJ4" s="720"/>
      <c r="BK4" s="720"/>
      <c r="BL4" s="720"/>
      <c r="BM4" s="720"/>
      <c r="BN4" s="720"/>
      <c r="BO4" s="720" t="s">
        <v>209</v>
      </c>
      <c r="BP4" s="720"/>
      <c r="BQ4" s="720"/>
      <c r="BR4" s="720"/>
      <c r="BS4" s="720" t="s">
        <v>213</v>
      </c>
      <c r="BT4" s="720"/>
      <c r="BU4" s="720"/>
      <c r="BV4" s="720"/>
      <c r="BW4" s="720"/>
      <c r="BX4" s="720"/>
      <c r="BY4" s="720"/>
      <c r="BZ4" s="720"/>
      <c r="CA4" s="720"/>
      <c r="CB4" s="720"/>
      <c r="CD4" s="673" t="s">
        <v>214</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2">
      <c r="B5" s="679" t="s">
        <v>215</v>
      </c>
      <c r="C5" s="680"/>
      <c r="D5" s="680"/>
      <c r="E5" s="680"/>
      <c r="F5" s="680"/>
      <c r="G5" s="680"/>
      <c r="H5" s="680"/>
      <c r="I5" s="680"/>
      <c r="J5" s="680"/>
      <c r="K5" s="680"/>
      <c r="L5" s="680"/>
      <c r="M5" s="680"/>
      <c r="N5" s="680"/>
      <c r="O5" s="680"/>
      <c r="P5" s="680"/>
      <c r="Q5" s="681"/>
      <c r="R5" s="676">
        <v>3371698</v>
      </c>
      <c r="S5" s="677"/>
      <c r="T5" s="677"/>
      <c r="U5" s="677"/>
      <c r="V5" s="677"/>
      <c r="W5" s="677"/>
      <c r="X5" s="677"/>
      <c r="Y5" s="702"/>
      <c r="Z5" s="715">
        <v>23.9</v>
      </c>
      <c r="AA5" s="715"/>
      <c r="AB5" s="715"/>
      <c r="AC5" s="715"/>
      <c r="AD5" s="716">
        <v>3371698</v>
      </c>
      <c r="AE5" s="716"/>
      <c r="AF5" s="716"/>
      <c r="AG5" s="716"/>
      <c r="AH5" s="716"/>
      <c r="AI5" s="716"/>
      <c r="AJ5" s="716"/>
      <c r="AK5" s="716"/>
      <c r="AL5" s="703">
        <v>39.6</v>
      </c>
      <c r="AM5" s="685"/>
      <c r="AN5" s="685"/>
      <c r="AO5" s="704"/>
      <c r="AP5" s="679" t="s">
        <v>216</v>
      </c>
      <c r="AQ5" s="680"/>
      <c r="AR5" s="680"/>
      <c r="AS5" s="680"/>
      <c r="AT5" s="680"/>
      <c r="AU5" s="680"/>
      <c r="AV5" s="680"/>
      <c r="AW5" s="680"/>
      <c r="AX5" s="680"/>
      <c r="AY5" s="680"/>
      <c r="AZ5" s="680"/>
      <c r="BA5" s="680"/>
      <c r="BB5" s="680"/>
      <c r="BC5" s="680"/>
      <c r="BD5" s="680"/>
      <c r="BE5" s="680"/>
      <c r="BF5" s="681"/>
      <c r="BG5" s="621">
        <v>3367526</v>
      </c>
      <c r="BH5" s="622"/>
      <c r="BI5" s="622"/>
      <c r="BJ5" s="622"/>
      <c r="BK5" s="622"/>
      <c r="BL5" s="622"/>
      <c r="BM5" s="622"/>
      <c r="BN5" s="623"/>
      <c r="BO5" s="659">
        <v>99.9</v>
      </c>
      <c r="BP5" s="659"/>
      <c r="BQ5" s="659"/>
      <c r="BR5" s="659"/>
      <c r="BS5" s="660">
        <v>35478</v>
      </c>
      <c r="BT5" s="660"/>
      <c r="BU5" s="660"/>
      <c r="BV5" s="660"/>
      <c r="BW5" s="660"/>
      <c r="BX5" s="660"/>
      <c r="BY5" s="660"/>
      <c r="BZ5" s="660"/>
      <c r="CA5" s="660"/>
      <c r="CB5" s="695"/>
      <c r="CD5" s="673" t="s">
        <v>211</v>
      </c>
      <c r="CE5" s="674"/>
      <c r="CF5" s="674"/>
      <c r="CG5" s="674"/>
      <c r="CH5" s="674"/>
      <c r="CI5" s="674"/>
      <c r="CJ5" s="674"/>
      <c r="CK5" s="674"/>
      <c r="CL5" s="674"/>
      <c r="CM5" s="674"/>
      <c r="CN5" s="674"/>
      <c r="CO5" s="674"/>
      <c r="CP5" s="674"/>
      <c r="CQ5" s="675"/>
      <c r="CR5" s="673" t="s">
        <v>217</v>
      </c>
      <c r="CS5" s="674"/>
      <c r="CT5" s="674"/>
      <c r="CU5" s="674"/>
      <c r="CV5" s="674"/>
      <c r="CW5" s="674"/>
      <c r="CX5" s="674"/>
      <c r="CY5" s="675"/>
      <c r="CZ5" s="673" t="s">
        <v>209</v>
      </c>
      <c r="DA5" s="674"/>
      <c r="DB5" s="674"/>
      <c r="DC5" s="675"/>
      <c r="DD5" s="673" t="s">
        <v>218</v>
      </c>
      <c r="DE5" s="674"/>
      <c r="DF5" s="674"/>
      <c r="DG5" s="674"/>
      <c r="DH5" s="674"/>
      <c r="DI5" s="674"/>
      <c r="DJ5" s="674"/>
      <c r="DK5" s="674"/>
      <c r="DL5" s="674"/>
      <c r="DM5" s="674"/>
      <c r="DN5" s="674"/>
      <c r="DO5" s="674"/>
      <c r="DP5" s="675"/>
      <c r="DQ5" s="673" t="s">
        <v>219</v>
      </c>
      <c r="DR5" s="674"/>
      <c r="DS5" s="674"/>
      <c r="DT5" s="674"/>
      <c r="DU5" s="674"/>
      <c r="DV5" s="674"/>
      <c r="DW5" s="674"/>
      <c r="DX5" s="674"/>
      <c r="DY5" s="674"/>
      <c r="DZ5" s="674"/>
      <c r="EA5" s="674"/>
      <c r="EB5" s="674"/>
      <c r="EC5" s="675"/>
    </row>
    <row r="6" spans="2:143" ht="11.25" customHeight="1" x14ac:dyDescent="0.2">
      <c r="B6" s="618" t="s">
        <v>220</v>
      </c>
      <c r="C6" s="619"/>
      <c r="D6" s="619"/>
      <c r="E6" s="619"/>
      <c r="F6" s="619"/>
      <c r="G6" s="619"/>
      <c r="H6" s="619"/>
      <c r="I6" s="619"/>
      <c r="J6" s="619"/>
      <c r="K6" s="619"/>
      <c r="L6" s="619"/>
      <c r="M6" s="619"/>
      <c r="N6" s="619"/>
      <c r="O6" s="619"/>
      <c r="P6" s="619"/>
      <c r="Q6" s="620"/>
      <c r="R6" s="621">
        <v>151261</v>
      </c>
      <c r="S6" s="622"/>
      <c r="T6" s="622"/>
      <c r="U6" s="622"/>
      <c r="V6" s="622"/>
      <c r="W6" s="622"/>
      <c r="X6" s="622"/>
      <c r="Y6" s="623"/>
      <c r="Z6" s="659">
        <v>1.1000000000000001</v>
      </c>
      <c r="AA6" s="659"/>
      <c r="AB6" s="659"/>
      <c r="AC6" s="659"/>
      <c r="AD6" s="660">
        <v>151261</v>
      </c>
      <c r="AE6" s="660"/>
      <c r="AF6" s="660"/>
      <c r="AG6" s="660"/>
      <c r="AH6" s="660"/>
      <c r="AI6" s="660"/>
      <c r="AJ6" s="660"/>
      <c r="AK6" s="660"/>
      <c r="AL6" s="624">
        <v>1.8</v>
      </c>
      <c r="AM6" s="625"/>
      <c r="AN6" s="625"/>
      <c r="AO6" s="661"/>
      <c r="AP6" s="618" t="s">
        <v>221</v>
      </c>
      <c r="AQ6" s="619"/>
      <c r="AR6" s="619"/>
      <c r="AS6" s="619"/>
      <c r="AT6" s="619"/>
      <c r="AU6" s="619"/>
      <c r="AV6" s="619"/>
      <c r="AW6" s="619"/>
      <c r="AX6" s="619"/>
      <c r="AY6" s="619"/>
      <c r="AZ6" s="619"/>
      <c r="BA6" s="619"/>
      <c r="BB6" s="619"/>
      <c r="BC6" s="619"/>
      <c r="BD6" s="619"/>
      <c r="BE6" s="619"/>
      <c r="BF6" s="620"/>
      <c r="BG6" s="621">
        <v>3367526</v>
      </c>
      <c r="BH6" s="622"/>
      <c r="BI6" s="622"/>
      <c r="BJ6" s="622"/>
      <c r="BK6" s="622"/>
      <c r="BL6" s="622"/>
      <c r="BM6" s="622"/>
      <c r="BN6" s="623"/>
      <c r="BO6" s="659">
        <v>99.9</v>
      </c>
      <c r="BP6" s="659"/>
      <c r="BQ6" s="659"/>
      <c r="BR6" s="659"/>
      <c r="BS6" s="660">
        <v>35478</v>
      </c>
      <c r="BT6" s="660"/>
      <c r="BU6" s="660"/>
      <c r="BV6" s="660"/>
      <c r="BW6" s="660"/>
      <c r="BX6" s="660"/>
      <c r="BY6" s="660"/>
      <c r="BZ6" s="660"/>
      <c r="CA6" s="660"/>
      <c r="CB6" s="695"/>
      <c r="CD6" s="679" t="s">
        <v>222</v>
      </c>
      <c r="CE6" s="680"/>
      <c r="CF6" s="680"/>
      <c r="CG6" s="680"/>
      <c r="CH6" s="680"/>
      <c r="CI6" s="680"/>
      <c r="CJ6" s="680"/>
      <c r="CK6" s="680"/>
      <c r="CL6" s="680"/>
      <c r="CM6" s="680"/>
      <c r="CN6" s="680"/>
      <c r="CO6" s="680"/>
      <c r="CP6" s="680"/>
      <c r="CQ6" s="681"/>
      <c r="CR6" s="621">
        <v>107810</v>
      </c>
      <c r="CS6" s="622"/>
      <c r="CT6" s="622"/>
      <c r="CU6" s="622"/>
      <c r="CV6" s="622"/>
      <c r="CW6" s="622"/>
      <c r="CX6" s="622"/>
      <c r="CY6" s="623"/>
      <c r="CZ6" s="703">
        <v>0.8</v>
      </c>
      <c r="DA6" s="685"/>
      <c r="DB6" s="685"/>
      <c r="DC6" s="705"/>
      <c r="DD6" s="627" t="s">
        <v>122</v>
      </c>
      <c r="DE6" s="622"/>
      <c r="DF6" s="622"/>
      <c r="DG6" s="622"/>
      <c r="DH6" s="622"/>
      <c r="DI6" s="622"/>
      <c r="DJ6" s="622"/>
      <c r="DK6" s="622"/>
      <c r="DL6" s="622"/>
      <c r="DM6" s="622"/>
      <c r="DN6" s="622"/>
      <c r="DO6" s="622"/>
      <c r="DP6" s="623"/>
      <c r="DQ6" s="627">
        <v>107810</v>
      </c>
      <c r="DR6" s="622"/>
      <c r="DS6" s="622"/>
      <c r="DT6" s="622"/>
      <c r="DU6" s="622"/>
      <c r="DV6" s="622"/>
      <c r="DW6" s="622"/>
      <c r="DX6" s="622"/>
      <c r="DY6" s="622"/>
      <c r="DZ6" s="622"/>
      <c r="EA6" s="622"/>
      <c r="EB6" s="622"/>
      <c r="EC6" s="658"/>
    </row>
    <row r="7" spans="2:143" ht="11.25" customHeight="1" x14ac:dyDescent="0.2">
      <c r="B7" s="618" t="s">
        <v>223</v>
      </c>
      <c r="C7" s="619"/>
      <c r="D7" s="619"/>
      <c r="E7" s="619"/>
      <c r="F7" s="619"/>
      <c r="G7" s="619"/>
      <c r="H7" s="619"/>
      <c r="I7" s="619"/>
      <c r="J7" s="619"/>
      <c r="K7" s="619"/>
      <c r="L7" s="619"/>
      <c r="M7" s="619"/>
      <c r="N7" s="619"/>
      <c r="O7" s="619"/>
      <c r="P7" s="619"/>
      <c r="Q7" s="620"/>
      <c r="R7" s="621">
        <v>678</v>
      </c>
      <c r="S7" s="622"/>
      <c r="T7" s="622"/>
      <c r="U7" s="622"/>
      <c r="V7" s="622"/>
      <c r="W7" s="622"/>
      <c r="X7" s="622"/>
      <c r="Y7" s="623"/>
      <c r="Z7" s="659">
        <v>0</v>
      </c>
      <c r="AA7" s="659"/>
      <c r="AB7" s="659"/>
      <c r="AC7" s="659"/>
      <c r="AD7" s="660">
        <v>678</v>
      </c>
      <c r="AE7" s="660"/>
      <c r="AF7" s="660"/>
      <c r="AG7" s="660"/>
      <c r="AH7" s="660"/>
      <c r="AI7" s="660"/>
      <c r="AJ7" s="660"/>
      <c r="AK7" s="660"/>
      <c r="AL7" s="624">
        <v>0</v>
      </c>
      <c r="AM7" s="625"/>
      <c r="AN7" s="625"/>
      <c r="AO7" s="661"/>
      <c r="AP7" s="618" t="s">
        <v>224</v>
      </c>
      <c r="AQ7" s="619"/>
      <c r="AR7" s="619"/>
      <c r="AS7" s="619"/>
      <c r="AT7" s="619"/>
      <c r="AU7" s="619"/>
      <c r="AV7" s="619"/>
      <c r="AW7" s="619"/>
      <c r="AX7" s="619"/>
      <c r="AY7" s="619"/>
      <c r="AZ7" s="619"/>
      <c r="BA7" s="619"/>
      <c r="BB7" s="619"/>
      <c r="BC7" s="619"/>
      <c r="BD7" s="619"/>
      <c r="BE7" s="619"/>
      <c r="BF7" s="620"/>
      <c r="BG7" s="621">
        <v>1223224</v>
      </c>
      <c r="BH7" s="622"/>
      <c r="BI7" s="622"/>
      <c r="BJ7" s="622"/>
      <c r="BK7" s="622"/>
      <c r="BL7" s="622"/>
      <c r="BM7" s="622"/>
      <c r="BN7" s="623"/>
      <c r="BO7" s="659">
        <v>36.299999999999997</v>
      </c>
      <c r="BP7" s="659"/>
      <c r="BQ7" s="659"/>
      <c r="BR7" s="659"/>
      <c r="BS7" s="660">
        <v>35478</v>
      </c>
      <c r="BT7" s="660"/>
      <c r="BU7" s="660"/>
      <c r="BV7" s="660"/>
      <c r="BW7" s="660"/>
      <c r="BX7" s="660"/>
      <c r="BY7" s="660"/>
      <c r="BZ7" s="660"/>
      <c r="CA7" s="660"/>
      <c r="CB7" s="695"/>
      <c r="CD7" s="618" t="s">
        <v>225</v>
      </c>
      <c r="CE7" s="619"/>
      <c r="CF7" s="619"/>
      <c r="CG7" s="619"/>
      <c r="CH7" s="619"/>
      <c r="CI7" s="619"/>
      <c r="CJ7" s="619"/>
      <c r="CK7" s="619"/>
      <c r="CL7" s="619"/>
      <c r="CM7" s="619"/>
      <c r="CN7" s="619"/>
      <c r="CO7" s="619"/>
      <c r="CP7" s="619"/>
      <c r="CQ7" s="620"/>
      <c r="CR7" s="621">
        <v>1956127</v>
      </c>
      <c r="CS7" s="622"/>
      <c r="CT7" s="622"/>
      <c r="CU7" s="622"/>
      <c r="CV7" s="622"/>
      <c r="CW7" s="622"/>
      <c r="CX7" s="622"/>
      <c r="CY7" s="623"/>
      <c r="CZ7" s="659">
        <v>14.8</v>
      </c>
      <c r="DA7" s="659"/>
      <c r="DB7" s="659"/>
      <c r="DC7" s="659"/>
      <c r="DD7" s="627">
        <v>1546</v>
      </c>
      <c r="DE7" s="622"/>
      <c r="DF7" s="622"/>
      <c r="DG7" s="622"/>
      <c r="DH7" s="622"/>
      <c r="DI7" s="622"/>
      <c r="DJ7" s="622"/>
      <c r="DK7" s="622"/>
      <c r="DL7" s="622"/>
      <c r="DM7" s="622"/>
      <c r="DN7" s="622"/>
      <c r="DO7" s="622"/>
      <c r="DP7" s="623"/>
      <c r="DQ7" s="627">
        <v>1816116</v>
      </c>
      <c r="DR7" s="622"/>
      <c r="DS7" s="622"/>
      <c r="DT7" s="622"/>
      <c r="DU7" s="622"/>
      <c r="DV7" s="622"/>
      <c r="DW7" s="622"/>
      <c r="DX7" s="622"/>
      <c r="DY7" s="622"/>
      <c r="DZ7" s="622"/>
      <c r="EA7" s="622"/>
      <c r="EB7" s="622"/>
      <c r="EC7" s="658"/>
    </row>
    <row r="8" spans="2:143" ht="11.25" customHeight="1" x14ac:dyDescent="0.2">
      <c r="B8" s="618" t="s">
        <v>226</v>
      </c>
      <c r="C8" s="619"/>
      <c r="D8" s="619"/>
      <c r="E8" s="619"/>
      <c r="F8" s="619"/>
      <c r="G8" s="619"/>
      <c r="H8" s="619"/>
      <c r="I8" s="619"/>
      <c r="J8" s="619"/>
      <c r="K8" s="619"/>
      <c r="L8" s="619"/>
      <c r="M8" s="619"/>
      <c r="N8" s="619"/>
      <c r="O8" s="619"/>
      <c r="P8" s="619"/>
      <c r="Q8" s="620"/>
      <c r="R8" s="621">
        <v>15726</v>
      </c>
      <c r="S8" s="622"/>
      <c r="T8" s="622"/>
      <c r="U8" s="622"/>
      <c r="V8" s="622"/>
      <c r="W8" s="622"/>
      <c r="X8" s="622"/>
      <c r="Y8" s="623"/>
      <c r="Z8" s="659">
        <v>0.1</v>
      </c>
      <c r="AA8" s="659"/>
      <c r="AB8" s="659"/>
      <c r="AC8" s="659"/>
      <c r="AD8" s="660">
        <v>15726</v>
      </c>
      <c r="AE8" s="660"/>
      <c r="AF8" s="660"/>
      <c r="AG8" s="660"/>
      <c r="AH8" s="660"/>
      <c r="AI8" s="660"/>
      <c r="AJ8" s="660"/>
      <c r="AK8" s="660"/>
      <c r="AL8" s="624">
        <v>0.2</v>
      </c>
      <c r="AM8" s="625"/>
      <c r="AN8" s="625"/>
      <c r="AO8" s="661"/>
      <c r="AP8" s="618" t="s">
        <v>227</v>
      </c>
      <c r="AQ8" s="619"/>
      <c r="AR8" s="619"/>
      <c r="AS8" s="619"/>
      <c r="AT8" s="619"/>
      <c r="AU8" s="619"/>
      <c r="AV8" s="619"/>
      <c r="AW8" s="619"/>
      <c r="AX8" s="619"/>
      <c r="AY8" s="619"/>
      <c r="AZ8" s="619"/>
      <c r="BA8" s="619"/>
      <c r="BB8" s="619"/>
      <c r="BC8" s="619"/>
      <c r="BD8" s="619"/>
      <c r="BE8" s="619"/>
      <c r="BF8" s="620"/>
      <c r="BG8" s="621">
        <v>44350</v>
      </c>
      <c r="BH8" s="622"/>
      <c r="BI8" s="622"/>
      <c r="BJ8" s="622"/>
      <c r="BK8" s="622"/>
      <c r="BL8" s="622"/>
      <c r="BM8" s="622"/>
      <c r="BN8" s="623"/>
      <c r="BO8" s="659">
        <v>1.3</v>
      </c>
      <c r="BP8" s="659"/>
      <c r="BQ8" s="659"/>
      <c r="BR8" s="659"/>
      <c r="BS8" s="660" t="s">
        <v>122</v>
      </c>
      <c r="BT8" s="660"/>
      <c r="BU8" s="660"/>
      <c r="BV8" s="660"/>
      <c r="BW8" s="660"/>
      <c r="BX8" s="660"/>
      <c r="BY8" s="660"/>
      <c r="BZ8" s="660"/>
      <c r="CA8" s="660"/>
      <c r="CB8" s="695"/>
      <c r="CD8" s="618" t="s">
        <v>228</v>
      </c>
      <c r="CE8" s="619"/>
      <c r="CF8" s="619"/>
      <c r="CG8" s="619"/>
      <c r="CH8" s="619"/>
      <c r="CI8" s="619"/>
      <c r="CJ8" s="619"/>
      <c r="CK8" s="619"/>
      <c r="CL8" s="619"/>
      <c r="CM8" s="619"/>
      <c r="CN8" s="619"/>
      <c r="CO8" s="619"/>
      <c r="CP8" s="619"/>
      <c r="CQ8" s="620"/>
      <c r="CR8" s="621">
        <v>4351053</v>
      </c>
      <c r="CS8" s="622"/>
      <c r="CT8" s="622"/>
      <c r="CU8" s="622"/>
      <c r="CV8" s="622"/>
      <c r="CW8" s="622"/>
      <c r="CX8" s="622"/>
      <c r="CY8" s="623"/>
      <c r="CZ8" s="659">
        <v>32.9</v>
      </c>
      <c r="DA8" s="659"/>
      <c r="DB8" s="659"/>
      <c r="DC8" s="659"/>
      <c r="DD8" s="627">
        <v>327728</v>
      </c>
      <c r="DE8" s="622"/>
      <c r="DF8" s="622"/>
      <c r="DG8" s="622"/>
      <c r="DH8" s="622"/>
      <c r="DI8" s="622"/>
      <c r="DJ8" s="622"/>
      <c r="DK8" s="622"/>
      <c r="DL8" s="622"/>
      <c r="DM8" s="622"/>
      <c r="DN8" s="622"/>
      <c r="DO8" s="622"/>
      <c r="DP8" s="623"/>
      <c r="DQ8" s="627">
        <v>2273561</v>
      </c>
      <c r="DR8" s="622"/>
      <c r="DS8" s="622"/>
      <c r="DT8" s="622"/>
      <c r="DU8" s="622"/>
      <c r="DV8" s="622"/>
      <c r="DW8" s="622"/>
      <c r="DX8" s="622"/>
      <c r="DY8" s="622"/>
      <c r="DZ8" s="622"/>
      <c r="EA8" s="622"/>
      <c r="EB8" s="622"/>
      <c r="EC8" s="658"/>
    </row>
    <row r="9" spans="2:143" ht="11.25" customHeight="1" x14ac:dyDescent="0.2">
      <c r="B9" s="618" t="s">
        <v>229</v>
      </c>
      <c r="C9" s="619"/>
      <c r="D9" s="619"/>
      <c r="E9" s="619"/>
      <c r="F9" s="619"/>
      <c r="G9" s="619"/>
      <c r="H9" s="619"/>
      <c r="I9" s="619"/>
      <c r="J9" s="619"/>
      <c r="K9" s="619"/>
      <c r="L9" s="619"/>
      <c r="M9" s="619"/>
      <c r="N9" s="619"/>
      <c r="O9" s="619"/>
      <c r="P9" s="619"/>
      <c r="Q9" s="620"/>
      <c r="R9" s="621">
        <v>18143</v>
      </c>
      <c r="S9" s="622"/>
      <c r="T9" s="622"/>
      <c r="U9" s="622"/>
      <c r="V9" s="622"/>
      <c r="W9" s="622"/>
      <c r="X9" s="622"/>
      <c r="Y9" s="623"/>
      <c r="Z9" s="659">
        <v>0.1</v>
      </c>
      <c r="AA9" s="659"/>
      <c r="AB9" s="659"/>
      <c r="AC9" s="659"/>
      <c r="AD9" s="660">
        <v>18143</v>
      </c>
      <c r="AE9" s="660"/>
      <c r="AF9" s="660"/>
      <c r="AG9" s="660"/>
      <c r="AH9" s="660"/>
      <c r="AI9" s="660"/>
      <c r="AJ9" s="660"/>
      <c r="AK9" s="660"/>
      <c r="AL9" s="624">
        <v>0.2</v>
      </c>
      <c r="AM9" s="625"/>
      <c r="AN9" s="625"/>
      <c r="AO9" s="661"/>
      <c r="AP9" s="618" t="s">
        <v>230</v>
      </c>
      <c r="AQ9" s="619"/>
      <c r="AR9" s="619"/>
      <c r="AS9" s="619"/>
      <c r="AT9" s="619"/>
      <c r="AU9" s="619"/>
      <c r="AV9" s="619"/>
      <c r="AW9" s="619"/>
      <c r="AX9" s="619"/>
      <c r="AY9" s="619"/>
      <c r="AZ9" s="619"/>
      <c r="BA9" s="619"/>
      <c r="BB9" s="619"/>
      <c r="BC9" s="619"/>
      <c r="BD9" s="619"/>
      <c r="BE9" s="619"/>
      <c r="BF9" s="620"/>
      <c r="BG9" s="621">
        <v>1021333</v>
      </c>
      <c r="BH9" s="622"/>
      <c r="BI9" s="622"/>
      <c r="BJ9" s="622"/>
      <c r="BK9" s="622"/>
      <c r="BL9" s="622"/>
      <c r="BM9" s="622"/>
      <c r="BN9" s="623"/>
      <c r="BO9" s="659">
        <v>30.3</v>
      </c>
      <c r="BP9" s="659"/>
      <c r="BQ9" s="659"/>
      <c r="BR9" s="659"/>
      <c r="BS9" s="660" t="s">
        <v>122</v>
      </c>
      <c r="BT9" s="660"/>
      <c r="BU9" s="660"/>
      <c r="BV9" s="660"/>
      <c r="BW9" s="660"/>
      <c r="BX9" s="660"/>
      <c r="BY9" s="660"/>
      <c r="BZ9" s="660"/>
      <c r="CA9" s="660"/>
      <c r="CB9" s="695"/>
      <c r="CD9" s="618" t="s">
        <v>231</v>
      </c>
      <c r="CE9" s="619"/>
      <c r="CF9" s="619"/>
      <c r="CG9" s="619"/>
      <c r="CH9" s="619"/>
      <c r="CI9" s="619"/>
      <c r="CJ9" s="619"/>
      <c r="CK9" s="619"/>
      <c r="CL9" s="619"/>
      <c r="CM9" s="619"/>
      <c r="CN9" s="619"/>
      <c r="CO9" s="619"/>
      <c r="CP9" s="619"/>
      <c r="CQ9" s="620"/>
      <c r="CR9" s="621">
        <v>1487938</v>
      </c>
      <c r="CS9" s="622"/>
      <c r="CT9" s="622"/>
      <c r="CU9" s="622"/>
      <c r="CV9" s="622"/>
      <c r="CW9" s="622"/>
      <c r="CX9" s="622"/>
      <c r="CY9" s="623"/>
      <c r="CZ9" s="659">
        <v>11.3</v>
      </c>
      <c r="DA9" s="659"/>
      <c r="DB9" s="659"/>
      <c r="DC9" s="659"/>
      <c r="DD9" s="627">
        <v>18230</v>
      </c>
      <c r="DE9" s="622"/>
      <c r="DF9" s="622"/>
      <c r="DG9" s="622"/>
      <c r="DH9" s="622"/>
      <c r="DI9" s="622"/>
      <c r="DJ9" s="622"/>
      <c r="DK9" s="622"/>
      <c r="DL9" s="622"/>
      <c r="DM9" s="622"/>
      <c r="DN9" s="622"/>
      <c r="DO9" s="622"/>
      <c r="DP9" s="623"/>
      <c r="DQ9" s="627">
        <v>1282426</v>
      </c>
      <c r="DR9" s="622"/>
      <c r="DS9" s="622"/>
      <c r="DT9" s="622"/>
      <c r="DU9" s="622"/>
      <c r="DV9" s="622"/>
      <c r="DW9" s="622"/>
      <c r="DX9" s="622"/>
      <c r="DY9" s="622"/>
      <c r="DZ9" s="622"/>
      <c r="EA9" s="622"/>
      <c r="EB9" s="622"/>
      <c r="EC9" s="658"/>
    </row>
    <row r="10" spans="2:143" ht="11.25" customHeight="1" x14ac:dyDescent="0.2">
      <c r="B10" s="618" t="s">
        <v>232</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233</v>
      </c>
      <c r="AQ10" s="619"/>
      <c r="AR10" s="619"/>
      <c r="AS10" s="619"/>
      <c r="AT10" s="619"/>
      <c r="AU10" s="619"/>
      <c r="AV10" s="619"/>
      <c r="AW10" s="619"/>
      <c r="AX10" s="619"/>
      <c r="AY10" s="619"/>
      <c r="AZ10" s="619"/>
      <c r="BA10" s="619"/>
      <c r="BB10" s="619"/>
      <c r="BC10" s="619"/>
      <c r="BD10" s="619"/>
      <c r="BE10" s="619"/>
      <c r="BF10" s="620"/>
      <c r="BG10" s="621">
        <v>79171</v>
      </c>
      <c r="BH10" s="622"/>
      <c r="BI10" s="622"/>
      <c r="BJ10" s="622"/>
      <c r="BK10" s="622"/>
      <c r="BL10" s="622"/>
      <c r="BM10" s="622"/>
      <c r="BN10" s="623"/>
      <c r="BO10" s="659">
        <v>2.2999999999999998</v>
      </c>
      <c r="BP10" s="659"/>
      <c r="BQ10" s="659"/>
      <c r="BR10" s="659"/>
      <c r="BS10" s="660">
        <v>13138</v>
      </c>
      <c r="BT10" s="660"/>
      <c r="BU10" s="660"/>
      <c r="BV10" s="660"/>
      <c r="BW10" s="660"/>
      <c r="BX10" s="660"/>
      <c r="BY10" s="660"/>
      <c r="BZ10" s="660"/>
      <c r="CA10" s="660"/>
      <c r="CB10" s="695"/>
      <c r="CD10" s="618" t="s">
        <v>234</v>
      </c>
      <c r="CE10" s="619"/>
      <c r="CF10" s="619"/>
      <c r="CG10" s="619"/>
      <c r="CH10" s="619"/>
      <c r="CI10" s="619"/>
      <c r="CJ10" s="619"/>
      <c r="CK10" s="619"/>
      <c r="CL10" s="619"/>
      <c r="CM10" s="619"/>
      <c r="CN10" s="619"/>
      <c r="CO10" s="619"/>
      <c r="CP10" s="619"/>
      <c r="CQ10" s="620"/>
      <c r="CR10" s="621">
        <v>81</v>
      </c>
      <c r="CS10" s="622"/>
      <c r="CT10" s="622"/>
      <c r="CU10" s="622"/>
      <c r="CV10" s="622"/>
      <c r="CW10" s="622"/>
      <c r="CX10" s="622"/>
      <c r="CY10" s="623"/>
      <c r="CZ10" s="659">
        <v>0</v>
      </c>
      <c r="DA10" s="659"/>
      <c r="DB10" s="659"/>
      <c r="DC10" s="659"/>
      <c r="DD10" s="627" t="s">
        <v>122</v>
      </c>
      <c r="DE10" s="622"/>
      <c r="DF10" s="622"/>
      <c r="DG10" s="622"/>
      <c r="DH10" s="622"/>
      <c r="DI10" s="622"/>
      <c r="DJ10" s="622"/>
      <c r="DK10" s="622"/>
      <c r="DL10" s="622"/>
      <c r="DM10" s="622"/>
      <c r="DN10" s="622"/>
      <c r="DO10" s="622"/>
      <c r="DP10" s="623"/>
      <c r="DQ10" s="627">
        <v>81</v>
      </c>
      <c r="DR10" s="622"/>
      <c r="DS10" s="622"/>
      <c r="DT10" s="622"/>
      <c r="DU10" s="622"/>
      <c r="DV10" s="622"/>
      <c r="DW10" s="622"/>
      <c r="DX10" s="622"/>
      <c r="DY10" s="622"/>
      <c r="DZ10" s="622"/>
      <c r="EA10" s="622"/>
      <c r="EB10" s="622"/>
      <c r="EC10" s="658"/>
    </row>
    <row r="11" spans="2:143" ht="11.25" customHeight="1" x14ac:dyDescent="0.2">
      <c r="B11" s="618" t="s">
        <v>235</v>
      </c>
      <c r="C11" s="619"/>
      <c r="D11" s="619"/>
      <c r="E11" s="619"/>
      <c r="F11" s="619"/>
      <c r="G11" s="619"/>
      <c r="H11" s="619"/>
      <c r="I11" s="619"/>
      <c r="J11" s="619"/>
      <c r="K11" s="619"/>
      <c r="L11" s="619"/>
      <c r="M11" s="619"/>
      <c r="N11" s="619"/>
      <c r="O11" s="619"/>
      <c r="P11" s="619"/>
      <c r="Q11" s="620"/>
      <c r="R11" s="621">
        <v>623818</v>
      </c>
      <c r="S11" s="622"/>
      <c r="T11" s="622"/>
      <c r="U11" s="622"/>
      <c r="V11" s="622"/>
      <c r="W11" s="622"/>
      <c r="X11" s="622"/>
      <c r="Y11" s="623"/>
      <c r="Z11" s="624">
        <v>4.4000000000000004</v>
      </c>
      <c r="AA11" s="625"/>
      <c r="AB11" s="625"/>
      <c r="AC11" s="626"/>
      <c r="AD11" s="627">
        <v>623818</v>
      </c>
      <c r="AE11" s="622"/>
      <c r="AF11" s="622"/>
      <c r="AG11" s="622"/>
      <c r="AH11" s="622"/>
      <c r="AI11" s="622"/>
      <c r="AJ11" s="622"/>
      <c r="AK11" s="623"/>
      <c r="AL11" s="624">
        <v>7.3</v>
      </c>
      <c r="AM11" s="625"/>
      <c r="AN11" s="625"/>
      <c r="AO11" s="661"/>
      <c r="AP11" s="618" t="s">
        <v>236</v>
      </c>
      <c r="AQ11" s="619"/>
      <c r="AR11" s="619"/>
      <c r="AS11" s="619"/>
      <c r="AT11" s="619"/>
      <c r="AU11" s="619"/>
      <c r="AV11" s="619"/>
      <c r="AW11" s="619"/>
      <c r="AX11" s="619"/>
      <c r="AY11" s="619"/>
      <c r="AZ11" s="619"/>
      <c r="BA11" s="619"/>
      <c r="BB11" s="619"/>
      <c r="BC11" s="619"/>
      <c r="BD11" s="619"/>
      <c r="BE11" s="619"/>
      <c r="BF11" s="620"/>
      <c r="BG11" s="621">
        <v>78370</v>
      </c>
      <c r="BH11" s="622"/>
      <c r="BI11" s="622"/>
      <c r="BJ11" s="622"/>
      <c r="BK11" s="622"/>
      <c r="BL11" s="622"/>
      <c r="BM11" s="622"/>
      <c r="BN11" s="623"/>
      <c r="BO11" s="659">
        <v>2.2999999999999998</v>
      </c>
      <c r="BP11" s="659"/>
      <c r="BQ11" s="659"/>
      <c r="BR11" s="659"/>
      <c r="BS11" s="660">
        <v>22340</v>
      </c>
      <c r="BT11" s="660"/>
      <c r="BU11" s="660"/>
      <c r="BV11" s="660"/>
      <c r="BW11" s="660"/>
      <c r="BX11" s="660"/>
      <c r="BY11" s="660"/>
      <c r="BZ11" s="660"/>
      <c r="CA11" s="660"/>
      <c r="CB11" s="695"/>
      <c r="CD11" s="618" t="s">
        <v>237</v>
      </c>
      <c r="CE11" s="619"/>
      <c r="CF11" s="619"/>
      <c r="CG11" s="619"/>
      <c r="CH11" s="619"/>
      <c r="CI11" s="619"/>
      <c r="CJ11" s="619"/>
      <c r="CK11" s="619"/>
      <c r="CL11" s="619"/>
      <c r="CM11" s="619"/>
      <c r="CN11" s="619"/>
      <c r="CO11" s="619"/>
      <c r="CP11" s="619"/>
      <c r="CQ11" s="620"/>
      <c r="CR11" s="621">
        <v>372260</v>
      </c>
      <c r="CS11" s="622"/>
      <c r="CT11" s="622"/>
      <c r="CU11" s="622"/>
      <c r="CV11" s="622"/>
      <c r="CW11" s="622"/>
      <c r="CX11" s="622"/>
      <c r="CY11" s="623"/>
      <c r="CZ11" s="659">
        <v>2.8</v>
      </c>
      <c r="DA11" s="659"/>
      <c r="DB11" s="659"/>
      <c r="DC11" s="659"/>
      <c r="DD11" s="627">
        <v>52405</v>
      </c>
      <c r="DE11" s="622"/>
      <c r="DF11" s="622"/>
      <c r="DG11" s="622"/>
      <c r="DH11" s="622"/>
      <c r="DI11" s="622"/>
      <c r="DJ11" s="622"/>
      <c r="DK11" s="622"/>
      <c r="DL11" s="622"/>
      <c r="DM11" s="622"/>
      <c r="DN11" s="622"/>
      <c r="DO11" s="622"/>
      <c r="DP11" s="623"/>
      <c r="DQ11" s="627">
        <v>195426</v>
      </c>
      <c r="DR11" s="622"/>
      <c r="DS11" s="622"/>
      <c r="DT11" s="622"/>
      <c r="DU11" s="622"/>
      <c r="DV11" s="622"/>
      <c r="DW11" s="622"/>
      <c r="DX11" s="622"/>
      <c r="DY11" s="622"/>
      <c r="DZ11" s="622"/>
      <c r="EA11" s="622"/>
      <c r="EB11" s="622"/>
      <c r="EC11" s="658"/>
    </row>
    <row r="12" spans="2:143" ht="11.25" customHeight="1" x14ac:dyDescent="0.2">
      <c r="B12" s="618" t="s">
        <v>238</v>
      </c>
      <c r="C12" s="619"/>
      <c r="D12" s="619"/>
      <c r="E12" s="619"/>
      <c r="F12" s="619"/>
      <c r="G12" s="619"/>
      <c r="H12" s="619"/>
      <c r="I12" s="619"/>
      <c r="J12" s="619"/>
      <c r="K12" s="619"/>
      <c r="L12" s="619"/>
      <c r="M12" s="619"/>
      <c r="N12" s="619"/>
      <c r="O12" s="619"/>
      <c r="P12" s="619"/>
      <c r="Q12" s="620"/>
      <c r="R12" s="621">
        <v>41782</v>
      </c>
      <c r="S12" s="622"/>
      <c r="T12" s="622"/>
      <c r="U12" s="622"/>
      <c r="V12" s="622"/>
      <c r="W12" s="622"/>
      <c r="X12" s="622"/>
      <c r="Y12" s="623"/>
      <c r="Z12" s="659">
        <v>0.3</v>
      </c>
      <c r="AA12" s="659"/>
      <c r="AB12" s="659"/>
      <c r="AC12" s="659"/>
      <c r="AD12" s="660">
        <v>41782</v>
      </c>
      <c r="AE12" s="660"/>
      <c r="AF12" s="660"/>
      <c r="AG12" s="660"/>
      <c r="AH12" s="660"/>
      <c r="AI12" s="660"/>
      <c r="AJ12" s="660"/>
      <c r="AK12" s="660"/>
      <c r="AL12" s="624">
        <v>0.5</v>
      </c>
      <c r="AM12" s="625"/>
      <c r="AN12" s="625"/>
      <c r="AO12" s="661"/>
      <c r="AP12" s="618" t="s">
        <v>239</v>
      </c>
      <c r="AQ12" s="619"/>
      <c r="AR12" s="619"/>
      <c r="AS12" s="619"/>
      <c r="AT12" s="619"/>
      <c r="AU12" s="619"/>
      <c r="AV12" s="619"/>
      <c r="AW12" s="619"/>
      <c r="AX12" s="619"/>
      <c r="AY12" s="619"/>
      <c r="AZ12" s="619"/>
      <c r="BA12" s="619"/>
      <c r="BB12" s="619"/>
      <c r="BC12" s="619"/>
      <c r="BD12" s="619"/>
      <c r="BE12" s="619"/>
      <c r="BF12" s="620"/>
      <c r="BG12" s="621">
        <v>1860759</v>
      </c>
      <c r="BH12" s="622"/>
      <c r="BI12" s="622"/>
      <c r="BJ12" s="622"/>
      <c r="BK12" s="622"/>
      <c r="BL12" s="622"/>
      <c r="BM12" s="622"/>
      <c r="BN12" s="623"/>
      <c r="BO12" s="659">
        <v>55.2</v>
      </c>
      <c r="BP12" s="659"/>
      <c r="BQ12" s="659"/>
      <c r="BR12" s="659"/>
      <c r="BS12" s="660" t="s">
        <v>122</v>
      </c>
      <c r="BT12" s="660"/>
      <c r="BU12" s="660"/>
      <c r="BV12" s="660"/>
      <c r="BW12" s="660"/>
      <c r="BX12" s="660"/>
      <c r="BY12" s="660"/>
      <c r="BZ12" s="660"/>
      <c r="CA12" s="660"/>
      <c r="CB12" s="695"/>
      <c r="CD12" s="618" t="s">
        <v>240</v>
      </c>
      <c r="CE12" s="619"/>
      <c r="CF12" s="619"/>
      <c r="CG12" s="619"/>
      <c r="CH12" s="619"/>
      <c r="CI12" s="619"/>
      <c r="CJ12" s="619"/>
      <c r="CK12" s="619"/>
      <c r="CL12" s="619"/>
      <c r="CM12" s="619"/>
      <c r="CN12" s="619"/>
      <c r="CO12" s="619"/>
      <c r="CP12" s="619"/>
      <c r="CQ12" s="620"/>
      <c r="CR12" s="621">
        <v>437769</v>
      </c>
      <c r="CS12" s="622"/>
      <c r="CT12" s="622"/>
      <c r="CU12" s="622"/>
      <c r="CV12" s="622"/>
      <c r="CW12" s="622"/>
      <c r="CX12" s="622"/>
      <c r="CY12" s="623"/>
      <c r="CZ12" s="659">
        <v>3.3</v>
      </c>
      <c r="DA12" s="659"/>
      <c r="DB12" s="659"/>
      <c r="DC12" s="659"/>
      <c r="DD12" s="627" t="s">
        <v>122</v>
      </c>
      <c r="DE12" s="622"/>
      <c r="DF12" s="622"/>
      <c r="DG12" s="622"/>
      <c r="DH12" s="622"/>
      <c r="DI12" s="622"/>
      <c r="DJ12" s="622"/>
      <c r="DK12" s="622"/>
      <c r="DL12" s="622"/>
      <c r="DM12" s="622"/>
      <c r="DN12" s="622"/>
      <c r="DO12" s="622"/>
      <c r="DP12" s="623"/>
      <c r="DQ12" s="627">
        <v>247570</v>
      </c>
      <c r="DR12" s="622"/>
      <c r="DS12" s="622"/>
      <c r="DT12" s="622"/>
      <c r="DU12" s="622"/>
      <c r="DV12" s="622"/>
      <c r="DW12" s="622"/>
      <c r="DX12" s="622"/>
      <c r="DY12" s="622"/>
      <c r="DZ12" s="622"/>
      <c r="EA12" s="622"/>
      <c r="EB12" s="622"/>
      <c r="EC12" s="658"/>
    </row>
    <row r="13" spans="2:143" ht="11.25" customHeight="1" x14ac:dyDescent="0.2">
      <c r="B13" s="618" t="s">
        <v>241</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242</v>
      </c>
      <c r="AQ13" s="619"/>
      <c r="AR13" s="619"/>
      <c r="AS13" s="619"/>
      <c r="AT13" s="619"/>
      <c r="AU13" s="619"/>
      <c r="AV13" s="619"/>
      <c r="AW13" s="619"/>
      <c r="AX13" s="619"/>
      <c r="AY13" s="619"/>
      <c r="AZ13" s="619"/>
      <c r="BA13" s="619"/>
      <c r="BB13" s="619"/>
      <c r="BC13" s="619"/>
      <c r="BD13" s="619"/>
      <c r="BE13" s="619"/>
      <c r="BF13" s="620"/>
      <c r="BG13" s="621">
        <v>1859526</v>
      </c>
      <c r="BH13" s="622"/>
      <c r="BI13" s="622"/>
      <c r="BJ13" s="622"/>
      <c r="BK13" s="622"/>
      <c r="BL13" s="622"/>
      <c r="BM13" s="622"/>
      <c r="BN13" s="623"/>
      <c r="BO13" s="659">
        <v>55.2</v>
      </c>
      <c r="BP13" s="659"/>
      <c r="BQ13" s="659"/>
      <c r="BR13" s="659"/>
      <c r="BS13" s="660" t="s">
        <v>122</v>
      </c>
      <c r="BT13" s="660"/>
      <c r="BU13" s="660"/>
      <c r="BV13" s="660"/>
      <c r="BW13" s="660"/>
      <c r="BX13" s="660"/>
      <c r="BY13" s="660"/>
      <c r="BZ13" s="660"/>
      <c r="CA13" s="660"/>
      <c r="CB13" s="695"/>
      <c r="CD13" s="618" t="s">
        <v>243</v>
      </c>
      <c r="CE13" s="619"/>
      <c r="CF13" s="619"/>
      <c r="CG13" s="619"/>
      <c r="CH13" s="619"/>
      <c r="CI13" s="619"/>
      <c r="CJ13" s="619"/>
      <c r="CK13" s="619"/>
      <c r="CL13" s="619"/>
      <c r="CM13" s="619"/>
      <c r="CN13" s="619"/>
      <c r="CO13" s="619"/>
      <c r="CP13" s="619"/>
      <c r="CQ13" s="620"/>
      <c r="CR13" s="621">
        <v>1111743</v>
      </c>
      <c r="CS13" s="622"/>
      <c r="CT13" s="622"/>
      <c r="CU13" s="622"/>
      <c r="CV13" s="622"/>
      <c r="CW13" s="622"/>
      <c r="CX13" s="622"/>
      <c r="CY13" s="623"/>
      <c r="CZ13" s="659">
        <v>8.4</v>
      </c>
      <c r="DA13" s="659"/>
      <c r="DB13" s="659"/>
      <c r="DC13" s="659"/>
      <c r="DD13" s="627">
        <v>657869</v>
      </c>
      <c r="DE13" s="622"/>
      <c r="DF13" s="622"/>
      <c r="DG13" s="622"/>
      <c r="DH13" s="622"/>
      <c r="DI13" s="622"/>
      <c r="DJ13" s="622"/>
      <c r="DK13" s="622"/>
      <c r="DL13" s="622"/>
      <c r="DM13" s="622"/>
      <c r="DN13" s="622"/>
      <c r="DO13" s="622"/>
      <c r="DP13" s="623"/>
      <c r="DQ13" s="627">
        <v>522567</v>
      </c>
      <c r="DR13" s="622"/>
      <c r="DS13" s="622"/>
      <c r="DT13" s="622"/>
      <c r="DU13" s="622"/>
      <c r="DV13" s="622"/>
      <c r="DW13" s="622"/>
      <c r="DX13" s="622"/>
      <c r="DY13" s="622"/>
      <c r="DZ13" s="622"/>
      <c r="EA13" s="622"/>
      <c r="EB13" s="622"/>
      <c r="EC13" s="658"/>
    </row>
    <row r="14" spans="2:143" ht="11.25" customHeight="1" x14ac:dyDescent="0.2">
      <c r="B14" s="618" t="s">
        <v>244</v>
      </c>
      <c r="C14" s="619"/>
      <c r="D14" s="619"/>
      <c r="E14" s="619"/>
      <c r="F14" s="619"/>
      <c r="G14" s="619"/>
      <c r="H14" s="619"/>
      <c r="I14" s="619"/>
      <c r="J14" s="619"/>
      <c r="K14" s="619"/>
      <c r="L14" s="619"/>
      <c r="M14" s="619"/>
      <c r="N14" s="619"/>
      <c r="O14" s="619"/>
      <c r="P14" s="619"/>
      <c r="Q14" s="620"/>
      <c r="R14" s="621">
        <v>1140</v>
      </c>
      <c r="S14" s="622"/>
      <c r="T14" s="622"/>
      <c r="U14" s="622"/>
      <c r="V14" s="622"/>
      <c r="W14" s="622"/>
      <c r="X14" s="622"/>
      <c r="Y14" s="623"/>
      <c r="Z14" s="659">
        <v>0</v>
      </c>
      <c r="AA14" s="659"/>
      <c r="AB14" s="659"/>
      <c r="AC14" s="659"/>
      <c r="AD14" s="660">
        <v>1140</v>
      </c>
      <c r="AE14" s="660"/>
      <c r="AF14" s="660"/>
      <c r="AG14" s="660"/>
      <c r="AH14" s="660"/>
      <c r="AI14" s="660"/>
      <c r="AJ14" s="660"/>
      <c r="AK14" s="660"/>
      <c r="AL14" s="624">
        <v>0</v>
      </c>
      <c r="AM14" s="625"/>
      <c r="AN14" s="625"/>
      <c r="AO14" s="661"/>
      <c r="AP14" s="618" t="s">
        <v>245</v>
      </c>
      <c r="AQ14" s="619"/>
      <c r="AR14" s="619"/>
      <c r="AS14" s="619"/>
      <c r="AT14" s="619"/>
      <c r="AU14" s="619"/>
      <c r="AV14" s="619"/>
      <c r="AW14" s="619"/>
      <c r="AX14" s="619"/>
      <c r="AY14" s="619"/>
      <c r="AZ14" s="619"/>
      <c r="BA14" s="619"/>
      <c r="BB14" s="619"/>
      <c r="BC14" s="619"/>
      <c r="BD14" s="619"/>
      <c r="BE14" s="619"/>
      <c r="BF14" s="620"/>
      <c r="BG14" s="621">
        <v>106375</v>
      </c>
      <c r="BH14" s="622"/>
      <c r="BI14" s="622"/>
      <c r="BJ14" s="622"/>
      <c r="BK14" s="622"/>
      <c r="BL14" s="622"/>
      <c r="BM14" s="622"/>
      <c r="BN14" s="623"/>
      <c r="BO14" s="659">
        <v>3.2</v>
      </c>
      <c r="BP14" s="659"/>
      <c r="BQ14" s="659"/>
      <c r="BR14" s="659"/>
      <c r="BS14" s="660" t="s">
        <v>122</v>
      </c>
      <c r="BT14" s="660"/>
      <c r="BU14" s="660"/>
      <c r="BV14" s="660"/>
      <c r="BW14" s="660"/>
      <c r="BX14" s="660"/>
      <c r="BY14" s="660"/>
      <c r="BZ14" s="660"/>
      <c r="CA14" s="660"/>
      <c r="CB14" s="695"/>
      <c r="CD14" s="618" t="s">
        <v>246</v>
      </c>
      <c r="CE14" s="619"/>
      <c r="CF14" s="619"/>
      <c r="CG14" s="619"/>
      <c r="CH14" s="619"/>
      <c r="CI14" s="619"/>
      <c r="CJ14" s="619"/>
      <c r="CK14" s="619"/>
      <c r="CL14" s="619"/>
      <c r="CM14" s="619"/>
      <c r="CN14" s="619"/>
      <c r="CO14" s="619"/>
      <c r="CP14" s="619"/>
      <c r="CQ14" s="620"/>
      <c r="CR14" s="621">
        <v>711540</v>
      </c>
      <c r="CS14" s="622"/>
      <c r="CT14" s="622"/>
      <c r="CU14" s="622"/>
      <c r="CV14" s="622"/>
      <c r="CW14" s="622"/>
      <c r="CX14" s="622"/>
      <c r="CY14" s="623"/>
      <c r="CZ14" s="659">
        <v>5.4</v>
      </c>
      <c r="DA14" s="659"/>
      <c r="DB14" s="659"/>
      <c r="DC14" s="659"/>
      <c r="DD14" s="627">
        <v>56267</v>
      </c>
      <c r="DE14" s="622"/>
      <c r="DF14" s="622"/>
      <c r="DG14" s="622"/>
      <c r="DH14" s="622"/>
      <c r="DI14" s="622"/>
      <c r="DJ14" s="622"/>
      <c r="DK14" s="622"/>
      <c r="DL14" s="622"/>
      <c r="DM14" s="622"/>
      <c r="DN14" s="622"/>
      <c r="DO14" s="622"/>
      <c r="DP14" s="623"/>
      <c r="DQ14" s="627">
        <v>580355</v>
      </c>
      <c r="DR14" s="622"/>
      <c r="DS14" s="622"/>
      <c r="DT14" s="622"/>
      <c r="DU14" s="622"/>
      <c r="DV14" s="622"/>
      <c r="DW14" s="622"/>
      <c r="DX14" s="622"/>
      <c r="DY14" s="622"/>
      <c r="DZ14" s="622"/>
      <c r="EA14" s="622"/>
      <c r="EB14" s="622"/>
      <c r="EC14" s="658"/>
    </row>
    <row r="15" spans="2:143" ht="11.25" customHeight="1" x14ac:dyDescent="0.2">
      <c r="B15" s="618" t="s">
        <v>247</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248</v>
      </c>
      <c r="AQ15" s="619"/>
      <c r="AR15" s="619"/>
      <c r="AS15" s="619"/>
      <c r="AT15" s="619"/>
      <c r="AU15" s="619"/>
      <c r="AV15" s="619"/>
      <c r="AW15" s="619"/>
      <c r="AX15" s="619"/>
      <c r="AY15" s="619"/>
      <c r="AZ15" s="619"/>
      <c r="BA15" s="619"/>
      <c r="BB15" s="619"/>
      <c r="BC15" s="619"/>
      <c r="BD15" s="619"/>
      <c r="BE15" s="619"/>
      <c r="BF15" s="620"/>
      <c r="BG15" s="621">
        <v>177168</v>
      </c>
      <c r="BH15" s="622"/>
      <c r="BI15" s="622"/>
      <c r="BJ15" s="622"/>
      <c r="BK15" s="622"/>
      <c r="BL15" s="622"/>
      <c r="BM15" s="622"/>
      <c r="BN15" s="623"/>
      <c r="BO15" s="659">
        <v>5.3</v>
      </c>
      <c r="BP15" s="659"/>
      <c r="BQ15" s="659"/>
      <c r="BR15" s="659"/>
      <c r="BS15" s="660" t="s">
        <v>122</v>
      </c>
      <c r="BT15" s="660"/>
      <c r="BU15" s="660"/>
      <c r="BV15" s="660"/>
      <c r="BW15" s="660"/>
      <c r="BX15" s="660"/>
      <c r="BY15" s="660"/>
      <c r="BZ15" s="660"/>
      <c r="CA15" s="660"/>
      <c r="CB15" s="695"/>
      <c r="CD15" s="618" t="s">
        <v>249</v>
      </c>
      <c r="CE15" s="619"/>
      <c r="CF15" s="619"/>
      <c r="CG15" s="619"/>
      <c r="CH15" s="619"/>
      <c r="CI15" s="619"/>
      <c r="CJ15" s="619"/>
      <c r="CK15" s="619"/>
      <c r="CL15" s="619"/>
      <c r="CM15" s="619"/>
      <c r="CN15" s="619"/>
      <c r="CO15" s="619"/>
      <c r="CP15" s="619"/>
      <c r="CQ15" s="620"/>
      <c r="CR15" s="621">
        <v>1280943</v>
      </c>
      <c r="CS15" s="622"/>
      <c r="CT15" s="622"/>
      <c r="CU15" s="622"/>
      <c r="CV15" s="622"/>
      <c r="CW15" s="622"/>
      <c r="CX15" s="622"/>
      <c r="CY15" s="623"/>
      <c r="CZ15" s="659">
        <v>9.6999999999999993</v>
      </c>
      <c r="DA15" s="659"/>
      <c r="DB15" s="659"/>
      <c r="DC15" s="659"/>
      <c r="DD15" s="627">
        <v>110138</v>
      </c>
      <c r="DE15" s="622"/>
      <c r="DF15" s="622"/>
      <c r="DG15" s="622"/>
      <c r="DH15" s="622"/>
      <c r="DI15" s="622"/>
      <c r="DJ15" s="622"/>
      <c r="DK15" s="622"/>
      <c r="DL15" s="622"/>
      <c r="DM15" s="622"/>
      <c r="DN15" s="622"/>
      <c r="DO15" s="622"/>
      <c r="DP15" s="623"/>
      <c r="DQ15" s="627">
        <v>1070464</v>
      </c>
      <c r="DR15" s="622"/>
      <c r="DS15" s="622"/>
      <c r="DT15" s="622"/>
      <c r="DU15" s="622"/>
      <c r="DV15" s="622"/>
      <c r="DW15" s="622"/>
      <c r="DX15" s="622"/>
      <c r="DY15" s="622"/>
      <c r="DZ15" s="622"/>
      <c r="EA15" s="622"/>
      <c r="EB15" s="622"/>
      <c r="EC15" s="658"/>
    </row>
    <row r="16" spans="2:143" ht="11.25" customHeight="1" x14ac:dyDescent="0.2">
      <c r="B16" s="618" t="s">
        <v>250</v>
      </c>
      <c r="C16" s="619"/>
      <c r="D16" s="619"/>
      <c r="E16" s="619"/>
      <c r="F16" s="619"/>
      <c r="G16" s="619"/>
      <c r="H16" s="619"/>
      <c r="I16" s="619"/>
      <c r="J16" s="619"/>
      <c r="K16" s="619"/>
      <c r="L16" s="619"/>
      <c r="M16" s="619"/>
      <c r="N16" s="619"/>
      <c r="O16" s="619"/>
      <c r="P16" s="619"/>
      <c r="Q16" s="620"/>
      <c r="R16" s="621">
        <v>17810</v>
      </c>
      <c r="S16" s="622"/>
      <c r="T16" s="622"/>
      <c r="U16" s="622"/>
      <c r="V16" s="622"/>
      <c r="W16" s="622"/>
      <c r="X16" s="622"/>
      <c r="Y16" s="623"/>
      <c r="Z16" s="659">
        <v>0.1</v>
      </c>
      <c r="AA16" s="659"/>
      <c r="AB16" s="659"/>
      <c r="AC16" s="659"/>
      <c r="AD16" s="660">
        <v>17810</v>
      </c>
      <c r="AE16" s="660"/>
      <c r="AF16" s="660"/>
      <c r="AG16" s="660"/>
      <c r="AH16" s="660"/>
      <c r="AI16" s="660"/>
      <c r="AJ16" s="660"/>
      <c r="AK16" s="660"/>
      <c r="AL16" s="624">
        <v>0.2</v>
      </c>
      <c r="AM16" s="625"/>
      <c r="AN16" s="625"/>
      <c r="AO16" s="661"/>
      <c r="AP16" s="618" t="s">
        <v>251</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695"/>
      <c r="CD16" s="618" t="s">
        <v>252</v>
      </c>
      <c r="CE16" s="619"/>
      <c r="CF16" s="619"/>
      <c r="CG16" s="619"/>
      <c r="CH16" s="619"/>
      <c r="CI16" s="619"/>
      <c r="CJ16" s="619"/>
      <c r="CK16" s="619"/>
      <c r="CL16" s="619"/>
      <c r="CM16" s="619"/>
      <c r="CN16" s="619"/>
      <c r="CO16" s="619"/>
      <c r="CP16" s="619"/>
      <c r="CQ16" s="620"/>
      <c r="CR16" s="621">
        <v>16498</v>
      </c>
      <c r="CS16" s="622"/>
      <c r="CT16" s="622"/>
      <c r="CU16" s="622"/>
      <c r="CV16" s="622"/>
      <c r="CW16" s="622"/>
      <c r="CX16" s="622"/>
      <c r="CY16" s="623"/>
      <c r="CZ16" s="659">
        <v>0.1</v>
      </c>
      <c r="DA16" s="659"/>
      <c r="DB16" s="659"/>
      <c r="DC16" s="659"/>
      <c r="DD16" s="627" t="s">
        <v>122</v>
      </c>
      <c r="DE16" s="622"/>
      <c r="DF16" s="622"/>
      <c r="DG16" s="622"/>
      <c r="DH16" s="622"/>
      <c r="DI16" s="622"/>
      <c r="DJ16" s="622"/>
      <c r="DK16" s="622"/>
      <c r="DL16" s="622"/>
      <c r="DM16" s="622"/>
      <c r="DN16" s="622"/>
      <c r="DO16" s="622"/>
      <c r="DP16" s="623"/>
      <c r="DQ16" s="627">
        <v>9568</v>
      </c>
      <c r="DR16" s="622"/>
      <c r="DS16" s="622"/>
      <c r="DT16" s="622"/>
      <c r="DU16" s="622"/>
      <c r="DV16" s="622"/>
      <c r="DW16" s="622"/>
      <c r="DX16" s="622"/>
      <c r="DY16" s="622"/>
      <c r="DZ16" s="622"/>
      <c r="EA16" s="622"/>
      <c r="EB16" s="622"/>
      <c r="EC16" s="658"/>
    </row>
    <row r="17" spans="2:133" ht="11.25" customHeight="1" x14ac:dyDescent="0.2">
      <c r="B17" s="618" t="s">
        <v>253</v>
      </c>
      <c r="C17" s="619"/>
      <c r="D17" s="619"/>
      <c r="E17" s="619"/>
      <c r="F17" s="619"/>
      <c r="G17" s="619"/>
      <c r="H17" s="619"/>
      <c r="I17" s="619"/>
      <c r="J17" s="619"/>
      <c r="K17" s="619"/>
      <c r="L17" s="619"/>
      <c r="M17" s="619"/>
      <c r="N17" s="619"/>
      <c r="O17" s="619"/>
      <c r="P17" s="619"/>
      <c r="Q17" s="620"/>
      <c r="R17" s="621">
        <v>52009</v>
      </c>
      <c r="S17" s="622"/>
      <c r="T17" s="622"/>
      <c r="U17" s="622"/>
      <c r="V17" s="622"/>
      <c r="W17" s="622"/>
      <c r="X17" s="622"/>
      <c r="Y17" s="623"/>
      <c r="Z17" s="659">
        <v>0.4</v>
      </c>
      <c r="AA17" s="659"/>
      <c r="AB17" s="659"/>
      <c r="AC17" s="659"/>
      <c r="AD17" s="660">
        <v>52009</v>
      </c>
      <c r="AE17" s="660"/>
      <c r="AF17" s="660"/>
      <c r="AG17" s="660"/>
      <c r="AH17" s="660"/>
      <c r="AI17" s="660"/>
      <c r="AJ17" s="660"/>
      <c r="AK17" s="660"/>
      <c r="AL17" s="624">
        <v>0.6</v>
      </c>
      <c r="AM17" s="625"/>
      <c r="AN17" s="625"/>
      <c r="AO17" s="661"/>
      <c r="AP17" s="618" t="s">
        <v>254</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695"/>
      <c r="CD17" s="618" t="s">
        <v>255</v>
      </c>
      <c r="CE17" s="619"/>
      <c r="CF17" s="619"/>
      <c r="CG17" s="619"/>
      <c r="CH17" s="619"/>
      <c r="CI17" s="619"/>
      <c r="CJ17" s="619"/>
      <c r="CK17" s="619"/>
      <c r="CL17" s="619"/>
      <c r="CM17" s="619"/>
      <c r="CN17" s="619"/>
      <c r="CO17" s="619"/>
      <c r="CP17" s="619"/>
      <c r="CQ17" s="620"/>
      <c r="CR17" s="621">
        <v>1381808</v>
      </c>
      <c r="CS17" s="622"/>
      <c r="CT17" s="622"/>
      <c r="CU17" s="622"/>
      <c r="CV17" s="622"/>
      <c r="CW17" s="622"/>
      <c r="CX17" s="622"/>
      <c r="CY17" s="623"/>
      <c r="CZ17" s="659">
        <v>10.5</v>
      </c>
      <c r="DA17" s="659"/>
      <c r="DB17" s="659"/>
      <c r="DC17" s="659"/>
      <c r="DD17" s="627" t="s">
        <v>122</v>
      </c>
      <c r="DE17" s="622"/>
      <c r="DF17" s="622"/>
      <c r="DG17" s="622"/>
      <c r="DH17" s="622"/>
      <c r="DI17" s="622"/>
      <c r="DJ17" s="622"/>
      <c r="DK17" s="622"/>
      <c r="DL17" s="622"/>
      <c r="DM17" s="622"/>
      <c r="DN17" s="622"/>
      <c r="DO17" s="622"/>
      <c r="DP17" s="623"/>
      <c r="DQ17" s="627">
        <v>1381359</v>
      </c>
      <c r="DR17" s="622"/>
      <c r="DS17" s="622"/>
      <c r="DT17" s="622"/>
      <c r="DU17" s="622"/>
      <c r="DV17" s="622"/>
      <c r="DW17" s="622"/>
      <c r="DX17" s="622"/>
      <c r="DY17" s="622"/>
      <c r="DZ17" s="622"/>
      <c r="EA17" s="622"/>
      <c r="EB17" s="622"/>
      <c r="EC17" s="658"/>
    </row>
    <row r="18" spans="2:133" ht="11.25" customHeight="1" x14ac:dyDescent="0.2">
      <c r="B18" s="618" t="s">
        <v>256</v>
      </c>
      <c r="C18" s="619"/>
      <c r="D18" s="619"/>
      <c r="E18" s="619"/>
      <c r="F18" s="619"/>
      <c r="G18" s="619"/>
      <c r="H18" s="619"/>
      <c r="I18" s="619"/>
      <c r="J18" s="619"/>
      <c r="K18" s="619"/>
      <c r="L18" s="619"/>
      <c r="M18" s="619"/>
      <c r="N18" s="619"/>
      <c r="O18" s="619"/>
      <c r="P18" s="619"/>
      <c r="Q18" s="620"/>
      <c r="R18" s="621">
        <v>19556</v>
      </c>
      <c r="S18" s="622"/>
      <c r="T18" s="622"/>
      <c r="U18" s="622"/>
      <c r="V18" s="622"/>
      <c r="W18" s="622"/>
      <c r="X18" s="622"/>
      <c r="Y18" s="623"/>
      <c r="Z18" s="659">
        <v>0.1</v>
      </c>
      <c r="AA18" s="659"/>
      <c r="AB18" s="659"/>
      <c r="AC18" s="659"/>
      <c r="AD18" s="660">
        <v>19556</v>
      </c>
      <c r="AE18" s="660"/>
      <c r="AF18" s="660"/>
      <c r="AG18" s="660"/>
      <c r="AH18" s="660"/>
      <c r="AI18" s="660"/>
      <c r="AJ18" s="660"/>
      <c r="AK18" s="660"/>
      <c r="AL18" s="624">
        <v>0.2</v>
      </c>
      <c r="AM18" s="625"/>
      <c r="AN18" s="625"/>
      <c r="AO18" s="661"/>
      <c r="AP18" s="618" t="s">
        <v>257</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695"/>
      <c r="CD18" s="618" t="s">
        <v>258</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x14ac:dyDescent="0.2">
      <c r="B19" s="618" t="s">
        <v>259</v>
      </c>
      <c r="C19" s="619"/>
      <c r="D19" s="619"/>
      <c r="E19" s="619"/>
      <c r="F19" s="619"/>
      <c r="G19" s="619"/>
      <c r="H19" s="619"/>
      <c r="I19" s="619"/>
      <c r="J19" s="619"/>
      <c r="K19" s="619"/>
      <c r="L19" s="619"/>
      <c r="M19" s="619"/>
      <c r="N19" s="619"/>
      <c r="O19" s="619"/>
      <c r="P19" s="619"/>
      <c r="Q19" s="620"/>
      <c r="R19" s="621">
        <v>15514</v>
      </c>
      <c r="S19" s="622"/>
      <c r="T19" s="622"/>
      <c r="U19" s="622"/>
      <c r="V19" s="622"/>
      <c r="W19" s="622"/>
      <c r="X19" s="622"/>
      <c r="Y19" s="623"/>
      <c r="Z19" s="659">
        <v>0.1</v>
      </c>
      <c r="AA19" s="659"/>
      <c r="AB19" s="659"/>
      <c r="AC19" s="659"/>
      <c r="AD19" s="660">
        <v>15514</v>
      </c>
      <c r="AE19" s="660"/>
      <c r="AF19" s="660"/>
      <c r="AG19" s="660"/>
      <c r="AH19" s="660"/>
      <c r="AI19" s="660"/>
      <c r="AJ19" s="660"/>
      <c r="AK19" s="660"/>
      <c r="AL19" s="624">
        <v>0.2</v>
      </c>
      <c r="AM19" s="625"/>
      <c r="AN19" s="625"/>
      <c r="AO19" s="661"/>
      <c r="AP19" s="618" t="s">
        <v>260</v>
      </c>
      <c r="AQ19" s="619"/>
      <c r="AR19" s="619"/>
      <c r="AS19" s="619"/>
      <c r="AT19" s="619"/>
      <c r="AU19" s="619"/>
      <c r="AV19" s="619"/>
      <c r="AW19" s="619"/>
      <c r="AX19" s="619"/>
      <c r="AY19" s="619"/>
      <c r="AZ19" s="619"/>
      <c r="BA19" s="619"/>
      <c r="BB19" s="619"/>
      <c r="BC19" s="619"/>
      <c r="BD19" s="619"/>
      <c r="BE19" s="619"/>
      <c r="BF19" s="620"/>
      <c r="BG19" s="621">
        <v>4172</v>
      </c>
      <c r="BH19" s="622"/>
      <c r="BI19" s="622"/>
      <c r="BJ19" s="622"/>
      <c r="BK19" s="622"/>
      <c r="BL19" s="622"/>
      <c r="BM19" s="622"/>
      <c r="BN19" s="623"/>
      <c r="BO19" s="659">
        <v>0.1</v>
      </c>
      <c r="BP19" s="659"/>
      <c r="BQ19" s="659"/>
      <c r="BR19" s="659"/>
      <c r="BS19" s="660" t="s">
        <v>122</v>
      </c>
      <c r="BT19" s="660"/>
      <c r="BU19" s="660"/>
      <c r="BV19" s="660"/>
      <c r="BW19" s="660"/>
      <c r="BX19" s="660"/>
      <c r="BY19" s="660"/>
      <c r="BZ19" s="660"/>
      <c r="CA19" s="660"/>
      <c r="CB19" s="695"/>
      <c r="CD19" s="618" t="s">
        <v>261</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2">
      <c r="B20" s="696" t="s">
        <v>262</v>
      </c>
      <c r="C20" s="697"/>
      <c r="D20" s="697"/>
      <c r="E20" s="697"/>
      <c r="F20" s="697"/>
      <c r="G20" s="697"/>
      <c r="H20" s="697"/>
      <c r="I20" s="697"/>
      <c r="J20" s="697"/>
      <c r="K20" s="697"/>
      <c r="L20" s="697"/>
      <c r="M20" s="697"/>
      <c r="N20" s="697"/>
      <c r="O20" s="697"/>
      <c r="P20" s="697"/>
      <c r="Q20" s="698"/>
      <c r="R20" s="621">
        <v>4042</v>
      </c>
      <c r="S20" s="622"/>
      <c r="T20" s="622"/>
      <c r="U20" s="622"/>
      <c r="V20" s="622"/>
      <c r="W20" s="622"/>
      <c r="X20" s="622"/>
      <c r="Y20" s="623"/>
      <c r="Z20" s="659">
        <v>0</v>
      </c>
      <c r="AA20" s="659"/>
      <c r="AB20" s="659"/>
      <c r="AC20" s="659"/>
      <c r="AD20" s="660">
        <v>4042</v>
      </c>
      <c r="AE20" s="660"/>
      <c r="AF20" s="660"/>
      <c r="AG20" s="660"/>
      <c r="AH20" s="660"/>
      <c r="AI20" s="660"/>
      <c r="AJ20" s="660"/>
      <c r="AK20" s="660"/>
      <c r="AL20" s="624">
        <v>0</v>
      </c>
      <c r="AM20" s="625"/>
      <c r="AN20" s="625"/>
      <c r="AO20" s="661"/>
      <c r="AP20" s="618" t="s">
        <v>263</v>
      </c>
      <c r="AQ20" s="619"/>
      <c r="AR20" s="619"/>
      <c r="AS20" s="619"/>
      <c r="AT20" s="619"/>
      <c r="AU20" s="619"/>
      <c r="AV20" s="619"/>
      <c r="AW20" s="619"/>
      <c r="AX20" s="619"/>
      <c r="AY20" s="619"/>
      <c r="AZ20" s="619"/>
      <c r="BA20" s="619"/>
      <c r="BB20" s="619"/>
      <c r="BC20" s="619"/>
      <c r="BD20" s="619"/>
      <c r="BE20" s="619"/>
      <c r="BF20" s="620"/>
      <c r="BG20" s="621">
        <v>4172</v>
      </c>
      <c r="BH20" s="622"/>
      <c r="BI20" s="622"/>
      <c r="BJ20" s="622"/>
      <c r="BK20" s="622"/>
      <c r="BL20" s="622"/>
      <c r="BM20" s="622"/>
      <c r="BN20" s="623"/>
      <c r="BO20" s="659">
        <v>0.1</v>
      </c>
      <c r="BP20" s="659"/>
      <c r="BQ20" s="659"/>
      <c r="BR20" s="659"/>
      <c r="BS20" s="660" t="s">
        <v>122</v>
      </c>
      <c r="BT20" s="660"/>
      <c r="BU20" s="660"/>
      <c r="BV20" s="660"/>
      <c r="BW20" s="660"/>
      <c r="BX20" s="660"/>
      <c r="BY20" s="660"/>
      <c r="BZ20" s="660"/>
      <c r="CA20" s="660"/>
      <c r="CB20" s="695"/>
      <c r="CD20" s="618" t="s">
        <v>264</v>
      </c>
      <c r="CE20" s="619"/>
      <c r="CF20" s="619"/>
      <c r="CG20" s="619"/>
      <c r="CH20" s="619"/>
      <c r="CI20" s="619"/>
      <c r="CJ20" s="619"/>
      <c r="CK20" s="619"/>
      <c r="CL20" s="619"/>
      <c r="CM20" s="619"/>
      <c r="CN20" s="619"/>
      <c r="CO20" s="619"/>
      <c r="CP20" s="619"/>
      <c r="CQ20" s="620"/>
      <c r="CR20" s="621">
        <v>13215570</v>
      </c>
      <c r="CS20" s="622"/>
      <c r="CT20" s="622"/>
      <c r="CU20" s="622"/>
      <c r="CV20" s="622"/>
      <c r="CW20" s="622"/>
      <c r="CX20" s="622"/>
      <c r="CY20" s="623"/>
      <c r="CZ20" s="659">
        <v>100</v>
      </c>
      <c r="DA20" s="659"/>
      <c r="DB20" s="659"/>
      <c r="DC20" s="659"/>
      <c r="DD20" s="627">
        <v>1224183</v>
      </c>
      <c r="DE20" s="622"/>
      <c r="DF20" s="622"/>
      <c r="DG20" s="622"/>
      <c r="DH20" s="622"/>
      <c r="DI20" s="622"/>
      <c r="DJ20" s="622"/>
      <c r="DK20" s="622"/>
      <c r="DL20" s="622"/>
      <c r="DM20" s="622"/>
      <c r="DN20" s="622"/>
      <c r="DO20" s="622"/>
      <c r="DP20" s="623"/>
      <c r="DQ20" s="627">
        <v>9487303</v>
      </c>
      <c r="DR20" s="622"/>
      <c r="DS20" s="622"/>
      <c r="DT20" s="622"/>
      <c r="DU20" s="622"/>
      <c r="DV20" s="622"/>
      <c r="DW20" s="622"/>
      <c r="DX20" s="622"/>
      <c r="DY20" s="622"/>
      <c r="DZ20" s="622"/>
      <c r="EA20" s="622"/>
      <c r="EB20" s="622"/>
      <c r="EC20" s="658"/>
    </row>
    <row r="21" spans="2:133" ht="11.25" customHeight="1" x14ac:dyDescent="0.2">
      <c r="B21" s="618" t="s">
        <v>265</v>
      </c>
      <c r="C21" s="619"/>
      <c r="D21" s="619"/>
      <c r="E21" s="619"/>
      <c r="F21" s="619"/>
      <c r="G21" s="619"/>
      <c r="H21" s="619"/>
      <c r="I21" s="619"/>
      <c r="J21" s="619"/>
      <c r="K21" s="619"/>
      <c r="L21" s="619"/>
      <c r="M21" s="619"/>
      <c r="N21" s="619"/>
      <c r="O21" s="619"/>
      <c r="P21" s="619"/>
      <c r="Q21" s="620"/>
      <c r="R21" s="621">
        <v>4773953</v>
      </c>
      <c r="S21" s="622"/>
      <c r="T21" s="622"/>
      <c r="U21" s="622"/>
      <c r="V21" s="622"/>
      <c r="W21" s="622"/>
      <c r="X21" s="622"/>
      <c r="Y21" s="623"/>
      <c r="Z21" s="659">
        <v>33.799999999999997</v>
      </c>
      <c r="AA21" s="659"/>
      <c r="AB21" s="659"/>
      <c r="AC21" s="659"/>
      <c r="AD21" s="660">
        <v>4176820</v>
      </c>
      <c r="AE21" s="660"/>
      <c r="AF21" s="660"/>
      <c r="AG21" s="660"/>
      <c r="AH21" s="660"/>
      <c r="AI21" s="660"/>
      <c r="AJ21" s="660"/>
      <c r="AK21" s="660"/>
      <c r="AL21" s="624">
        <v>49.1</v>
      </c>
      <c r="AM21" s="625"/>
      <c r="AN21" s="625"/>
      <c r="AO21" s="661"/>
      <c r="AP21" s="618" t="s">
        <v>266</v>
      </c>
      <c r="AQ21" s="699"/>
      <c r="AR21" s="699"/>
      <c r="AS21" s="699"/>
      <c r="AT21" s="699"/>
      <c r="AU21" s="699"/>
      <c r="AV21" s="699"/>
      <c r="AW21" s="699"/>
      <c r="AX21" s="699"/>
      <c r="AY21" s="699"/>
      <c r="AZ21" s="699"/>
      <c r="BA21" s="699"/>
      <c r="BB21" s="699"/>
      <c r="BC21" s="699"/>
      <c r="BD21" s="699"/>
      <c r="BE21" s="699"/>
      <c r="BF21" s="700"/>
      <c r="BG21" s="621">
        <v>4172</v>
      </c>
      <c r="BH21" s="622"/>
      <c r="BI21" s="622"/>
      <c r="BJ21" s="622"/>
      <c r="BK21" s="622"/>
      <c r="BL21" s="622"/>
      <c r="BM21" s="622"/>
      <c r="BN21" s="623"/>
      <c r="BO21" s="659">
        <v>0.1</v>
      </c>
      <c r="BP21" s="659"/>
      <c r="BQ21" s="659"/>
      <c r="BR21" s="659"/>
      <c r="BS21" s="660" t="s">
        <v>122</v>
      </c>
      <c r="BT21" s="660"/>
      <c r="BU21" s="660"/>
      <c r="BV21" s="660"/>
      <c r="BW21" s="660"/>
      <c r="BX21" s="660"/>
      <c r="BY21" s="660"/>
      <c r="BZ21" s="660"/>
      <c r="CA21" s="660"/>
      <c r="CB21" s="695"/>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2">
      <c r="B22" s="618" t="s">
        <v>267</v>
      </c>
      <c r="C22" s="619"/>
      <c r="D22" s="619"/>
      <c r="E22" s="619"/>
      <c r="F22" s="619"/>
      <c r="G22" s="619"/>
      <c r="H22" s="619"/>
      <c r="I22" s="619"/>
      <c r="J22" s="619"/>
      <c r="K22" s="619"/>
      <c r="L22" s="619"/>
      <c r="M22" s="619"/>
      <c r="N22" s="619"/>
      <c r="O22" s="619"/>
      <c r="P22" s="619"/>
      <c r="Q22" s="620"/>
      <c r="R22" s="621">
        <v>4176820</v>
      </c>
      <c r="S22" s="622"/>
      <c r="T22" s="622"/>
      <c r="U22" s="622"/>
      <c r="V22" s="622"/>
      <c r="W22" s="622"/>
      <c r="X22" s="622"/>
      <c r="Y22" s="623"/>
      <c r="Z22" s="659">
        <v>29.6</v>
      </c>
      <c r="AA22" s="659"/>
      <c r="AB22" s="659"/>
      <c r="AC22" s="659"/>
      <c r="AD22" s="660">
        <v>4176820</v>
      </c>
      <c r="AE22" s="660"/>
      <c r="AF22" s="660"/>
      <c r="AG22" s="660"/>
      <c r="AH22" s="660"/>
      <c r="AI22" s="660"/>
      <c r="AJ22" s="660"/>
      <c r="AK22" s="660"/>
      <c r="AL22" s="624">
        <v>49.1</v>
      </c>
      <c r="AM22" s="625"/>
      <c r="AN22" s="625"/>
      <c r="AO22" s="661"/>
      <c r="AP22" s="618" t="s">
        <v>268</v>
      </c>
      <c r="AQ22" s="699"/>
      <c r="AR22" s="699"/>
      <c r="AS22" s="699"/>
      <c r="AT22" s="699"/>
      <c r="AU22" s="699"/>
      <c r="AV22" s="699"/>
      <c r="AW22" s="699"/>
      <c r="AX22" s="699"/>
      <c r="AY22" s="699"/>
      <c r="AZ22" s="699"/>
      <c r="BA22" s="699"/>
      <c r="BB22" s="699"/>
      <c r="BC22" s="699"/>
      <c r="BD22" s="699"/>
      <c r="BE22" s="699"/>
      <c r="BF22" s="700"/>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695"/>
      <c r="CD22" s="673" t="s">
        <v>269</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2">
      <c r="B23" s="618" t="s">
        <v>270</v>
      </c>
      <c r="C23" s="619"/>
      <c r="D23" s="619"/>
      <c r="E23" s="619"/>
      <c r="F23" s="619"/>
      <c r="G23" s="619"/>
      <c r="H23" s="619"/>
      <c r="I23" s="619"/>
      <c r="J23" s="619"/>
      <c r="K23" s="619"/>
      <c r="L23" s="619"/>
      <c r="M23" s="619"/>
      <c r="N23" s="619"/>
      <c r="O23" s="619"/>
      <c r="P23" s="619"/>
      <c r="Q23" s="620"/>
      <c r="R23" s="621">
        <v>597049</v>
      </c>
      <c r="S23" s="622"/>
      <c r="T23" s="622"/>
      <c r="U23" s="622"/>
      <c r="V23" s="622"/>
      <c r="W23" s="622"/>
      <c r="X23" s="622"/>
      <c r="Y23" s="623"/>
      <c r="Z23" s="659">
        <v>4.2</v>
      </c>
      <c r="AA23" s="659"/>
      <c r="AB23" s="659"/>
      <c r="AC23" s="659"/>
      <c r="AD23" s="660" t="s">
        <v>122</v>
      </c>
      <c r="AE23" s="660"/>
      <c r="AF23" s="660"/>
      <c r="AG23" s="660"/>
      <c r="AH23" s="660"/>
      <c r="AI23" s="660"/>
      <c r="AJ23" s="660"/>
      <c r="AK23" s="660"/>
      <c r="AL23" s="624" t="s">
        <v>122</v>
      </c>
      <c r="AM23" s="625"/>
      <c r="AN23" s="625"/>
      <c r="AO23" s="661"/>
      <c r="AP23" s="618" t="s">
        <v>271</v>
      </c>
      <c r="AQ23" s="699"/>
      <c r="AR23" s="699"/>
      <c r="AS23" s="699"/>
      <c r="AT23" s="699"/>
      <c r="AU23" s="699"/>
      <c r="AV23" s="699"/>
      <c r="AW23" s="699"/>
      <c r="AX23" s="699"/>
      <c r="AY23" s="699"/>
      <c r="AZ23" s="699"/>
      <c r="BA23" s="699"/>
      <c r="BB23" s="699"/>
      <c r="BC23" s="699"/>
      <c r="BD23" s="699"/>
      <c r="BE23" s="699"/>
      <c r="BF23" s="700"/>
      <c r="BG23" s="621" t="s">
        <v>122</v>
      </c>
      <c r="BH23" s="622"/>
      <c r="BI23" s="622"/>
      <c r="BJ23" s="622"/>
      <c r="BK23" s="622"/>
      <c r="BL23" s="622"/>
      <c r="BM23" s="622"/>
      <c r="BN23" s="623"/>
      <c r="BO23" s="659" t="s">
        <v>122</v>
      </c>
      <c r="BP23" s="659"/>
      <c r="BQ23" s="659"/>
      <c r="BR23" s="659"/>
      <c r="BS23" s="660" t="s">
        <v>122</v>
      </c>
      <c r="BT23" s="660"/>
      <c r="BU23" s="660"/>
      <c r="BV23" s="660"/>
      <c r="BW23" s="660"/>
      <c r="BX23" s="660"/>
      <c r="BY23" s="660"/>
      <c r="BZ23" s="660"/>
      <c r="CA23" s="660"/>
      <c r="CB23" s="695"/>
      <c r="CD23" s="673" t="s">
        <v>211</v>
      </c>
      <c r="CE23" s="674"/>
      <c r="CF23" s="674"/>
      <c r="CG23" s="674"/>
      <c r="CH23" s="674"/>
      <c r="CI23" s="674"/>
      <c r="CJ23" s="674"/>
      <c r="CK23" s="674"/>
      <c r="CL23" s="674"/>
      <c r="CM23" s="674"/>
      <c r="CN23" s="674"/>
      <c r="CO23" s="674"/>
      <c r="CP23" s="674"/>
      <c r="CQ23" s="675"/>
      <c r="CR23" s="673" t="s">
        <v>272</v>
      </c>
      <c r="CS23" s="674"/>
      <c r="CT23" s="674"/>
      <c r="CU23" s="674"/>
      <c r="CV23" s="674"/>
      <c r="CW23" s="674"/>
      <c r="CX23" s="674"/>
      <c r="CY23" s="675"/>
      <c r="CZ23" s="673" t="s">
        <v>273</v>
      </c>
      <c r="DA23" s="674"/>
      <c r="DB23" s="674"/>
      <c r="DC23" s="675"/>
      <c r="DD23" s="673" t="s">
        <v>274</v>
      </c>
      <c r="DE23" s="674"/>
      <c r="DF23" s="674"/>
      <c r="DG23" s="674"/>
      <c r="DH23" s="674"/>
      <c r="DI23" s="674"/>
      <c r="DJ23" s="674"/>
      <c r="DK23" s="675"/>
      <c r="DL23" s="711" t="s">
        <v>275</v>
      </c>
      <c r="DM23" s="712"/>
      <c r="DN23" s="712"/>
      <c r="DO23" s="712"/>
      <c r="DP23" s="712"/>
      <c r="DQ23" s="712"/>
      <c r="DR23" s="712"/>
      <c r="DS23" s="712"/>
      <c r="DT23" s="712"/>
      <c r="DU23" s="712"/>
      <c r="DV23" s="713"/>
      <c r="DW23" s="673" t="s">
        <v>276</v>
      </c>
      <c r="DX23" s="674"/>
      <c r="DY23" s="674"/>
      <c r="DZ23" s="674"/>
      <c r="EA23" s="674"/>
      <c r="EB23" s="674"/>
      <c r="EC23" s="675"/>
    </row>
    <row r="24" spans="2:133" ht="11.25" customHeight="1" x14ac:dyDescent="0.2">
      <c r="B24" s="618" t="s">
        <v>277</v>
      </c>
      <c r="C24" s="619"/>
      <c r="D24" s="619"/>
      <c r="E24" s="619"/>
      <c r="F24" s="619"/>
      <c r="G24" s="619"/>
      <c r="H24" s="619"/>
      <c r="I24" s="619"/>
      <c r="J24" s="619"/>
      <c r="K24" s="619"/>
      <c r="L24" s="619"/>
      <c r="M24" s="619"/>
      <c r="N24" s="619"/>
      <c r="O24" s="619"/>
      <c r="P24" s="619"/>
      <c r="Q24" s="620"/>
      <c r="R24" s="621">
        <v>84</v>
      </c>
      <c r="S24" s="622"/>
      <c r="T24" s="622"/>
      <c r="U24" s="622"/>
      <c r="V24" s="622"/>
      <c r="W24" s="622"/>
      <c r="X24" s="622"/>
      <c r="Y24" s="623"/>
      <c r="Z24" s="659">
        <v>0</v>
      </c>
      <c r="AA24" s="659"/>
      <c r="AB24" s="659"/>
      <c r="AC24" s="659"/>
      <c r="AD24" s="660" t="s">
        <v>122</v>
      </c>
      <c r="AE24" s="660"/>
      <c r="AF24" s="660"/>
      <c r="AG24" s="660"/>
      <c r="AH24" s="660"/>
      <c r="AI24" s="660"/>
      <c r="AJ24" s="660"/>
      <c r="AK24" s="660"/>
      <c r="AL24" s="624" t="s">
        <v>122</v>
      </c>
      <c r="AM24" s="625"/>
      <c r="AN24" s="625"/>
      <c r="AO24" s="661"/>
      <c r="AP24" s="618" t="s">
        <v>278</v>
      </c>
      <c r="AQ24" s="699"/>
      <c r="AR24" s="699"/>
      <c r="AS24" s="699"/>
      <c r="AT24" s="699"/>
      <c r="AU24" s="699"/>
      <c r="AV24" s="699"/>
      <c r="AW24" s="699"/>
      <c r="AX24" s="699"/>
      <c r="AY24" s="699"/>
      <c r="AZ24" s="699"/>
      <c r="BA24" s="699"/>
      <c r="BB24" s="699"/>
      <c r="BC24" s="699"/>
      <c r="BD24" s="699"/>
      <c r="BE24" s="699"/>
      <c r="BF24" s="700"/>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695"/>
      <c r="CD24" s="679" t="s">
        <v>279</v>
      </c>
      <c r="CE24" s="680"/>
      <c r="CF24" s="680"/>
      <c r="CG24" s="680"/>
      <c r="CH24" s="680"/>
      <c r="CI24" s="680"/>
      <c r="CJ24" s="680"/>
      <c r="CK24" s="680"/>
      <c r="CL24" s="680"/>
      <c r="CM24" s="680"/>
      <c r="CN24" s="680"/>
      <c r="CO24" s="680"/>
      <c r="CP24" s="680"/>
      <c r="CQ24" s="681"/>
      <c r="CR24" s="676">
        <v>5813723</v>
      </c>
      <c r="CS24" s="677"/>
      <c r="CT24" s="677"/>
      <c r="CU24" s="677"/>
      <c r="CV24" s="677"/>
      <c r="CW24" s="677"/>
      <c r="CX24" s="677"/>
      <c r="CY24" s="702"/>
      <c r="CZ24" s="703">
        <v>44</v>
      </c>
      <c r="DA24" s="685"/>
      <c r="DB24" s="685"/>
      <c r="DC24" s="705"/>
      <c r="DD24" s="701">
        <v>4160417</v>
      </c>
      <c r="DE24" s="677"/>
      <c r="DF24" s="677"/>
      <c r="DG24" s="677"/>
      <c r="DH24" s="677"/>
      <c r="DI24" s="677"/>
      <c r="DJ24" s="677"/>
      <c r="DK24" s="702"/>
      <c r="DL24" s="701">
        <v>3667062</v>
      </c>
      <c r="DM24" s="677"/>
      <c r="DN24" s="677"/>
      <c r="DO24" s="677"/>
      <c r="DP24" s="677"/>
      <c r="DQ24" s="677"/>
      <c r="DR24" s="677"/>
      <c r="DS24" s="677"/>
      <c r="DT24" s="677"/>
      <c r="DU24" s="677"/>
      <c r="DV24" s="702"/>
      <c r="DW24" s="703">
        <v>42.8</v>
      </c>
      <c r="DX24" s="685"/>
      <c r="DY24" s="685"/>
      <c r="DZ24" s="685"/>
      <c r="EA24" s="685"/>
      <c r="EB24" s="685"/>
      <c r="EC24" s="704"/>
    </row>
    <row r="25" spans="2:133" ht="11.25" customHeight="1" x14ac:dyDescent="0.2">
      <c r="B25" s="618" t="s">
        <v>280</v>
      </c>
      <c r="C25" s="619"/>
      <c r="D25" s="619"/>
      <c r="E25" s="619"/>
      <c r="F25" s="619"/>
      <c r="G25" s="619"/>
      <c r="H25" s="619"/>
      <c r="I25" s="619"/>
      <c r="J25" s="619"/>
      <c r="K25" s="619"/>
      <c r="L25" s="619"/>
      <c r="M25" s="619"/>
      <c r="N25" s="619"/>
      <c r="O25" s="619"/>
      <c r="P25" s="619"/>
      <c r="Q25" s="620"/>
      <c r="R25" s="621">
        <v>9087574</v>
      </c>
      <c r="S25" s="622"/>
      <c r="T25" s="622"/>
      <c r="U25" s="622"/>
      <c r="V25" s="622"/>
      <c r="W25" s="622"/>
      <c r="X25" s="622"/>
      <c r="Y25" s="623"/>
      <c r="Z25" s="659">
        <v>64.400000000000006</v>
      </c>
      <c r="AA25" s="659"/>
      <c r="AB25" s="659"/>
      <c r="AC25" s="659"/>
      <c r="AD25" s="660">
        <v>8490441</v>
      </c>
      <c r="AE25" s="660"/>
      <c r="AF25" s="660"/>
      <c r="AG25" s="660"/>
      <c r="AH25" s="660"/>
      <c r="AI25" s="660"/>
      <c r="AJ25" s="660"/>
      <c r="AK25" s="660"/>
      <c r="AL25" s="624">
        <v>99.8</v>
      </c>
      <c r="AM25" s="625"/>
      <c r="AN25" s="625"/>
      <c r="AO25" s="661"/>
      <c r="AP25" s="618" t="s">
        <v>281</v>
      </c>
      <c r="AQ25" s="699"/>
      <c r="AR25" s="699"/>
      <c r="AS25" s="699"/>
      <c r="AT25" s="699"/>
      <c r="AU25" s="699"/>
      <c r="AV25" s="699"/>
      <c r="AW25" s="699"/>
      <c r="AX25" s="699"/>
      <c r="AY25" s="699"/>
      <c r="AZ25" s="699"/>
      <c r="BA25" s="699"/>
      <c r="BB25" s="699"/>
      <c r="BC25" s="699"/>
      <c r="BD25" s="699"/>
      <c r="BE25" s="699"/>
      <c r="BF25" s="700"/>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695"/>
      <c r="CD25" s="618" t="s">
        <v>282</v>
      </c>
      <c r="CE25" s="619"/>
      <c r="CF25" s="619"/>
      <c r="CG25" s="619"/>
      <c r="CH25" s="619"/>
      <c r="CI25" s="619"/>
      <c r="CJ25" s="619"/>
      <c r="CK25" s="619"/>
      <c r="CL25" s="619"/>
      <c r="CM25" s="619"/>
      <c r="CN25" s="619"/>
      <c r="CO25" s="619"/>
      <c r="CP25" s="619"/>
      <c r="CQ25" s="620"/>
      <c r="CR25" s="621">
        <v>2072094</v>
      </c>
      <c r="CS25" s="634"/>
      <c r="CT25" s="634"/>
      <c r="CU25" s="634"/>
      <c r="CV25" s="634"/>
      <c r="CW25" s="634"/>
      <c r="CX25" s="634"/>
      <c r="CY25" s="635"/>
      <c r="CZ25" s="624">
        <v>15.7</v>
      </c>
      <c r="DA25" s="636"/>
      <c r="DB25" s="636"/>
      <c r="DC25" s="637"/>
      <c r="DD25" s="627">
        <v>1911301</v>
      </c>
      <c r="DE25" s="634"/>
      <c r="DF25" s="634"/>
      <c r="DG25" s="634"/>
      <c r="DH25" s="634"/>
      <c r="DI25" s="634"/>
      <c r="DJ25" s="634"/>
      <c r="DK25" s="635"/>
      <c r="DL25" s="627">
        <v>1674134</v>
      </c>
      <c r="DM25" s="634"/>
      <c r="DN25" s="634"/>
      <c r="DO25" s="634"/>
      <c r="DP25" s="634"/>
      <c r="DQ25" s="634"/>
      <c r="DR25" s="634"/>
      <c r="DS25" s="634"/>
      <c r="DT25" s="634"/>
      <c r="DU25" s="634"/>
      <c r="DV25" s="635"/>
      <c r="DW25" s="624">
        <v>19.600000000000001</v>
      </c>
      <c r="DX25" s="636"/>
      <c r="DY25" s="636"/>
      <c r="DZ25" s="636"/>
      <c r="EA25" s="636"/>
      <c r="EB25" s="636"/>
      <c r="EC25" s="648"/>
    </row>
    <row r="26" spans="2:133" ht="11.25" customHeight="1" x14ac:dyDescent="0.2">
      <c r="B26" s="618" t="s">
        <v>283</v>
      </c>
      <c r="C26" s="619"/>
      <c r="D26" s="619"/>
      <c r="E26" s="619"/>
      <c r="F26" s="619"/>
      <c r="G26" s="619"/>
      <c r="H26" s="619"/>
      <c r="I26" s="619"/>
      <c r="J26" s="619"/>
      <c r="K26" s="619"/>
      <c r="L26" s="619"/>
      <c r="M26" s="619"/>
      <c r="N26" s="619"/>
      <c r="O26" s="619"/>
      <c r="P26" s="619"/>
      <c r="Q26" s="620"/>
      <c r="R26" s="621">
        <v>1816</v>
      </c>
      <c r="S26" s="622"/>
      <c r="T26" s="622"/>
      <c r="U26" s="622"/>
      <c r="V26" s="622"/>
      <c r="W26" s="622"/>
      <c r="X26" s="622"/>
      <c r="Y26" s="623"/>
      <c r="Z26" s="659">
        <v>0</v>
      </c>
      <c r="AA26" s="659"/>
      <c r="AB26" s="659"/>
      <c r="AC26" s="659"/>
      <c r="AD26" s="660">
        <v>1816</v>
      </c>
      <c r="AE26" s="660"/>
      <c r="AF26" s="660"/>
      <c r="AG26" s="660"/>
      <c r="AH26" s="660"/>
      <c r="AI26" s="660"/>
      <c r="AJ26" s="660"/>
      <c r="AK26" s="660"/>
      <c r="AL26" s="624">
        <v>0</v>
      </c>
      <c r="AM26" s="625"/>
      <c r="AN26" s="625"/>
      <c r="AO26" s="661"/>
      <c r="AP26" s="618" t="s">
        <v>284</v>
      </c>
      <c r="AQ26" s="699"/>
      <c r="AR26" s="699"/>
      <c r="AS26" s="699"/>
      <c r="AT26" s="699"/>
      <c r="AU26" s="699"/>
      <c r="AV26" s="699"/>
      <c r="AW26" s="699"/>
      <c r="AX26" s="699"/>
      <c r="AY26" s="699"/>
      <c r="AZ26" s="699"/>
      <c r="BA26" s="699"/>
      <c r="BB26" s="699"/>
      <c r="BC26" s="699"/>
      <c r="BD26" s="699"/>
      <c r="BE26" s="699"/>
      <c r="BF26" s="700"/>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695"/>
      <c r="CD26" s="618" t="s">
        <v>285</v>
      </c>
      <c r="CE26" s="619"/>
      <c r="CF26" s="619"/>
      <c r="CG26" s="619"/>
      <c r="CH26" s="619"/>
      <c r="CI26" s="619"/>
      <c r="CJ26" s="619"/>
      <c r="CK26" s="619"/>
      <c r="CL26" s="619"/>
      <c r="CM26" s="619"/>
      <c r="CN26" s="619"/>
      <c r="CO26" s="619"/>
      <c r="CP26" s="619"/>
      <c r="CQ26" s="620"/>
      <c r="CR26" s="621">
        <v>1226118</v>
      </c>
      <c r="CS26" s="622"/>
      <c r="CT26" s="622"/>
      <c r="CU26" s="622"/>
      <c r="CV26" s="622"/>
      <c r="CW26" s="622"/>
      <c r="CX26" s="622"/>
      <c r="CY26" s="623"/>
      <c r="CZ26" s="624">
        <v>9.3000000000000007</v>
      </c>
      <c r="DA26" s="636"/>
      <c r="DB26" s="636"/>
      <c r="DC26" s="637"/>
      <c r="DD26" s="627">
        <v>1137964</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2">
      <c r="B27" s="618" t="s">
        <v>286</v>
      </c>
      <c r="C27" s="619"/>
      <c r="D27" s="619"/>
      <c r="E27" s="619"/>
      <c r="F27" s="619"/>
      <c r="G27" s="619"/>
      <c r="H27" s="619"/>
      <c r="I27" s="619"/>
      <c r="J27" s="619"/>
      <c r="K27" s="619"/>
      <c r="L27" s="619"/>
      <c r="M27" s="619"/>
      <c r="N27" s="619"/>
      <c r="O27" s="619"/>
      <c r="P27" s="619"/>
      <c r="Q27" s="620"/>
      <c r="R27" s="621">
        <v>65593</v>
      </c>
      <c r="S27" s="622"/>
      <c r="T27" s="622"/>
      <c r="U27" s="622"/>
      <c r="V27" s="622"/>
      <c r="W27" s="622"/>
      <c r="X27" s="622"/>
      <c r="Y27" s="623"/>
      <c r="Z27" s="659">
        <v>0.5</v>
      </c>
      <c r="AA27" s="659"/>
      <c r="AB27" s="659"/>
      <c r="AC27" s="659"/>
      <c r="AD27" s="660" t="s">
        <v>122</v>
      </c>
      <c r="AE27" s="660"/>
      <c r="AF27" s="660"/>
      <c r="AG27" s="660"/>
      <c r="AH27" s="660"/>
      <c r="AI27" s="660"/>
      <c r="AJ27" s="660"/>
      <c r="AK27" s="660"/>
      <c r="AL27" s="624" t="s">
        <v>122</v>
      </c>
      <c r="AM27" s="625"/>
      <c r="AN27" s="625"/>
      <c r="AO27" s="661"/>
      <c r="AP27" s="618" t="s">
        <v>287</v>
      </c>
      <c r="AQ27" s="619"/>
      <c r="AR27" s="619"/>
      <c r="AS27" s="619"/>
      <c r="AT27" s="619"/>
      <c r="AU27" s="619"/>
      <c r="AV27" s="619"/>
      <c r="AW27" s="619"/>
      <c r="AX27" s="619"/>
      <c r="AY27" s="619"/>
      <c r="AZ27" s="619"/>
      <c r="BA27" s="619"/>
      <c r="BB27" s="619"/>
      <c r="BC27" s="619"/>
      <c r="BD27" s="619"/>
      <c r="BE27" s="619"/>
      <c r="BF27" s="620"/>
      <c r="BG27" s="621">
        <v>3371698</v>
      </c>
      <c r="BH27" s="622"/>
      <c r="BI27" s="622"/>
      <c r="BJ27" s="622"/>
      <c r="BK27" s="622"/>
      <c r="BL27" s="622"/>
      <c r="BM27" s="622"/>
      <c r="BN27" s="623"/>
      <c r="BO27" s="659">
        <v>100</v>
      </c>
      <c r="BP27" s="659"/>
      <c r="BQ27" s="659"/>
      <c r="BR27" s="659"/>
      <c r="BS27" s="660">
        <v>35478</v>
      </c>
      <c r="BT27" s="660"/>
      <c r="BU27" s="660"/>
      <c r="BV27" s="660"/>
      <c r="BW27" s="660"/>
      <c r="BX27" s="660"/>
      <c r="BY27" s="660"/>
      <c r="BZ27" s="660"/>
      <c r="CA27" s="660"/>
      <c r="CB27" s="695"/>
      <c r="CD27" s="618" t="s">
        <v>288</v>
      </c>
      <c r="CE27" s="619"/>
      <c r="CF27" s="619"/>
      <c r="CG27" s="619"/>
      <c r="CH27" s="619"/>
      <c r="CI27" s="619"/>
      <c r="CJ27" s="619"/>
      <c r="CK27" s="619"/>
      <c r="CL27" s="619"/>
      <c r="CM27" s="619"/>
      <c r="CN27" s="619"/>
      <c r="CO27" s="619"/>
      <c r="CP27" s="619"/>
      <c r="CQ27" s="620"/>
      <c r="CR27" s="621">
        <v>2359821</v>
      </c>
      <c r="CS27" s="634"/>
      <c r="CT27" s="634"/>
      <c r="CU27" s="634"/>
      <c r="CV27" s="634"/>
      <c r="CW27" s="634"/>
      <c r="CX27" s="634"/>
      <c r="CY27" s="635"/>
      <c r="CZ27" s="624">
        <v>17.899999999999999</v>
      </c>
      <c r="DA27" s="636"/>
      <c r="DB27" s="636"/>
      <c r="DC27" s="637"/>
      <c r="DD27" s="627">
        <v>867757</v>
      </c>
      <c r="DE27" s="634"/>
      <c r="DF27" s="634"/>
      <c r="DG27" s="634"/>
      <c r="DH27" s="634"/>
      <c r="DI27" s="634"/>
      <c r="DJ27" s="634"/>
      <c r="DK27" s="635"/>
      <c r="DL27" s="627">
        <v>611569</v>
      </c>
      <c r="DM27" s="634"/>
      <c r="DN27" s="634"/>
      <c r="DO27" s="634"/>
      <c r="DP27" s="634"/>
      <c r="DQ27" s="634"/>
      <c r="DR27" s="634"/>
      <c r="DS27" s="634"/>
      <c r="DT27" s="634"/>
      <c r="DU27" s="634"/>
      <c r="DV27" s="635"/>
      <c r="DW27" s="624">
        <v>7.1</v>
      </c>
      <c r="DX27" s="636"/>
      <c r="DY27" s="636"/>
      <c r="DZ27" s="636"/>
      <c r="EA27" s="636"/>
      <c r="EB27" s="636"/>
      <c r="EC27" s="648"/>
    </row>
    <row r="28" spans="2:133" ht="11.25" customHeight="1" x14ac:dyDescent="0.2">
      <c r="B28" s="618" t="s">
        <v>289</v>
      </c>
      <c r="C28" s="619"/>
      <c r="D28" s="619"/>
      <c r="E28" s="619"/>
      <c r="F28" s="619"/>
      <c r="G28" s="619"/>
      <c r="H28" s="619"/>
      <c r="I28" s="619"/>
      <c r="J28" s="619"/>
      <c r="K28" s="619"/>
      <c r="L28" s="619"/>
      <c r="M28" s="619"/>
      <c r="N28" s="619"/>
      <c r="O28" s="619"/>
      <c r="P28" s="619"/>
      <c r="Q28" s="620"/>
      <c r="R28" s="621">
        <v>60819</v>
      </c>
      <c r="S28" s="622"/>
      <c r="T28" s="622"/>
      <c r="U28" s="622"/>
      <c r="V28" s="622"/>
      <c r="W28" s="622"/>
      <c r="X28" s="622"/>
      <c r="Y28" s="623"/>
      <c r="Z28" s="659">
        <v>0.4</v>
      </c>
      <c r="AA28" s="659"/>
      <c r="AB28" s="659"/>
      <c r="AC28" s="659"/>
      <c r="AD28" s="660">
        <v>4822</v>
      </c>
      <c r="AE28" s="660"/>
      <c r="AF28" s="660"/>
      <c r="AG28" s="660"/>
      <c r="AH28" s="660"/>
      <c r="AI28" s="660"/>
      <c r="AJ28" s="660"/>
      <c r="AK28" s="660"/>
      <c r="AL28" s="624">
        <v>0.1</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290</v>
      </c>
      <c r="CE28" s="619"/>
      <c r="CF28" s="619"/>
      <c r="CG28" s="619"/>
      <c r="CH28" s="619"/>
      <c r="CI28" s="619"/>
      <c r="CJ28" s="619"/>
      <c r="CK28" s="619"/>
      <c r="CL28" s="619"/>
      <c r="CM28" s="619"/>
      <c r="CN28" s="619"/>
      <c r="CO28" s="619"/>
      <c r="CP28" s="619"/>
      <c r="CQ28" s="620"/>
      <c r="CR28" s="621">
        <v>1381808</v>
      </c>
      <c r="CS28" s="622"/>
      <c r="CT28" s="622"/>
      <c r="CU28" s="622"/>
      <c r="CV28" s="622"/>
      <c r="CW28" s="622"/>
      <c r="CX28" s="622"/>
      <c r="CY28" s="623"/>
      <c r="CZ28" s="624">
        <v>10.5</v>
      </c>
      <c r="DA28" s="636"/>
      <c r="DB28" s="636"/>
      <c r="DC28" s="637"/>
      <c r="DD28" s="627">
        <v>1381359</v>
      </c>
      <c r="DE28" s="622"/>
      <c r="DF28" s="622"/>
      <c r="DG28" s="622"/>
      <c r="DH28" s="622"/>
      <c r="DI28" s="622"/>
      <c r="DJ28" s="622"/>
      <c r="DK28" s="623"/>
      <c r="DL28" s="627">
        <v>1381359</v>
      </c>
      <c r="DM28" s="622"/>
      <c r="DN28" s="622"/>
      <c r="DO28" s="622"/>
      <c r="DP28" s="622"/>
      <c r="DQ28" s="622"/>
      <c r="DR28" s="622"/>
      <c r="DS28" s="622"/>
      <c r="DT28" s="622"/>
      <c r="DU28" s="622"/>
      <c r="DV28" s="623"/>
      <c r="DW28" s="624">
        <v>16.100000000000001</v>
      </c>
      <c r="DX28" s="636"/>
      <c r="DY28" s="636"/>
      <c r="DZ28" s="636"/>
      <c r="EA28" s="636"/>
      <c r="EB28" s="636"/>
      <c r="EC28" s="648"/>
    </row>
    <row r="29" spans="2:133" ht="11.25" customHeight="1" x14ac:dyDescent="0.2">
      <c r="B29" s="618" t="s">
        <v>291</v>
      </c>
      <c r="C29" s="619"/>
      <c r="D29" s="619"/>
      <c r="E29" s="619"/>
      <c r="F29" s="619"/>
      <c r="G29" s="619"/>
      <c r="H29" s="619"/>
      <c r="I29" s="619"/>
      <c r="J29" s="619"/>
      <c r="K29" s="619"/>
      <c r="L29" s="619"/>
      <c r="M29" s="619"/>
      <c r="N29" s="619"/>
      <c r="O29" s="619"/>
      <c r="P29" s="619"/>
      <c r="Q29" s="620"/>
      <c r="R29" s="621">
        <v>13469</v>
      </c>
      <c r="S29" s="622"/>
      <c r="T29" s="622"/>
      <c r="U29" s="622"/>
      <c r="V29" s="622"/>
      <c r="W29" s="622"/>
      <c r="X29" s="622"/>
      <c r="Y29" s="623"/>
      <c r="Z29" s="659">
        <v>0.1</v>
      </c>
      <c r="AA29" s="659"/>
      <c r="AB29" s="659"/>
      <c r="AC29" s="659"/>
      <c r="AD29" s="660" t="s">
        <v>122</v>
      </c>
      <c r="AE29" s="660"/>
      <c r="AF29" s="660"/>
      <c r="AG29" s="660"/>
      <c r="AH29" s="660"/>
      <c r="AI29" s="660"/>
      <c r="AJ29" s="660"/>
      <c r="AK29" s="660"/>
      <c r="AL29" s="624" t="s">
        <v>122</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5"/>
      <c r="CD29" s="640" t="s">
        <v>292</v>
      </c>
      <c r="CE29" s="641"/>
      <c r="CF29" s="618" t="s">
        <v>66</v>
      </c>
      <c r="CG29" s="619"/>
      <c r="CH29" s="619"/>
      <c r="CI29" s="619"/>
      <c r="CJ29" s="619"/>
      <c r="CK29" s="619"/>
      <c r="CL29" s="619"/>
      <c r="CM29" s="619"/>
      <c r="CN29" s="619"/>
      <c r="CO29" s="619"/>
      <c r="CP29" s="619"/>
      <c r="CQ29" s="620"/>
      <c r="CR29" s="621">
        <v>1381808</v>
      </c>
      <c r="CS29" s="634"/>
      <c r="CT29" s="634"/>
      <c r="CU29" s="634"/>
      <c r="CV29" s="634"/>
      <c r="CW29" s="634"/>
      <c r="CX29" s="634"/>
      <c r="CY29" s="635"/>
      <c r="CZ29" s="624">
        <v>10.5</v>
      </c>
      <c r="DA29" s="636"/>
      <c r="DB29" s="636"/>
      <c r="DC29" s="637"/>
      <c r="DD29" s="627">
        <v>1381359</v>
      </c>
      <c r="DE29" s="634"/>
      <c r="DF29" s="634"/>
      <c r="DG29" s="634"/>
      <c r="DH29" s="634"/>
      <c r="DI29" s="634"/>
      <c r="DJ29" s="634"/>
      <c r="DK29" s="635"/>
      <c r="DL29" s="627">
        <v>1381359</v>
      </c>
      <c r="DM29" s="634"/>
      <c r="DN29" s="634"/>
      <c r="DO29" s="634"/>
      <c r="DP29" s="634"/>
      <c r="DQ29" s="634"/>
      <c r="DR29" s="634"/>
      <c r="DS29" s="634"/>
      <c r="DT29" s="634"/>
      <c r="DU29" s="634"/>
      <c r="DV29" s="635"/>
      <c r="DW29" s="624">
        <v>16.100000000000001</v>
      </c>
      <c r="DX29" s="636"/>
      <c r="DY29" s="636"/>
      <c r="DZ29" s="636"/>
      <c r="EA29" s="636"/>
      <c r="EB29" s="636"/>
      <c r="EC29" s="648"/>
    </row>
    <row r="30" spans="2:133" ht="11.25" customHeight="1" x14ac:dyDescent="0.2">
      <c r="B30" s="618" t="s">
        <v>293</v>
      </c>
      <c r="C30" s="619"/>
      <c r="D30" s="619"/>
      <c r="E30" s="619"/>
      <c r="F30" s="619"/>
      <c r="G30" s="619"/>
      <c r="H30" s="619"/>
      <c r="I30" s="619"/>
      <c r="J30" s="619"/>
      <c r="K30" s="619"/>
      <c r="L30" s="619"/>
      <c r="M30" s="619"/>
      <c r="N30" s="619"/>
      <c r="O30" s="619"/>
      <c r="P30" s="619"/>
      <c r="Q30" s="620"/>
      <c r="R30" s="621">
        <v>1916243</v>
      </c>
      <c r="S30" s="622"/>
      <c r="T30" s="622"/>
      <c r="U30" s="622"/>
      <c r="V30" s="622"/>
      <c r="W30" s="622"/>
      <c r="X30" s="622"/>
      <c r="Y30" s="623"/>
      <c r="Z30" s="659">
        <v>13.6</v>
      </c>
      <c r="AA30" s="659"/>
      <c r="AB30" s="659"/>
      <c r="AC30" s="659"/>
      <c r="AD30" s="660" t="s">
        <v>122</v>
      </c>
      <c r="AE30" s="660"/>
      <c r="AF30" s="660"/>
      <c r="AG30" s="660"/>
      <c r="AH30" s="660"/>
      <c r="AI30" s="660"/>
      <c r="AJ30" s="660"/>
      <c r="AK30" s="660"/>
      <c r="AL30" s="624" t="s">
        <v>122</v>
      </c>
      <c r="AM30" s="625"/>
      <c r="AN30" s="625"/>
      <c r="AO30" s="661"/>
      <c r="AP30" s="673" t="s">
        <v>211</v>
      </c>
      <c r="AQ30" s="674"/>
      <c r="AR30" s="674"/>
      <c r="AS30" s="674"/>
      <c r="AT30" s="674"/>
      <c r="AU30" s="674"/>
      <c r="AV30" s="674"/>
      <c r="AW30" s="674"/>
      <c r="AX30" s="674"/>
      <c r="AY30" s="674"/>
      <c r="AZ30" s="674"/>
      <c r="BA30" s="674"/>
      <c r="BB30" s="674"/>
      <c r="BC30" s="674"/>
      <c r="BD30" s="674"/>
      <c r="BE30" s="674"/>
      <c r="BF30" s="675"/>
      <c r="BG30" s="673" t="s">
        <v>294</v>
      </c>
      <c r="BH30" s="693"/>
      <c r="BI30" s="693"/>
      <c r="BJ30" s="693"/>
      <c r="BK30" s="693"/>
      <c r="BL30" s="693"/>
      <c r="BM30" s="693"/>
      <c r="BN30" s="693"/>
      <c r="BO30" s="693"/>
      <c r="BP30" s="693"/>
      <c r="BQ30" s="694"/>
      <c r="BR30" s="673" t="s">
        <v>295</v>
      </c>
      <c r="BS30" s="693"/>
      <c r="BT30" s="693"/>
      <c r="BU30" s="693"/>
      <c r="BV30" s="693"/>
      <c r="BW30" s="693"/>
      <c r="BX30" s="693"/>
      <c r="BY30" s="693"/>
      <c r="BZ30" s="693"/>
      <c r="CA30" s="693"/>
      <c r="CB30" s="694"/>
      <c r="CD30" s="642"/>
      <c r="CE30" s="643"/>
      <c r="CF30" s="618" t="s">
        <v>296</v>
      </c>
      <c r="CG30" s="619"/>
      <c r="CH30" s="619"/>
      <c r="CI30" s="619"/>
      <c r="CJ30" s="619"/>
      <c r="CK30" s="619"/>
      <c r="CL30" s="619"/>
      <c r="CM30" s="619"/>
      <c r="CN30" s="619"/>
      <c r="CO30" s="619"/>
      <c r="CP30" s="619"/>
      <c r="CQ30" s="620"/>
      <c r="CR30" s="621">
        <v>1354036</v>
      </c>
      <c r="CS30" s="622"/>
      <c r="CT30" s="622"/>
      <c r="CU30" s="622"/>
      <c r="CV30" s="622"/>
      <c r="CW30" s="622"/>
      <c r="CX30" s="622"/>
      <c r="CY30" s="623"/>
      <c r="CZ30" s="624">
        <v>10.199999999999999</v>
      </c>
      <c r="DA30" s="636"/>
      <c r="DB30" s="636"/>
      <c r="DC30" s="637"/>
      <c r="DD30" s="627">
        <v>1353587</v>
      </c>
      <c r="DE30" s="622"/>
      <c r="DF30" s="622"/>
      <c r="DG30" s="622"/>
      <c r="DH30" s="622"/>
      <c r="DI30" s="622"/>
      <c r="DJ30" s="622"/>
      <c r="DK30" s="623"/>
      <c r="DL30" s="627">
        <v>1353587</v>
      </c>
      <c r="DM30" s="622"/>
      <c r="DN30" s="622"/>
      <c r="DO30" s="622"/>
      <c r="DP30" s="622"/>
      <c r="DQ30" s="622"/>
      <c r="DR30" s="622"/>
      <c r="DS30" s="622"/>
      <c r="DT30" s="622"/>
      <c r="DU30" s="622"/>
      <c r="DV30" s="623"/>
      <c r="DW30" s="624">
        <v>15.8</v>
      </c>
      <c r="DX30" s="636"/>
      <c r="DY30" s="636"/>
      <c r="DZ30" s="636"/>
      <c r="EA30" s="636"/>
      <c r="EB30" s="636"/>
      <c r="EC30" s="648"/>
    </row>
    <row r="31" spans="2:133" ht="11.25" customHeight="1" x14ac:dyDescent="0.2">
      <c r="B31" s="696" t="s">
        <v>297</v>
      </c>
      <c r="C31" s="697"/>
      <c r="D31" s="697"/>
      <c r="E31" s="697"/>
      <c r="F31" s="697"/>
      <c r="G31" s="697"/>
      <c r="H31" s="697"/>
      <c r="I31" s="697"/>
      <c r="J31" s="697"/>
      <c r="K31" s="697"/>
      <c r="L31" s="697"/>
      <c r="M31" s="697"/>
      <c r="N31" s="697"/>
      <c r="O31" s="697"/>
      <c r="P31" s="697"/>
      <c r="Q31" s="698"/>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87" t="s">
        <v>298</v>
      </c>
      <c r="AQ31" s="688"/>
      <c r="AR31" s="688"/>
      <c r="AS31" s="688"/>
      <c r="AT31" s="689" t="s">
        <v>299</v>
      </c>
      <c r="AU31" s="218"/>
      <c r="AV31" s="218"/>
      <c r="AW31" s="218"/>
      <c r="AX31" s="679" t="s">
        <v>177</v>
      </c>
      <c r="AY31" s="680"/>
      <c r="AZ31" s="680"/>
      <c r="BA31" s="680"/>
      <c r="BB31" s="680"/>
      <c r="BC31" s="680"/>
      <c r="BD31" s="680"/>
      <c r="BE31" s="680"/>
      <c r="BF31" s="681"/>
      <c r="BG31" s="683">
        <v>99.1</v>
      </c>
      <c r="BH31" s="684"/>
      <c r="BI31" s="684"/>
      <c r="BJ31" s="684"/>
      <c r="BK31" s="684"/>
      <c r="BL31" s="684"/>
      <c r="BM31" s="685">
        <v>94</v>
      </c>
      <c r="BN31" s="684"/>
      <c r="BO31" s="684"/>
      <c r="BP31" s="684"/>
      <c r="BQ31" s="686"/>
      <c r="BR31" s="683">
        <v>98.8</v>
      </c>
      <c r="BS31" s="684"/>
      <c r="BT31" s="684"/>
      <c r="BU31" s="684"/>
      <c r="BV31" s="684"/>
      <c r="BW31" s="684"/>
      <c r="BX31" s="685">
        <v>87.4</v>
      </c>
      <c r="BY31" s="684"/>
      <c r="BZ31" s="684"/>
      <c r="CA31" s="684"/>
      <c r="CB31" s="686"/>
      <c r="CD31" s="642"/>
      <c r="CE31" s="643"/>
      <c r="CF31" s="618" t="s">
        <v>300</v>
      </c>
      <c r="CG31" s="619"/>
      <c r="CH31" s="619"/>
      <c r="CI31" s="619"/>
      <c r="CJ31" s="619"/>
      <c r="CK31" s="619"/>
      <c r="CL31" s="619"/>
      <c r="CM31" s="619"/>
      <c r="CN31" s="619"/>
      <c r="CO31" s="619"/>
      <c r="CP31" s="619"/>
      <c r="CQ31" s="620"/>
      <c r="CR31" s="621">
        <v>27772</v>
      </c>
      <c r="CS31" s="634"/>
      <c r="CT31" s="634"/>
      <c r="CU31" s="634"/>
      <c r="CV31" s="634"/>
      <c r="CW31" s="634"/>
      <c r="CX31" s="634"/>
      <c r="CY31" s="635"/>
      <c r="CZ31" s="624">
        <v>0.2</v>
      </c>
      <c r="DA31" s="636"/>
      <c r="DB31" s="636"/>
      <c r="DC31" s="637"/>
      <c r="DD31" s="627">
        <v>27772</v>
      </c>
      <c r="DE31" s="634"/>
      <c r="DF31" s="634"/>
      <c r="DG31" s="634"/>
      <c r="DH31" s="634"/>
      <c r="DI31" s="634"/>
      <c r="DJ31" s="634"/>
      <c r="DK31" s="635"/>
      <c r="DL31" s="627">
        <v>27772</v>
      </c>
      <c r="DM31" s="634"/>
      <c r="DN31" s="634"/>
      <c r="DO31" s="634"/>
      <c r="DP31" s="634"/>
      <c r="DQ31" s="634"/>
      <c r="DR31" s="634"/>
      <c r="DS31" s="634"/>
      <c r="DT31" s="634"/>
      <c r="DU31" s="634"/>
      <c r="DV31" s="635"/>
      <c r="DW31" s="624">
        <v>0.3</v>
      </c>
      <c r="DX31" s="636"/>
      <c r="DY31" s="636"/>
      <c r="DZ31" s="636"/>
      <c r="EA31" s="636"/>
      <c r="EB31" s="636"/>
      <c r="EC31" s="648"/>
    </row>
    <row r="32" spans="2:133" ht="11.25" customHeight="1" x14ac:dyDescent="0.2">
      <c r="B32" s="618" t="s">
        <v>301</v>
      </c>
      <c r="C32" s="619"/>
      <c r="D32" s="619"/>
      <c r="E32" s="619"/>
      <c r="F32" s="619"/>
      <c r="G32" s="619"/>
      <c r="H32" s="619"/>
      <c r="I32" s="619"/>
      <c r="J32" s="619"/>
      <c r="K32" s="619"/>
      <c r="L32" s="619"/>
      <c r="M32" s="619"/>
      <c r="N32" s="619"/>
      <c r="O32" s="619"/>
      <c r="P32" s="619"/>
      <c r="Q32" s="620"/>
      <c r="R32" s="621">
        <v>849533</v>
      </c>
      <c r="S32" s="622"/>
      <c r="T32" s="622"/>
      <c r="U32" s="622"/>
      <c r="V32" s="622"/>
      <c r="W32" s="622"/>
      <c r="X32" s="622"/>
      <c r="Y32" s="623"/>
      <c r="Z32" s="659">
        <v>6</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0"/>
      <c r="AU32" s="214" t="s">
        <v>302</v>
      </c>
      <c r="AX32" s="618" t="s">
        <v>303</v>
      </c>
      <c r="AY32" s="619"/>
      <c r="AZ32" s="619"/>
      <c r="BA32" s="619"/>
      <c r="BB32" s="619"/>
      <c r="BC32" s="619"/>
      <c r="BD32" s="619"/>
      <c r="BE32" s="619"/>
      <c r="BF32" s="620"/>
      <c r="BG32" s="692">
        <v>99.4</v>
      </c>
      <c r="BH32" s="634"/>
      <c r="BI32" s="634"/>
      <c r="BJ32" s="634"/>
      <c r="BK32" s="634"/>
      <c r="BL32" s="634"/>
      <c r="BM32" s="625">
        <v>98.9</v>
      </c>
      <c r="BN32" s="634"/>
      <c r="BO32" s="634"/>
      <c r="BP32" s="634"/>
      <c r="BQ32" s="657"/>
      <c r="BR32" s="692">
        <v>99.4</v>
      </c>
      <c r="BS32" s="634"/>
      <c r="BT32" s="634"/>
      <c r="BU32" s="634"/>
      <c r="BV32" s="634"/>
      <c r="BW32" s="634"/>
      <c r="BX32" s="625">
        <v>94.9</v>
      </c>
      <c r="BY32" s="634"/>
      <c r="BZ32" s="634"/>
      <c r="CA32" s="634"/>
      <c r="CB32" s="657"/>
      <c r="CD32" s="644"/>
      <c r="CE32" s="645"/>
      <c r="CF32" s="618" t="s">
        <v>304</v>
      </c>
      <c r="CG32" s="619"/>
      <c r="CH32" s="619"/>
      <c r="CI32" s="619"/>
      <c r="CJ32" s="619"/>
      <c r="CK32" s="619"/>
      <c r="CL32" s="619"/>
      <c r="CM32" s="619"/>
      <c r="CN32" s="619"/>
      <c r="CO32" s="619"/>
      <c r="CP32" s="619"/>
      <c r="CQ32" s="620"/>
      <c r="CR32" s="621" t="s">
        <v>122</v>
      </c>
      <c r="CS32" s="622"/>
      <c r="CT32" s="622"/>
      <c r="CU32" s="622"/>
      <c r="CV32" s="622"/>
      <c r="CW32" s="622"/>
      <c r="CX32" s="622"/>
      <c r="CY32" s="623"/>
      <c r="CZ32" s="624" t="s">
        <v>122</v>
      </c>
      <c r="DA32" s="636"/>
      <c r="DB32" s="636"/>
      <c r="DC32" s="637"/>
      <c r="DD32" s="627" t="s">
        <v>122</v>
      </c>
      <c r="DE32" s="622"/>
      <c r="DF32" s="622"/>
      <c r="DG32" s="622"/>
      <c r="DH32" s="622"/>
      <c r="DI32" s="622"/>
      <c r="DJ32" s="622"/>
      <c r="DK32" s="623"/>
      <c r="DL32" s="627" t="s">
        <v>122</v>
      </c>
      <c r="DM32" s="622"/>
      <c r="DN32" s="622"/>
      <c r="DO32" s="622"/>
      <c r="DP32" s="622"/>
      <c r="DQ32" s="622"/>
      <c r="DR32" s="622"/>
      <c r="DS32" s="622"/>
      <c r="DT32" s="622"/>
      <c r="DU32" s="622"/>
      <c r="DV32" s="623"/>
      <c r="DW32" s="624" t="s">
        <v>122</v>
      </c>
      <c r="DX32" s="636"/>
      <c r="DY32" s="636"/>
      <c r="DZ32" s="636"/>
      <c r="EA32" s="636"/>
      <c r="EB32" s="636"/>
      <c r="EC32" s="648"/>
    </row>
    <row r="33" spans="2:133" ht="11.25" customHeight="1" x14ac:dyDescent="0.2">
      <c r="B33" s="618" t="s">
        <v>305</v>
      </c>
      <c r="C33" s="619"/>
      <c r="D33" s="619"/>
      <c r="E33" s="619"/>
      <c r="F33" s="619"/>
      <c r="G33" s="619"/>
      <c r="H33" s="619"/>
      <c r="I33" s="619"/>
      <c r="J33" s="619"/>
      <c r="K33" s="619"/>
      <c r="L33" s="619"/>
      <c r="M33" s="619"/>
      <c r="N33" s="619"/>
      <c r="O33" s="619"/>
      <c r="P33" s="619"/>
      <c r="Q33" s="620"/>
      <c r="R33" s="621">
        <v>8213</v>
      </c>
      <c r="S33" s="622"/>
      <c r="T33" s="622"/>
      <c r="U33" s="622"/>
      <c r="V33" s="622"/>
      <c r="W33" s="622"/>
      <c r="X33" s="622"/>
      <c r="Y33" s="623"/>
      <c r="Z33" s="659">
        <v>0.1</v>
      </c>
      <c r="AA33" s="659"/>
      <c r="AB33" s="659"/>
      <c r="AC33" s="659"/>
      <c r="AD33" s="660">
        <v>2682</v>
      </c>
      <c r="AE33" s="660"/>
      <c r="AF33" s="660"/>
      <c r="AG33" s="660"/>
      <c r="AH33" s="660"/>
      <c r="AI33" s="660"/>
      <c r="AJ33" s="660"/>
      <c r="AK33" s="660"/>
      <c r="AL33" s="624">
        <v>0</v>
      </c>
      <c r="AM33" s="625"/>
      <c r="AN33" s="625"/>
      <c r="AO33" s="661"/>
      <c r="AP33" s="664"/>
      <c r="AQ33" s="665"/>
      <c r="AR33" s="665"/>
      <c r="AS33" s="665"/>
      <c r="AT33" s="691"/>
      <c r="AU33" s="219"/>
      <c r="AV33" s="219"/>
      <c r="AW33" s="219"/>
      <c r="AX33" s="602" t="s">
        <v>306</v>
      </c>
      <c r="AY33" s="603"/>
      <c r="AZ33" s="603"/>
      <c r="BA33" s="603"/>
      <c r="BB33" s="603"/>
      <c r="BC33" s="603"/>
      <c r="BD33" s="603"/>
      <c r="BE33" s="603"/>
      <c r="BF33" s="604"/>
      <c r="BG33" s="682">
        <v>98.8</v>
      </c>
      <c r="BH33" s="606"/>
      <c r="BI33" s="606"/>
      <c r="BJ33" s="606"/>
      <c r="BK33" s="606"/>
      <c r="BL33" s="606"/>
      <c r="BM33" s="652">
        <v>90.2</v>
      </c>
      <c r="BN33" s="606"/>
      <c r="BO33" s="606"/>
      <c r="BP33" s="606"/>
      <c r="BQ33" s="669"/>
      <c r="BR33" s="682">
        <v>98.3</v>
      </c>
      <c r="BS33" s="606"/>
      <c r="BT33" s="606"/>
      <c r="BU33" s="606"/>
      <c r="BV33" s="606"/>
      <c r="BW33" s="606"/>
      <c r="BX33" s="652">
        <v>81.8</v>
      </c>
      <c r="BY33" s="606"/>
      <c r="BZ33" s="606"/>
      <c r="CA33" s="606"/>
      <c r="CB33" s="669"/>
      <c r="CD33" s="618" t="s">
        <v>307</v>
      </c>
      <c r="CE33" s="619"/>
      <c r="CF33" s="619"/>
      <c r="CG33" s="619"/>
      <c r="CH33" s="619"/>
      <c r="CI33" s="619"/>
      <c r="CJ33" s="619"/>
      <c r="CK33" s="619"/>
      <c r="CL33" s="619"/>
      <c r="CM33" s="619"/>
      <c r="CN33" s="619"/>
      <c r="CO33" s="619"/>
      <c r="CP33" s="619"/>
      <c r="CQ33" s="620"/>
      <c r="CR33" s="621">
        <v>6161166</v>
      </c>
      <c r="CS33" s="634"/>
      <c r="CT33" s="634"/>
      <c r="CU33" s="634"/>
      <c r="CV33" s="634"/>
      <c r="CW33" s="634"/>
      <c r="CX33" s="634"/>
      <c r="CY33" s="635"/>
      <c r="CZ33" s="624">
        <v>46.6</v>
      </c>
      <c r="DA33" s="636"/>
      <c r="DB33" s="636"/>
      <c r="DC33" s="637"/>
      <c r="DD33" s="627">
        <v>5128952</v>
      </c>
      <c r="DE33" s="634"/>
      <c r="DF33" s="634"/>
      <c r="DG33" s="634"/>
      <c r="DH33" s="634"/>
      <c r="DI33" s="634"/>
      <c r="DJ33" s="634"/>
      <c r="DK33" s="635"/>
      <c r="DL33" s="627">
        <v>4101304</v>
      </c>
      <c r="DM33" s="634"/>
      <c r="DN33" s="634"/>
      <c r="DO33" s="634"/>
      <c r="DP33" s="634"/>
      <c r="DQ33" s="634"/>
      <c r="DR33" s="634"/>
      <c r="DS33" s="634"/>
      <c r="DT33" s="634"/>
      <c r="DU33" s="634"/>
      <c r="DV33" s="635"/>
      <c r="DW33" s="624">
        <v>47.9</v>
      </c>
      <c r="DX33" s="636"/>
      <c r="DY33" s="636"/>
      <c r="DZ33" s="636"/>
      <c r="EA33" s="636"/>
      <c r="EB33" s="636"/>
      <c r="EC33" s="648"/>
    </row>
    <row r="34" spans="2:133" ht="11.25" customHeight="1" x14ac:dyDescent="0.2">
      <c r="B34" s="618" t="s">
        <v>308</v>
      </c>
      <c r="C34" s="619"/>
      <c r="D34" s="619"/>
      <c r="E34" s="619"/>
      <c r="F34" s="619"/>
      <c r="G34" s="619"/>
      <c r="H34" s="619"/>
      <c r="I34" s="619"/>
      <c r="J34" s="619"/>
      <c r="K34" s="619"/>
      <c r="L34" s="619"/>
      <c r="M34" s="619"/>
      <c r="N34" s="619"/>
      <c r="O34" s="619"/>
      <c r="P34" s="619"/>
      <c r="Q34" s="620"/>
      <c r="R34" s="621">
        <v>28522</v>
      </c>
      <c r="S34" s="622"/>
      <c r="T34" s="622"/>
      <c r="U34" s="622"/>
      <c r="V34" s="622"/>
      <c r="W34" s="622"/>
      <c r="X34" s="622"/>
      <c r="Y34" s="623"/>
      <c r="Z34" s="659">
        <v>0.2</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309</v>
      </c>
      <c r="CE34" s="619"/>
      <c r="CF34" s="619"/>
      <c r="CG34" s="619"/>
      <c r="CH34" s="619"/>
      <c r="CI34" s="619"/>
      <c r="CJ34" s="619"/>
      <c r="CK34" s="619"/>
      <c r="CL34" s="619"/>
      <c r="CM34" s="619"/>
      <c r="CN34" s="619"/>
      <c r="CO34" s="619"/>
      <c r="CP34" s="619"/>
      <c r="CQ34" s="620"/>
      <c r="CR34" s="621">
        <v>1717819</v>
      </c>
      <c r="CS34" s="622"/>
      <c r="CT34" s="622"/>
      <c r="CU34" s="622"/>
      <c r="CV34" s="622"/>
      <c r="CW34" s="622"/>
      <c r="CX34" s="622"/>
      <c r="CY34" s="623"/>
      <c r="CZ34" s="624">
        <v>13</v>
      </c>
      <c r="DA34" s="636"/>
      <c r="DB34" s="636"/>
      <c r="DC34" s="637"/>
      <c r="DD34" s="627">
        <v>1276546</v>
      </c>
      <c r="DE34" s="622"/>
      <c r="DF34" s="622"/>
      <c r="DG34" s="622"/>
      <c r="DH34" s="622"/>
      <c r="DI34" s="622"/>
      <c r="DJ34" s="622"/>
      <c r="DK34" s="623"/>
      <c r="DL34" s="627">
        <v>1176222</v>
      </c>
      <c r="DM34" s="622"/>
      <c r="DN34" s="622"/>
      <c r="DO34" s="622"/>
      <c r="DP34" s="622"/>
      <c r="DQ34" s="622"/>
      <c r="DR34" s="622"/>
      <c r="DS34" s="622"/>
      <c r="DT34" s="622"/>
      <c r="DU34" s="622"/>
      <c r="DV34" s="623"/>
      <c r="DW34" s="624">
        <v>13.7</v>
      </c>
      <c r="DX34" s="636"/>
      <c r="DY34" s="636"/>
      <c r="DZ34" s="636"/>
      <c r="EA34" s="636"/>
      <c r="EB34" s="636"/>
      <c r="EC34" s="648"/>
    </row>
    <row r="35" spans="2:133" ht="11.25" customHeight="1" x14ac:dyDescent="0.2">
      <c r="B35" s="618" t="s">
        <v>310</v>
      </c>
      <c r="C35" s="619"/>
      <c r="D35" s="619"/>
      <c r="E35" s="619"/>
      <c r="F35" s="619"/>
      <c r="G35" s="619"/>
      <c r="H35" s="619"/>
      <c r="I35" s="619"/>
      <c r="J35" s="619"/>
      <c r="K35" s="619"/>
      <c r="L35" s="619"/>
      <c r="M35" s="619"/>
      <c r="N35" s="619"/>
      <c r="O35" s="619"/>
      <c r="P35" s="619"/>
      <c r="Q35" s="620"/>
      <c r="R35" s="621">
        <v>428828</v>
      </c>
      <c r="S35" s="622"/>
      <c r="T35" s="622"/>
      <c r="U35" s="622"/>
      <c r="V35" s="622"/>
      <c r="W35" s="622"/>
      <c r="X35" s="622"/>
      <c r="Y35" s="623"/>
      <c r="Z35" s="659">
        <v>3</v>
      </c>
      <c r="AA35" s="659"/>
      <c r="AB35" s="659"/>
      <c r="AC35" s="659"/>
      <c r="AD35" s="660" t="s">
        <v>122</v>
      </c>
      <c r="AE35" s="660"/>
      <c r="AF35" s="660"/>
      <c r="AG35" s="660"/>
      <c r="AH35" s="660"/>
      <c r="AI35" s="660"/>
      <c r="AJ35" s="660"/>
      <c r="AK35" s="660"/>
      <c r="AL35" s="624" t="s">
        <v>122</v>
      </c>
      <c r="AM35" s="625"/>
      <c r="AN35" s="625"/>
      <c r="AO35" s="661"/>
      <c r="AP35" s="222"/>
      <c r="AQ35" s="673" t="s">
        <v>311</v>
      </c>
      <c r="AR35" s="674"/>
      <c r="AS35" s="674"/>
      <c r="AT35" s="674"/>
      <c r="AU35" s="674"/>
      <c r="AV35" s="674"/>
      <c r="AW35" s="674"/>
      <c r="AX35" s="674"/>
      <c r="AY35" s="674"/>
      <c r="AZ35" s="674"/>
      <c r="BA35" s="674"/>
      <c r="BB35" s="674"/>
      <c r="BC35" s="674"/>
      <c r="BD35" s="674"/>
      <c r="BE35" s="674"/>
      <c r="BF35" s="675"/>
      <c r="BG35" s="673" t="s">
        <v>312</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313</v>
      </c>
      <c r="CE35" s="619"/>
      <c r="CF35" s="619"/>
      <c r="CG35" s="619"/>
      <c r="CH35" s="619"/>
      <c r="CI35" s="619"/>
      <c r="CJ35" s="619"/>
      <c r="CK35" s="619"/>
      <c r="CL35" s="619"/>
      <c r="CM35" s="619"/>
      <c r="CN35" s="619"/>
      <c r="CO35" s="619"/>
      <c r="CP35" s="619"/>
      <c r="CQ35" s="620"/>
      <c r="CR35" s="621">
        <v>118162</v>
      </c>
      <c r="CS35" s="634"/>
      <c r="CT35" s="634"/>
      <c r="CU35" s="634"/>
      <c r="CV35" s="634"/>
      <c r="CW35" s="634"/>
      <c r="CX35" s="634"/>
      <c r="CY35" s="635"/>
      <c r="CZ35" s="624">
        <v>0.9</v>
      </c>
      <c r="DA35" s="636"/>
      <c r="DB35" s="636"/>
      <c r="DC35" s="637"/>
      <c r="DD35" s="627">
        <v>99859</v>
      </c>
      <c r="DE35" s="634"/>
      <c r="DF35" s="634"/>
      <c r="DG35" s="634"/>
      <c r="DH35" s="634"/>
      <c r="DI35" s="634"/>
      <c r="DJ35" s="634"/>
      <c r="DK35" s="635"/>
      <c r="DL35" s="627">
        <v>99859</v>
      </c>
      <c r="DM35" s="634"/>
      <c r="DN35" s="634"/>
      <c r="DO35" s="634"/>
      <c r="DP35" s="634"/>
      <c r="DQ35" s="634"/>
      <c r="DR35" s="634"/>
      <c r="DS35" s="634"/>
      <c r="DT35" s="634"/>
      <c r="DU35" s="634"/>
      <c r="DV35" s="635"/>
      <c r="DW35" s="624">
        <v>1.2</v>
      </c>
      <c r="DX35" s="636"/>
      <c r="DY35" s="636"/>
      <c r="DZ35" s="636"/>
      <c r="EA35" s="636"/>
      <c r="EB35" s="636"/>
      <c r="EC35" s="648"/>
    </row>
    <row r="36" spans="2:133" ht="11.25" customHeight="1" x14ac:dyDescent="0.2">
      <c r="B36" s="618" t="s">
        <v>314</v>
      </c>
      <c r="C36" s="619"/>
      <c r="D36" s="619"/>
      <c r="E36" s="619"/>
      <c r="F36" s="619"/>
      <c r="G36" s="619"/>
      <c r="H36" s="619"/>
      <c r="I36" s="619"/>
      <c r="J36" s="619"/>
      <c r="K36" s="619"/>
      <c r="L36" s="619"/>
      <c r="M36" s="619"/>
      <c r="N36" s="619"/>
      <c r="O36" s="619"/>
      <c r="P36" s="619"/>
      <c r="Q36" s="620"/>
      <c r="R36" s="621">
        <v>471398</v>
      </c>
      <c r="S36" s="622"/>
      <c r="T36" s="622"/>
      <c r="U36" s="622"/>
      <c r="V36" s="622"/>
      <c r="W36" s="622"/>
      <c r="X36" s="622"/>
      <c r="Y36" s="623"/>
      <c r="Z36" s="659">
        <v>3.3</v>
      </c>
      <c r="AA36" s="659"/>
      <c r="AB36" s="659"/>
      <c r="AC36" s="659"/>
      <c r="AD36" s="660" t="s">
        <v>122</v>
      </c>
      <c r="AE36" s="660"/>
      <c r="AF36" s="660"/>
      <c r="AG36" s="660"/>
      <c r="AH36" s="660"/>
      <c r="AI36" s="660"/>
      <c r="AJ36" s="660"/>
      <c r="AK36" s="660"/>
      <c r="AL36" s="624" t="s">
        <v>122</v>
      </c>
      <c r="AM36" s="625"/>
      <c r="AN36" s="625"/>
      <c r="AO36" s="661"/>
      <c r="AP36" s="222"/>
      <c r="AQ36" s="670" t="s">
        <v>315</v>
      </c>
      <c r="AR36" s="671"/>
      <c r="AS36" s="671"/>
      <c r="AT36" s="671"/>
      <c r="AU36" s="671"/>
      <c r="AV36" s="671"/>
      <c r="AW36" s="671"/>
      <c r="AX36" s="671"/>
      <c r="AY36" s="672"/>
      <c r="AZ36" s="676">
        <v>1932433</v>
      </c>
      <c r="BA36" s="677"/>
      <c r="BB36" s="677"/>
      <c r="BC36" s="677"/>
      <c r="BD36" s="677"/>
      <c r="BE36" s="677"/>
      <c r="BF36" s="678"/>
      <c r="BG36" s="679" t="s">
        <v>316</v>
      </c>
      <c r="BH36" s="680"/>
      <c r="BI36" s="680"/>
      <c r="BJ36" s="680"/>
      <c r="BK36" s="680"/>
      <c r="BL36" s="680"/>
      <c r="BM36" s="680"/>
      <c r="BN36" s="680"/>
      <c r="BO36" s="680"/>
      <c r="BP36" s="680"/>
      <c r="BQ36" s="680"/>
      <c r="BR36" s="680"/>
      <c r="BS36" s="680"/>
      <c r="BT36" s="680"/>
      <c r="BU36" s="681"/>
      <c r="BV36" s="676">
        <v>105683</v>
      </c>
      <c r="BW36" s="677"/>
      <c r="BX36" s="677"/>
      <c r="BY36" s="677"/>
      <c r="BZ36" s="677"/>
      <c r="CA36" s="677"/>
      <c r="CB36" s="678"/>
      <c r="CD36" s="618" t="s">
        <v>317</v>
      </c>
      <c r="CE36" s="619"/>
      <c r="CF36" s="619"/>
      <c r="CG36" s="619"/>
      <c r="CH36" s="619"/>
      <c r="CI36" s="619"/>
      <c r="CJ36" s="619"/>
      <c r="CK36" s="619"/>
      <c r="CL36" s="619"/>
      <c r="CM36" s="619"/>
      <c r="CN36" s="619"/>
      <c r="CO36" s="619"/>
      <c r="CP36" s="619"/>
      <c r="CQ36" s="620"/>
      <c r="CR36" s="621">
        <v>2388829</v>
      </c>
      <c r="CS36" s="622"/>
      <c r="CT36" s="622"/>
      <c r="CU36" s="622"/>
      <c r="CV36" s="622"/>
      <c r="CW36" s="622"/>
      <c r="CX36" s="622"/>
      <c r="CY36" s="623"/>
      <c r="CZ36" s="624">
        <v>18.100000000000001</v>
      </c>
      <c r="DA36" s="636"/>
      <c r="DB36" s="636"/>
      <c r="DC36" s="637"/>
      <c r="DD36" s="627">
        <v>2241116</v>
      </c>
      <c r="DE36" s="622"/>
      <c r="DF36" s="622"/>
      <c r="DG36" s="622"/>
      <c r="DH36" s="622"/>
      <c r="DI36" s="622"/>
      <c r="DJ36" s="622"/>
      <c r="DK36" s="623"/>
      <c r="DL36" s="627">
        <v>1977851</v>
      </c>
      <c r="DM36" s="622"/>
      <c r="DN36" s="622"/>
      <c r="DO36" s="622"/>
      <c r="DP36" s="622"/>
      <c r="DQ36" s="622"/>
      <c r="DR36" s="622"/>
      <c r="DS36" s="622"/>
      <c r="DT36" s="622"/>
      <c r="DU36" s="622"/>
      <c r="DV36" s="623"/>
      <c r="DW36" s="624">
        <v>23.1</v>
      </c>
      <c r="DX36" s="636"/>
      <c r="DY36" s="636"/>
      <c r="DZ36" s="636"/>
      <c r="EA36" s="636"/>
      <c r="EB36" s="636"/>
      <c r="EC36" s="648"/>
    </row>
    <row r="37" spans="2:133" ht="11.25" customHeight="1" x14ac:dyDescent="0.2">
      <c r="B37" s="618" t="s">
        <v>318</v>
      </c>
      <c r="C37" s="619"/>
      <c r="D37" s="619"/>
      <c r="E37" s="619"/>
      <c r="F37" s="619"/>
      <c r="G37" s="619"/>
      <c r="H37" s="619"/>
      <c r="I37" s="619"/>
      <c r="J37" s="619"/>
      <c r="K37" s="619"/>
      <c r="L37" s="619"/>
      <c r="M37" s="619"/>
      <c r="N37" s="619"/>
      <c r="O37" s="619"/>
      <c r="P37" s="619"/>
      <c r="Q37" s="620"/>
      <c r="R37" s="621">
        <v>266488</v>
      </c>
      <c r="S37" s="622"/>
      <c r="T37" s="622"/>
      <c r="U37" s="622"/>
      <c r="V37" s="622"/>
      <c r="W37" s="622"/>
      <c r="X37" s="622"/>
      <c r="Y37" s="623"/>
      <c r="Z37" s="659">
        <v>1.9</v>
      </c>
      <c r="AA37" s="659"/>
      <c r="AB37" s="659"/>
      <c r="AC37" s="659"/>
      <c r="AD37" s="660">
        <v>5086</v>
      </c>
      <c r="AE37" s="660"/>
      <c r="AF37" s="660"/>
      <c r="AG37" s="660"/>
      <c r="AH37" s="660"/>
      <c r="AI37" s="660"/>
      <c r="AJ37" s="660"/>
      <c r="AK37" s="660"/>
      <c r="AL37" s="624">
        <v>0.1</v>
      </c>
      <c r="AM37" s="625"/>
      <c r="AN37" s="625"/>
      <c r="AO37" s="661"/>
      <c r="AQ37" s="654" t="s">
        <v>319</v>
      </c>
      <c r="AR37" s="655"/>
      <c r="AS37" s="655"/>
      <c r="AT37" s="655"/>
      <c r="AU37" s="655"/>
      <c r="AV37" s="655"/>
      <c r="AW37" s="655"/>
      <c r="AX37" s="655"/>
      <c r="AY37" s="656"/>
      <c r="AZ37" s="621">
        <v>550999</v>
      </c>
      <c r="BA37" s="622"/>
      <c r="BB37" s="622"/>
      <c r="BC37" s="622"/>
      <c r="BD37" s="634"/>
      <c r="BE37" s="634"/>
      <c r="BF37" s="657"/>
      <c r="BG37" s="618" t="s">
        <v>320</v>
      </c>
      <c r="BH37" s="619"/>
      <c r="BI37" s="619"/>
      <c r="BJ37" s="619"/>
      <c r="BK37" s="619"/>
      <c r="BL37" s="619"/>
      <c r="BM37" s="619"/>
      <c r="BN37" s="619"/>
      <c r="BO37" s="619"/>
      <c r="BP37" s="619"/>
      <c r="BQ37" s="619"/>
      <c r="BR37" s="619"/>
      <c r="BS37" s="619"/>
      <c r="BT37" s="619"/>
      <c r="BU37" s="620"/>
      <c r="BV37" s="621">
        <v>87610</v>
      </c>
      <c r="BW37" s="622"/>
      <c r="BX37" s="622"/>
      <c r="BY37" s="622"/>
      <c r="BZ37" s="622"/>
      <c r="CA37" s="622"/>
      <c r="CB37" s="658"/>
      <c r="CD37" s="618" t="s">
        <v>321</v>
      </c>
      <c r="CE37" s="619"/>
      <c r="CF37" s="619"/>
      <c r="CG37" s="619"/>
      <c r="CH37" s="619"/>
      <c r="CI37" s="619"/>
      <c r="CJ37" s="619"/>
      <c r="CK37" s="619"/>
      <c r="CL37" s="619"/>
      <c r="CM37" s="619"/>
      <c r="CN37" s="619"/>
      <c r="CO37" s="619"/>
      <c r="CP37" s="619"/>
      <c r="CQ37" s="620"/>
      <c r="CR37" s="621">
        <v>996041</v>
      </c>
      <c r="CS37" s="634"/>
      <c r="CT37" s="634"/>
      <c r="CU37" s="634"/>
      <c r="CV37" s="634"/>
      <c r="CW37" s="634"/>
      <c r="CX37" s="634"/>
      <c r="CY37" s="635"/>
      <c r="CZ37" s="624">
        <v>7.5</v>
      </c>
      <c r="DA37" s="636"/>
      <c r="DB37" s="636"/>
      <c r="DC37" s="637"/>
      <c r="DD37" s="627">
        <v>996041</v>
      </c>
      <c r="DE37" s="634"/>
      <c r="DF37" s="634"/>
      <c r="DG37" s="634"/>
      <c r="DH37" s="634"/>
      <c r="DI37" s="634"/>
      <c r="DJ37" s="634"/>
      <c r="DK37" s="635"/>
      <c r="DL37" s="627">
        <v>940315</v>
      </c>
      <c r="DM37" s="634"/>
      <c r="DN37" s="634"/>
      <c r="DO37" s="634"/>
      <c r="DP37" s="634"/>
      <c r="DQ37" s="634"/>
      <c r="DR37" s="634"/>
      <c r="DS37" s="634"/>
      <c r="DT37" s="634"/>
      <c r="DU37" s="634"/>
      <c r="DV37" s="635"/>
      <c r="DW37" s="624">
        <v>11</v>
      </c>
      <c r="DX37" s="636"/>
      <c r="DY37" s="636"/>
      <c r="DZ37" s="636"/>
      <c r="EA37" s="636"/>
      <c r="EB37" s="636"/>
      <c r="EC37" s="648"/>
    </row>
    <row r="38" spans="2:133" ht="11.25" customHeight="1" x14ac:dyDescent="0.2">
      <c r="B38" s="618" t="s">
        <v>322</v>
      </c>
      <c r="C38" s="619"/>
      <c r="D38" s="619"/>
      <c r="E38" s="619"/>
      <c r="F38" s="619"/>
      <c r="G38" s="619"/>
      <c r="H38" s="619"/>
      <c r="I38" s="619"/>
      <c r="J38" s="619"/>
      <c r="K38" s="619"/>
      <c r="L38" s="619"/>
      <c r="M38" s="619"/>
      <c r="N38" s="619"/>
      <c r="O38" s="619"/>
      <c r="P38" s="619"/>
      <c r="Q38" s="620"/>
      <c r="R38" s="621">
        <v>905103</v>
      </c>
      <c r="S38" s="622"/>
      <c r="T38" s="622"/>
      <c r="U38" s="622"/>
      <c r="V38" s="622"/>
      <c r="W38" s="622"/>
      <c r="X38" s="622"/>
      <c r="Y38" s="623"/>
      <c r="Z38" s="659">
        <v>6.4</v>
      </c>
      <c r="AA38" s="659"/>
      <c r="AB38" s="659"/>
      <c r="AC38" s="659"/>
      <c r="AD38" s="660" t="s">
        <v>122</v>
      </c>
      <c r="AE38" s="660"/>
      <c r="AF38" s="660"/>
      <c r="AG38" s="660"/>
      <c r="AH38" s="660"/>
      <c r="AI38" s="660"/>
      <c r="AJ38" s="660"/>
      <c r="AK38" s="660"/>
      <c r="AL38" s="624" t="s">
        <v>122</v>
      </c>
      <c r="AM38" s="625"/>
      <c r="AN38" s="625"/>
      <c r="AO38" s="661"/>
      <c r="AQ38" s="654" t="s">
        <v>323</v>
      </c>
      <c r="AR38" s="655"/>
      <c r="AS38" s="655"/>
      <c r="AT38" s="655"/>
      <c r="AU38" s="655"/>
      <c r="AV38" s="655"/>
      <c r="AW38" s="655"/>
      <c r="AX38" s="655"/>
      <c r="AY38" s="656"/>
      <c r="AZ38" s="621">
        <v>260000</v>
      </c>
      <c r="BA38" s="622"/>
      <c r="BB38" s="622"/>
      <c r="BC38" s="622"/>
      <c r="BD38" s="634"/>
      <c r="BE38" s="634"/>
      <c r="BF38" s="657"/>
      <c r="BG38" s="618" t="s">
        <v>324</v>
      </c>
      <c r="BH38" s="619"/>
      <c r="BI38" s="619"/>
      <c r="BJ38" s="619"/>
      <c r="BK38" s="619"/>
      <c r="BL38" s="619"/>
      <c r="BM38" s="619"/>
      <c r="BN38" s="619"/>
      <c r="BO38" s="619"/>
      <c r="BP38" s="619"/>
      <c r="BQ38" s="619"/>
      <c r="BR38" s="619"/>
      <c r="BS38" s="619"/>
      <c r="BT38" s="619"/>
      <c r="BU38" s="620"/>
      <c r="BV38" s="621">
        <v>3869</v>
      </c>
      <c r="BW38" s="622"/>
      <c r="BX38" s="622"/>
      <c r="BY38" s="622"/>
      <c r="BZ38" s="622"/>
      <c r="CA38" s="622"/>
      <c r="CB38" s="658"/>
      <c r="CD38" s="618" t="s">
        <v>325</v>
      </c>
      <c r="CE38" s="619"/>
      <c r="CF38" s="619"/>
      <c r="CG38" s="619"/>
      <c r="CH38" s="619"/>
      <c r="CI38" s="619"/>
      <c r="CJ38" s="619"/>
      <c r="CK38" s="619"/>
      <c r="CL38" s="619"/>
      <c r="CM38" s="619"/>
      <c r="CN38" s="619"/>
      <c r="CO38" s="619"/>
      <c r="CP38" s="619"/>
      <c r="CQ38" s="620"/>
      <c r="CR38" s="621">
        <v>1077805</v>
      </c>
      <c r="CS38" s="622"/>
      <c r="CT38" s="622"/>
      <c r="CU38" s="622"/>
      <c r="CV38" s="622"/>
      <c r="CW38" s="622"/>
      <c r="CX38" s="622"/>
      <c r="CY38" s="623"/>
      <c r="CZ38" s="624">
        <v>8.1999999999999993</v>
      </c>
      <c r="DA38" s="636"/>
      <c r="DB38" s="636"/>
      <c r="DC38" s="637"/>
      <c r="DD38" s="627">
        <v>847379</v>
      </c>
      <c r="DE38" s="622"/>
      <c r="DF38" s="622"/>
      <c r="DG38" s="622"/>
      <c r="DH38" s="622"/>
      <c r="DI38" s="622"/>
      <c r="DJ38" s="622"/>
      <c r="DK38" s="623"/>
      <c r="DL38" s="627">
        <v>847372</v>
      </c>
      <c r="DM38" s="622"/>
      <c r="DN38" s="622"/>
      <c r="DO38" s="622"/>
      <c r="DP38" s="622"/>
      <c r="DQ38" s="622"/>
      <c r="DR38" s="622"/>
      <c r="DS38" s="622"/>
      <c r="DT38" s="622"/>
      <c r="DU38" s="622"/>
      <c r="DV38" s="623"/>
      <c r="DW38" s="624">
        <v>9.9</v>
      </c>
      <c r="DX38" s="636"/>
      <c r="DY38" s="636"/>
      <c r="DZ38" s="636"/>
      <c r="EA38" s="636"/>
      <c r="EB38" s="636"/>
      <c r="EC38" s="648"/>
    </row>
    <row r="39" spans="2:133" ht="11.25" customHeight="1" x14ac:dyDescent="0.2">
      <c r="B39" s="618" t="s">
        <v>326</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327</v>
      </c>
      <c r="AR39" s="655"/>
      <c r="AS39" s="655"/>
      <c r="AT39" s="655"/>
      <c r="AU39" s="655"/>
      <c r="AV39" s="655"/>
      <c r="AW39" s="655"/>
      <c r="AX39" s="655"/>
      <c r="AY39" s="656"/>
      <c r="AZ39" s="621">
        <v>43629</v>
      </c>
      <c r="BA39" s="622"/>
      <c r="BB39" s="622"/>
      <c r="BC39" s="622"/>
      <c r="BD39" s="634"/>
      <c r="BE39" s="634"/>
      <c r="BF39" s="657"/>
      <c r="BG39" s="618" t="s">
        <v>328</v>
      </c>
      <c r="BH39" s="619"/>
      <c r="BI39" s="619"/>
      <c r="BJ39" s="619"/>
      <c r="BK39" s="619"/>
      <c r="BL39" s="619"/>
      <c r="BM39" s="619"/>
      <c r="BN39" s="619"/>
      <c r="BO39" s="619"/>
      <c r="BP39" s="619"/>
      <c r="BQ39" s="619"/>
      <c r="BR39" s="619"/>
      <c r="BS39" s="619"/>
      <c r="BT39" s="619"/>
      <c r="BU39" s="620"/>
      <c r="BV39" s="621">
        <v>6035</v>
      </c>
      <c r="BW39" s="622"/>
      <c r="BX39" s="622"/>
      <c r="BY39" s="622"/>
      <c r="BZ39" s="622"/>
      <c r="CA39" s="622"/>
      <c r="CB39" s="658"/>
      <c r="CD39" s="618" t="s">
        <v>329</v>
      </c>
      <c r="CE39" s="619"/>
      <c r="CF39" s="619"/>
      <c r="CG39" s="619"/>
      <c r="CH39" s="619"/>
      <c r="CI39" s="619"/>
      <c r="CJ39" s="619"/>
      <c r="CK39" s="619"/>
      <c r="CL39" s="619"/>
      <c r="CM39" s="619"/>
      <c r="CN39" s="619"/>
      <c r="CO39" s="619"/>
      <c r="CP39" s="619"/>
      <c r="CQ39" s="620"/>
      <c r="CR39" s="621">
        <v>678551</v>
      </c>
      <c r="CS39" s="634"/>
      <c r="CT39" s="634"/>
      <c r="CU39" s="634"/>
      <c r="CV39" s="634"/>
      <c r="CW39" s="634"/>
      <c r="CX39" s="634"/>
      <c r="CY39" s="635"/>
      <c r="CZ39" s="624">
        <v>5.0999999999999996</v>
      </c>
      <c r="DA39" s="636"/>
      <c r="DB39" s="636"/>
      <c r="DC39" s="637"/>
      <c r="DD39" s="627">
        <v>664052</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2">
      <c r="B40" s="618" t="s">
        <v>330</v>
      </c>
      <c r="C40" s="619"/>
      <c r="D40" s="619"/>
      <c r="E40" s="619"/>
      <c r="F40" s="619"/>
      <c r="G40" s="619"/>
      <c r="H40" s="619"/>
      <c r="I40" s="619"/>
      <c r="J40" s="619"/>
      <c r="K40" s="619"/>
      <c r="L40" s="619"/>
      <c r="M40" s="619"/>
      <c r="N40" s="619"/>
      <c r="O40" s="619"/>
      <c r="P40" s="619"/>
      <c r="Q40" s="620"/>
      <c r="R40" s="621">
        <v>54303</v>
      </c>
      <c r="S40" s="622"/>
      <c r="T40" s="622"/>
      <c r="U40" s="622"/>
      <c r="V40" s="622"/>
      <c r="W40" s="622"/>
      <c r="X40" s="622"/>
      <c r="Y40" s="623"/>
      <c r="Z40" s="659">
        <v>0.4</v>
      </c>
      <c r="AA40" s="659"/>
      <c r="AB40" s="659"/>
      <c r="AC40" s="659"/>
      <c r="AD40" s="660" t="s">
        <v>122</v>
      </c>
      <c r="AE40" s="660"/>
      <c r="AF40" s="660"/>
      <c r="AG40" s="660"/>
      <c r="AH40" s="660"/>
      <c r="AI40" s="660"/>
      <c r="AJ40" s="660"/>
      <c r="AK40" s="660"/>
      <c r="AL40" s="624" t="s">
        <v>122</v>
      </c>
      <c r="AM40" s="625"/>
      <c r="AN40" s="625"/>
      <c r="AO40" s="661"/>
      <c r="AQ40" s="654" t="s">
        <v>331</v>
      </c>
      <c r="AR40" s="655"/>
      <c r="AS40" s="655"/>
      <c r="AT40" s="655"/>
      <c r="AU40" s="655"/>
      <c r="AV40" s="655"/>
      <c r="AW40" s="655"/>
      <c r="AX40" s="655"/>
      <c r="AY40" s="656"/>
      <c r="AZ40" s="621" t="s">
        <v>122</v>
      </c>
      <c r="BA40" s="622"/>
      <c r="BB40" s="622"/>
      <c r="BC40" s="622"/>
      <c r="BD40" s="634"/>
      <c r="BE40" s="634"/>
      <c r="BF40" s="657"/>
      <c r="BG40" s="662" t="s">
        <v>332</v>
      </c>
      <c r="BH40" s="663"/>
      <c r="BI40" s="663"/>
      <c r="BJ40" s="663"/>
      <c r="BK40" s="663"/>
      <c r="BL40" s="223"/>
      <c r="BM40" s="619" t="s">
        <v>333</v>
      </c>
      <c r="BN40" s="619"/>
      <c r="BO40" s="619"/>
      <c r="BP40" s="619"/>
      <c r="BQ40" s="619"/>
      <c r="BR40" s="619"/>
      <c r="BS40" s="619"/>
      <c r="BT40" s="619"/>
      <c r="BU40" s="620"/>
      <c r="BV40" s="621">
        <v>97</v>
      </c>
      <c r="BW40" s="622"/>
      <c r="BX40" s="622"/>
      <c r="BY40" s="622"/>
      <c r="BZ40" s="622"/>
      <c r="CA40" s="622"/>
      <c r="CB40" s="658"/>
      <c r="CD40" s="618" t="s">
        <v>334</v>
      </c>
      <c r="CE40" s="619"/>
      <c r="CF40" s="619"/>
      <c r="CG40" s="619"/>
      <c r="CH40" s="619"/>
      <c r="CI40" s="619"/>
      <c r="CJ40" s="619"/>
      <c r="CK40" s="619"/>
      <c r="CL40" s="619"/>
      <c r="CM40" s="619"/>
      <c r="CN40" s="619"/>
      <c r="CO40" s="619"/>
      <c r="CP40" s="619"/>
      <c r="CQ40" s="620"/>
      <c r="CR40" s="621">
        <v>180000</v>
      </c>
      <c r="CS40" s="622"/>
      <c r="CT40" s="622"/>
      <c r="CU40" s="622"/>
      <c r="CV40" s="622"/>
      <c r="CW40" s="622"/>
      <c r="CX40" s="622"/>
      <c r="CY40" s="623"/>
      <c r="CZ40" s="624">
        <v>1.4</v>
      </c>
      <c r="DA40" s="636"/>
      <c r="DB40" s="636"/>
      <c r="DC40" s="637"/>
      <c r="DD40" s="627" t="s">
        <v>122</v>
      </c>
      <c r="DE40" s="622"/>
      <c r="DF40" s="622"/>
      <c r="DG40" s="622"/>
      <c r="DH40" s="622"/>
      <c r="DI40" s="622"/>
      <c r="DJ40" s="622"/>
      <c r="DK40" s="623"/>
      <c r="DL40" s="627" t="s">
        <v>122</v>
      </c>
      <c r="DM40" s="622"/>
      <c r="DN40" s="622"/>
      <c r="DO40" s="622"/>
      <c r="DP40" s="622"/>
      <c r="DQ40" s="622"/>
      <c r="DR40" s="622"/>
      <c r="DS40" s="622"/>
      <c r="DT40" s="622"/>
      <c r="DU40" s="622"/>
      <c r="DV40" s="623"/>
      <c r="DW40" s="624" t="s">
        <v>122</v>
      </c>
      <c r="DX40" s="636"/>
      <c r="DY40" s="636"/>
      <c r="DZ40" s="636"/>
      <c r="EA40" s="636"/>
      <c r="EB40" s="636"/>
      <c r="EC40" s="648"/>
    </row>
    <row r="41" spans="2:133" ht="11.25" customHeight="1" x14ac:dyDescent="0.2">
      <c r="B41" s="602" t="s">
        <v>335</v>
      </c>
      <c r="C41" s="603"/>
      <c r="D41" s="603"/>
      <c r="E41" s="603"/>
      <c r="F41" s="603"/>
      <c r="G41" s="603"/>
      <c r="H41" s="603"/>
      <c r="I41" s="603"/>
      <c r="J41" s="603"/>
      <c r="K41" s="603"/>
      <c r="L41" s="603"/>
      <c r="M41" s="603"/>
      <c r="N41" s="603"/>
      <c r="O41" s="603"/>
      <c r="P41" s="603"/>
      <c r="Q41" s="604"/>
      <c r="R41" s="605">
        <v>14103599</v>
      </c>
      <c r="S41" s="646"/>
      <c r="T41" s="646"/>
      <c r="U41" s="646"/>
      <c r="V41" s="646"/>
      <c r="W41" s="646"/>
      <c r="X41" s="646"/>
      <c r="Y41" s="649"/>
      <c r="Z41" s="650">
        <v>100</v>
      </c>
      <c r="AA41" s="650"/>
      <c r="AB41" s="650"/>
      <c r="AC41" s="650"/>
      <c r="AD41" s="651">
        <v>8504847</v>
      </c>
      <c r="AE41" s="651"/>
      <c r="AF41" s="651"/>
      <c r="AG41" s="651"/>
      <c r="AH41" s="651"/>
      <c r="AI41" s="651"/>
      <c r="AJ41" s="651"/>
      <c r="AK41" s="651"/>
      <c r="AL41" s="608">
        <v>100</v>
      </c>
      <c r="AM41" s="652"/>
      <c r="AN41" s="652"/>
      <c r="AO41" s="653"/>
      <c r="AQ41" s="654" t="s">
        <v>336</v>
      </c>
      <c r="AR41" s="655"/>
      <c r="AS41" s="655"/>
      <c r="AT41" s="655"/>
      <c r="AU41" s="655"/>
      <c r="AV41" s="655"/>
      <c r="AW41" s="655"/>
      <c r="AX41" s="655"/>
      <c r="AY41" s="656"/>
      <c r="AZ41" s="621">
        <v>238312</v>
      </c>
      <c r="BA41" s="622"/>
      <c r="BB41" s="622"/>
      <c r="BC41" s="622"/>
      <c r="BD41" s="634"/>
      <c r="BE41" s="634"/>
      <c r="BF41" s="657"/>
      <c r="BG41" s="662"/>
      <c r="BH41" s="663"/>
      <c r="BI41" s="663"/>
      <c r="BJ41" s="663"/>
      <c r="BK41" s="663"/>
      <c r="BL41" s="223"/>
      <c r="BM41" s="619" t="s">
        <v>337</v>
      </c>
      <c r="BN41" s="619"/>
      <c r="BO41" s="619"/>
      <c r="BP41" s="619"/>
      <c r="BQ41" s="619"/>
      <c r="BR41" s="619"/>
      <c r="BS41" s="619"/>
      <c r="BT41" s="619"/>
      <c r="BU41" s="620"/>
      <c r="BV41" s="621" t="s">
        <v>122</v>
      </c>
      <c r="BW41" s="622"/>
      <c r="BX41" s="622"/>
      <c r="BY41" s="622"/>
      <c r="BZ41" s="622"/>
      <c r="CA41" s="622"/>
      <c r="CB41" s="658"/>
      <c r="CD41" s="618" t="s">
        <v>338</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2">
      <c r="AQ42" s="666" t="s">
        <v>339</v>
      </c>
      <c r="AR42" s="667"/>
      <c r="AS42" s="667"/>
      <c r="AT42" s="667"/>
      <c r="AU42" s="667"/>
      <c r="AV42" s="667"/>
      <c r="AW42" s="667"/>
      <c r="AX42" s="667"/>
      <c r="AY42" s="668"/>
      <c r="AZ42" s="605">
        <v>839493</v>
      </c>
      <c r="BA42" s="646"/>
      <c r="BB42" s="646"/>
      <c r="BC42" s="646"/>
      <c r="BD42" s="606"/>
      <c r="BE42" s="606"/>
      <c r="BF42" s="669"/>
      <c r="BG42" s="664"/>
      <c r="BH42" s="665"/>
      <c r="BI42" s="665"/>
      <c r="BJ42" s="665"/>
      <c r="BK42" s="665"/>
      <c r="BL42" s="224"/>
      <c r="BM42" s="603" t="s">
        <v>340</v>
      </c>
      <c r="BN42" s="603"/>
      <c r="BO42" s="603"/>
      <c r="BP42" s="603"/>
      <c r="BQ42" s="603"/>
      <c r="BR42" s="603"/>
      <c r="BS42" s="603"/>
      <c r="BT42" s="603"/>
      <c r="BU42" s="604"/>
      <c r="BV42" s="605">
        <v>380</v>
      </c>
      <c r="BW42" s="646"/>
      <c r="BX42" s="646"/>
      <c r="BY42" s="646"/>
      <c r="BZ42" s="646"/>
      <c r="CA42" s="646"/>
      <c r="CB42" s="647"/>
      <c r="CD42" s="618" t="s">
        <v>341</v>
      </c>
      <c r="CE42" s="619"/>
      <c r="CF42" s="619"/>
      <c r="CG42" s="619"/>
      <c r="CH42" s="619"/>
      <c r="CI42" s="619"/>
      <c r="CJ42" s="619"/>
      <c r="CK42" s="619"/>
      <c r="CL42" s="619"/>
      <c r="CM42" s="619"/>
      <c r="CN42" s="619"/>
      <c r="CO42" s="619"/>
      <c r="CP42" s="619"/>
      <c r="CQ42" s="620"/>
      <c r="CR42" s="621">
        <v>1240681</v>
      </c>
      <c r="CS42" s="634"/>
      <c r="CT42" s="634"/>
      <c r="CU42" s="634"/>
      <c r="CV42" s="634"/>
      <c r="CW42" s="634"/>
      <c r="CX42" s="634"/>
      <c r="CY42" s="635"/>
      <c r="CZ42" s="624">
        <v>9.4</v>
      </c>
      <c r="DA42" s="636"/>
      <c r="DB42" s="636"/>
      <c r="DC42" s="637"/>
      <c r="DD42" s="627">
        <v>197934</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2">
      <c r="B43" s="214" t="s">
        <v>342</v>
      </c>
      <c r="CD43" s="618" t="s">
        <v>343</v>
      </c>
      <c r="CE43" s="619"/>
      <c r="CF43" s="619"/>
      <c r="CG43" s="619"/>
      <c r="CH43" s="619"/>
      <c r="CI43" s="619"/>
      <c r="CJ43" s="619"/>
      <c r="CK43" s="619"/>
      <c r="CL43" s="619"/>
      <c r="CM43" s="619"/>
      <c r="CN43" s="619"/>
      <c r="CO43" s="619"/>
      <c r="CP43" s="619"/>
      <c r="CQ43" s="620"/>
      <c r="CR43" s="621">
        <v>49057</v>
      </c>
      <c r="CS43" s="634"/>
      <c r="CT43" s="634"/>
      <c r="CU43" s="634"/>
      <c r="CV43" s="634"/>
      <c r="CW43" s="634"/>
      <c r="CX43" s="634"/>
      <c r="CY43" s="635"/>
      <c r="CZ43" s="624">
        <v>0.4</v>
      </c>
      <c r="DA43" s="636"/>
      <c r="DB43" s="636"/>
      <c r="DC43" s="637"/>
      <c r="DD43" s="627">
        <v>49057</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2">
      <c r="B44" s="638" t="s">
        <v>344</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292</v>
      </c>
      <c r="CE44" s="641"/>
      <c r="CF44" s="618" t="s">
        <v>345</v>
      </c>
      <c r="CG44" s="619"/>
      <c r="CH44" s="619"/>
      <c r="CI44" s="619"/>
      <c r="CJ44" s="619"/>
      <c r="CK44" s="619"/>
      <c r="CL44" s="619"/>
      <c r="CM44" s="619"/>
      <c r="CN44" s="619"/>
      <c r="CO44" s="619"/>
      <c r="CP44" s="619"/>
      <c r="CQ44" s="620"/>
      <c r="CR44" s="621">
        <v>1224183</v>
      </c>
      <c r="CS44" s="622"/>
      <c r="CT44" s="622"/>
      <c r="CU44" s="622"/>
      <c r="CV44" s="622"/>
      <c r="CW44" s="622"/>
      <c r="CX44" s="622"/>
      <c r="CY44" s="623"/>
      <c r="CZ44" s="624">
        <v>9.3000000000000007</v>
      </c>
      <c r="DA44" s="625"/>
      <c r="DB44" s="625"/>
      <c r="DC44" s="626"/>
      <c r="DD44" s="627">
        <v>188366</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2">
      <c r="B45" s="638" t="s">
        <v>346</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347</v>
      </c>
      <c r="CG45" s="619"/>
      <c r="CH45" s="619"/>
      <c r="CI45" s="619"/>
      <c r="CJ45" s="619"/>
      <c r="CK45" s="619"/>
      <c r="CL45" s="619"/>
      <c r="CM45" s="619"/>
      <c r="CN45" s="619"/>
      <c r="CO45" s="619"/>
      <c r="CP45" s="619"/>
      <c r="CQ45" s="620"/>
      <c r="CR45" s="621">
        <v>400957</v>
      </c>
      <c r="CS45" s="634"/>
      <c r="CT45" s="634"/>
      <c r="CU45" s="634"/>
      <c r="CV45" s="634"/>
      <c r="CW45" s="634"/>
      <c r="CX45" s="634"/>
      <c r="CY45" s="635"/>
      <c r="CZ45" s="624">
        <v>3</v>
      </c>
      <c r="DA45" s="636"/>
      <c r="DB45" s="636"/>
      <c r="DC45" s="637"/>
      <c r="DD45" s="627">
        <v>43858</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2">
      <c r="B46" s="225"/>
      <c r="CD46" s="642"/>
      <c r="CE46" s="643"/>
      <c r="CF46" s="618" t="s">
        <v>348</v>
      </c>
      <c r="CG46" s="619"/>
      <c r="CH46" s="619"/>
      <c r="CI46" s="619"/>
      <c r="CJ46" s="619"/>
      <c r="CK46" s="619"/>
      <c r="CL46" s="619"/>
      <c r="CM46" s="619"/>
      <c r="CN46" s="619"/>
      <c r="CO46" s="619"/>
      <c r="CP46" s="619"/>
      <c r="CQ46" s="620"/>
      <c r="CR46" s="621">
        <v>709958</v>
      </c>
      <c r="CS46" s="622"/>
      <c r="CT46" s="622"/>
      <c r="CU46" s="622"/>
      <c r="CV46" s="622"/>
      <c r="CW46" s="622"/>
      <c r="CX46" s="622"/>
      <c r="CY46" s="623"/>
      <c r="CZ46" s="624">
        <v>5.4</v>
      </c>
      <c r="DA46" s="625"/>
      <c r="DB46" s="625"/>
      <c r="DC46" s="626"/>
      <c r="DD46" s="627">
        <v>113390</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2">
      <c r="B47" s="225"/>
      <c r="CD47" s="642"/>
      <c r="CE47" s="643"/>
      <c r="CF47" s="618" t="s">
        <v>349</v>
      </c>
      <c r="CG47" s="619"/>
      <c r="CH47" s="619"/>
      <c r="CI47" s="619"/>
      <c r="CJ47" s="619"/>
      <c r="CK47" s="619"/>
      <c r="CL47" s="619"/>
      <c r="CM47" s="619"/>
      <c r="CN47" s="619"/>
      <c r="CO47" s="619"/>
      <c r="CP47" s="619"/>
      <c r="CQ47" s="620"/>
      <c r="CR47" s="621">
        <v>16498</v>
      </c>
      <c r="CS47" s="634"/>
      <c r="CT47" s="634"/>
      <c r="CU47" s="634"/>
      <c r="CV47" s="634"/>
      <c r="CW47" s="634"/>
      <c r="CX47" s="634"/>
      <c r="CY47" s="635"/>
      <c r="CZ47" s="624">
        <v>0.1</v>
      </c>
      <c r="DA47" s="636"/>
      <c r="DB47" s="636"/>
      <c r="DC47" s="637"/>
      <c r="DD47" s="627">
        <v>9568</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ht="11" x14ac:dyDescent="0.2">
      <c r="B48" s="225"/>
      <c r="CD48" s="644"/>
      <c r="CE48" s="645"/>
      <c r="CF48" s="618" t="s">
        <v>350</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2">
      <c r="B49" s="225"/>
      <c r="CD49" s="602" t="s">
        <v>351</v>
      </c>
      <c r="CE49" s="603"/>
      <c r="CF49" s="603"/>
      <c r="CG49" s="603"/>
      <c r="CH49" s="603"/>
      <c r="CI49" s="603"/>
      <c r="CJ49" s="603"/>
      <c r="CK49" s="603"/>
      <c r="CL49" s="603"/>
      <c r="CM49" s="603"/>
      <c r="CN49" s="603"/>
      <c r="CO49" s="603"/>
      <c r="CP49" s="603"/>
      <c r="CQ49" s="604"/>
      <c r="CR49" s="605">
        <v>13215570</v>
      </c>
      <c r="CS49" s="606"/>
      <c r="CT49" s="606"/>
      <c r="CU49" s="606"/>
      <c r="CV49" s="606"/>
      <c r="CW49" s="606"/>
      <c r="CX49" s="606"/>
      <c r="CY49" s="607"/>
      <c r="CZ49" s="608">
        <v>100</v>
      </c>
      <c r="DA49" s="609"/>
      <c r="DB49" s="609"/>
      <c r="DC49" s="610"/>
      <c r="DD49" s="611">
        <v>9487303</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AOklk+oSrst+45wLwCangqiu/KpeQK7a0xYeqPqOF2u5yO5TPfnQ4NZT2/O8M/uZ1BxLxx2Kx8kfzOS6gwl7Kw==" saltValue="aiCm/5nhbgoMCLTrc+QOR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 zeroHeight="1" x14ac:dyDescent="0.2"/>
  <cols>
    <col min="1" max="130" width="2.81640625" style="231" customWidth="1"/>
    <col min="131" max="131" width="1.63281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092" t="s">
        <v>352</v>
      </c>
      <c r="B2" s="1092"/>
      <c r="C2" s="1092"/>
      <c r="D2" s="1092"/>
      <c r="E2" s="1092"/>
      <c r="F2" s="1092"/>
      <c r="G2" s="1092"/>
      <c r="H2" s="1092"/>
      <c r="I2" s="1092"/>
      <c r="J2" s="1092"/>
      <c r="K2" s="1092"/>
      <c r="L2" s="1092"/>
      <c r="M2" s="1092"/>
      <c r="N2" s="1092"/>
      <c r="O2" s="1092"/>
      <c r="P2" s="1092"/>
      <c r="Q2" s="1092"/>
      <c r="R2" s="1092"/>
      <c r="S2" s="1092"/>
      <c r="T2" s="1092"/>
      <c r="U2" s="1092"/>
      <c r="V2" s="1092"/>
      <c r="W2" s="1092"/>
      <c r="X2" s="1092"/>
      <c r="Y2" s="1092"/>
      <c r="Z2" s="1092"/>
      <c r="AA2" s="1092"/>
      <c r="AB2" s="1092"/>
      <c r="AC2" s="1092"/>
      <c r="AD2" s="1092"/>
      <c r="AE2" s="1092"/>
      <c r="AF2" s="1092"/>
      <c r="AG2" s="1092"/>
      <c r="AH2" s="1092"/>
      <c r="AI2" s="1092"/>
      <c r="AJ2" s="1092"/>
      <c r="AK2" s="1092"/>
      <c r="AL2" s="1092"/>
      <c r="AM2" s="1092"/>
      <c r="AN2" s="1092"/>
      <c r="AO2" s="1092"/>
      <c r="AP2" s="1092"/>
      <c r="AQ2" s="1092"/>
      <c r="AR2" s="1092"/>
      <c r="AS2" s="1092"/>
      <c r="AT2" s="1092"/>
      <c r="AU2" s="1092"/>
      <c r="AV2" s="1092"/>
      <c r="AW2" s="1092"/>
      <c r="AX2" s="1092"/>
      <c r="AY2" s="1092"/>
      <c r="AZ2" s="1092"/>
      <c r="BA2" s="1092"/>
      <c r="BB2" s="1092"/>
      <c r="BC2" s="1092"/>
      <c r="BD2" s="1092"/>
      <c r="BE2" s="1092"/>
      <c r="BF2" s="1092"/>
      <c r="BG2" s="1092"/>
      <c r="BH2" s="1092"/>
      <c r="BI2" s="1092"/>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3" t="s">
        <v>353</v>
      </c>
      <c r="DK2" s="1094"/>
      <c r="DL2" s="1094"/>
      <c r="DM2" s="1094"/>
      <c r="DN2" s="1094"/>
      <c r="DO2" s="1095"/>
      <c r="DP2" s="228"/>
      <c r="DQ2" s="1093" t="s">
        <v>354</v>
      </c>
      <c r="DR2" s="1094"/>
      <c r="DS2" s="1094"/>
      <c r="DT2" s="1094"/>
      <c r="DU2" s="1094"/>
      <c r="DV2" s="1094"/>
      <c r="DW2" s="1094"/>
      <c r="DX2" s="1094"/>
      <c r="DY2" s="1094"/>
      <c r="DZ2" s="1095"/>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061" t="s">
        <v>355</v>
      </c>
      <c r="B4" s="1061"/>
      <c r="C4" s="1061"/>
      <c r="D4" s="1061"/>
      <c r="E4" s="1061"/>
      <c r="F4" s="1061"/>
      <c r="G4" s="1061"/>
      <c r="H4" s="1061"/>
      <c r="I4" s="1061"/>
      <c r="J4" s="1061"/>
      <c r="K4" s="1061"/>
      <c r="L4" s="1061"/>
      <c r="M4" s="1061"/>
      <c r="N4" s="1061"/>
      <c r="O4" s="1061"/>
      <c r="P4" s="1061"/>
      <c r="Q4" s="1061"/>
      <c r="R4" s="1061"/>
      <c r="S4" s="1061"/>
      <c r="T4" s="1061"/>
      <c r="U4" s="1061"/>
      <c r="V4" s="1061"/>
      <c r="W4" s="1061"/>
      <c r="X4" s="1061"/>
      <c r="Y4" s="1061"/>
      <c r="Z4" s="1061"/>
      <c r="AA4" s="1061"/>
      <c r="AB4" s="1061"/>
      <c r="AC4" s="1061"/>
      <c r="AD4" s="1061"/>
      <c r="AE4" s="1061"/>
      <c r="AF4" s="1061"/>
      <c r="AG4" s="1061"/>
      <c r="AH4" s="1061"/>
      <c r="AI4" s="1061"/>
      <c r="AJ4" s="1061"/>
      <c r="AK4" s="1061"/>
      <c r="AL4" s="1061"/>
      <c r="AM4" s="1061"/>
      <c r="AN4" s="1061"/>
      <c r="AO4" s="1061"/>
      <c r="AP4" s="1061"/>
      <c r="AQ4" s="1061"/>
      <c r="AR4" s="1061"/>
      <c r="AS4" s="1061"/>
      <c r="AT4" s="1061"/>
      <c r="AU4" s="1061"/>
      <c r="AV4" s="1061"/>
      <c r="AW4" s="1061"/>
      <c r="AX4" s="1061"/>
      <c r="AY4" s="1061"/>
      <c r="AZ4" s="232"/>
      <c r="BA4" s="232"/>
      <c r="BB4" s="232"/>
      <c r="BC4" s="232"/>
      <c r="BD4" s="232"/>
      <c r="BE4" s="233"/>
      <c r="BF4" s="233"/>
      <c r="BG4" s="233"/>
      <c r="BH4" s="233"/>
      <c r="BI4" s="233"/>
      <c r="BJ4" s="233"/>
      <c r="BK4" s="233"/>
      <c r="BL4" s="233"/>
      <c r="BM4" s="233"/>
      <c r="BN4" s="233"/>
      <c r="BO4" s="233"/>
      <c r="BP4" s="233"/>
      <c r="BQ4" s="730" t="s">
        <v>356</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2">
      <c r="A5" s="995" t="s">
        <v>357</v>
      </c>
      <c r="B5" s="996"/>
      <c r="C5" s="996"/>
      <c r="D5" s="996"/>
      <c r="E5" s="996"/>
      <c r="F5" s="996"/>
      <c r="G5" s="996"/>
      <c r="H5" s="996"/>
      <c r="I5" s="996"/>
      <c r="J5" s="996"/>
      <c r="K5" s="996"/>
      <c r="L5" s="996"/>
      <c r="M5" s="996"/>
      <c r="N5" s="996"/>
      <c r="O5" s="996"/>
      <c r="P5" s="997"/>
      <c r="Q5" s="1001" t="s">
        <v>358</v>
      </c>
      <c r="R5" s="1002"/>
      <c r="S5" s="1002"/>
      <c r="T5" s="1002"/>
      <c r="U5" s="1003"/>
      <c r="V5" s="1001" t="s">
        <v>359</v>
      </c>
      <c r="W5" s="1002"/>
      <c r="X5" s="1002"/>
      <c r="Y5" s="1002"/>
      <c r="Z5" s="1003"/>
      <c r="AA5" s="1001" t="s">
        <v>360</v>
      </c>
      <c r="AB5" s="1002"/>
      <c r="AC5" s="1002"/>
      <c r="AD5" s="1002"/>
      <c r="AE5" s="1002"/>
      <c r="AF5" s="1096" t="s">
        <v>361</v>
      </c>
      <c r="AG5" s="1002"/>
      <c r="AH5" s="1002"/>
      <c r="AI5" s="1002"/>
      <c r="AJ5" s="1015"/>
      <c r="AK5" s="1002" t="s">
        <v>362</v>
      </c>
      <c r="AL5" s="1002"/>
      <c r="AM5" s="1002"/>
      <c r="AN5" s="1002"/>
      <c r="AO5" s="1003"/>
      <c r="AP5" s="1001" t="s">
        <v>363</v>
      </c>
      <c r="AQ5" s="1002"/>
      <c r="AR5" s="1002"/>
      <c r="AS5" s="1002"/>
      <c r="AT5" s="1003"/>
      <c r="AU5" s="1001" t="s">
        <v>364</v>
      </c>
      <c r="AV5" s="1002"/>
      <c r="AW5" s="1002"/>
      <c r="AX5" s="1002"/>
      <c r="AY5" s="1015"/>
      <c r="AZ5" s="232"/>
      <c r="BA5" s="232"/>
      <c r="BB5" s="232"/>
      <c r="BC5" s="232"/>
      <c r="BD5" s="232"/>
      <c r="BE5" s="233"/>
      <c r="BF5" s="233"/>
      <c r="BG5" s="233"/>
      <c r="BH5" s="233"/>
      <c r="BI5" s="233"/>
      <c r="BJ5" s="233"/>
      <c r="BK5" s="233"/>
      <c r="BL5" s="233"/>
      <c r="BM5" s="233"/>
      <c r="BN5" s="233"/>
      <c r="BO5" s="233"/>
      <c r="BP5" s="233"/>
      <c r="BQ5" s="995" t="s">
        <v>365</v>
      </c>
      <c r="BR5" s="996"/>
      <c r="BS5" s="996"/>
      <c r="BT5" s="996"/>
      <c r="BU5" s="996"/>
      <c r="BV5" s="996"/>
      <c r="BW5" s="996"/>
      <c r="BX5" s="996"/>
      <c r="BY5" s="996"/>
      <c r="BZ5" s="996"/>
      <c r="CA5" s="996"/>
      <c r="CB5" s="996"/>
      <c r="CC5" s="996"/>
      <c r="CD5" s="996"/>
      <c r="CE5" s="996"/>
      <c r="CF5" s="996"/>
      <c r="CG5" s="997"/>
      <c r="CH5" s="1001" t="s">
        <v>366</v>
      </c>
      <c r="CI5" s="1002"/>
      <c r="CJ5" s="1002"/>
      <c r="CK5" s="1002"/>
      <c r="CL5" s="1003"/>
      <c r="CM5" s="1001" t="s">
        <v>367</v>
      </c>
      <c r="CN5" s="1002"/>
      <c r="CO5" s="1002"/>
      <c r="CP5" s="1002"/>
      <c r="CQ5" s="1003"/>
      <c r="CR5" s="1001" t="s">
        <v>368</v>
      </c>
      <c r="CS5" s="1002"/>
      <c r="CT5" s="1002"/>
      <c r="CU5" s="1002"/>
      <c r="CV5" s="1003"/>
      <c r="CW5" s="1001" t="s">
        <v>369</v>
      </c>
      <c r="CX5" s="1002"/>
      <c r="CY5" s="1002"/>
      <c r="CZ5" s="1002"/>
      <c r="DA5" s="1003"/>
      <c r="DB5" s="1001" t="s">
        <v>370</v>
      </c>
      <c r="DC5" s="1002"/>
      <c r="DD5" s="1002"/>
      <c r="DE5" s="1002"/>
      <c r="DF5" s="1003"/>
      <c r="DG5" s="1086" t="s">
        <v>371</v>
      </c>
      <c r="DH5" s="1087"/>
      <c r="DI5" s="1087"/>
      <c r="DJ5" s="1087"/>
      <c r="DK5" s="1088"/>
      <c r="DL5" s="1086" t="s">
        <v>372</v>
      </c>
      <c r="DM5" s="1087"/>
      <c r="DN5" s="1087"/>
      <c r="DO5" s="1087"/>
      <c r="DP5" s="1088"/>
      <c r="DQ5" s="1001" t="s">
        <v>373</v>
      </c>
      <c r="DR5" s="1002"/>
      <c r="DS5" s="1002"/>
      <c r="DT5" s="1002"/>
      <c r="DU5" s="1003"/>
      <c r="DV5" s="1001" t="s">
        <v>364</v>
      </c>
      <c r="DW5" s="1002"/>
      <c r="DX5" s="1002"/>
      <c r="DY5" s="1002"/>
      <c r="DZ5" s="1015"/>
      <c r="EA5" s="234"/>
    </row>
    <row r="6" spans="1:131" s="235" customFormat="1" ht="26.25" customHeight="1" thickBot="1" x14ac:dyDescent="0.25">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7"/>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9"/>
      <c r="DH6" s="1090"/>
      <c r="DI6" s="1090"/>
      <c r="DJ6" s="1090"/>
      <c r="DK6" s="1091"/>
      <c r="DL6" s="1089"/>
      <c r="DM6" s="1090"/>
      <c r="DN6" s="1090"/>
      <c r="DO6" s="1090"/>
      <c r="DP6" s="1091"/>
      <c r="DQ6" s="1004"/>
      <c r="DR6" s="1005"/>
      <c r="DS6" s="1005"/>
      <c r="DT6" s="1005"/>
      <c r="DU6" s="1006"/>
      <c r="DV6" s="1004"/>
      <c r="DW6" s="1005"/>
      <c r="DX6" s="1005"/>
      <c r="DY6" s="1005"/>
      <c r="DZ6" s="1016"/>
      <c r="EA6" s="234"/>
    </row>
    <row r="7" spans="1:131" s="235" customFormat="1" ht="26.25" customHeight="1" thickTop="1" x14ac:dyDescent="0.2">
      <c r="A7" s="236">
        <v>1</v>
      </c>
      <c r="B7" s="1049" t="s">
        <v>374</v>
      </c>
      <c r="C7" s="1050"/>
      <c r="D7" s="1050"/>
      <c r="E7" s="1050"/>
      <c r="F7" s="1050"/>
      <c r="G7" s="1050"/>
      <c r="H7" s="1050"/>
      <c r="I7" s="1050"/>
      <c r="J7" s="1050"/>
      <c r="K7" s="1050"/>
      <c r="L7" s="1050"/>
      <c r="M7" s="1050"/>
      <c r="N7" s="1050"/>
      <c r="O7" s="1050"/>
      <c r="P7" s="1051"/>
      <c r="Q7" s="1104">
        <v>14064</v>
      </c>
      <c r="R7" s="1105"/>
      <c r="S7" s="1105"/>
      <c r="T7" s="1105"/>
      <c r="U7" s="1105"/>
      <c r="V7" s="1105">
        <v>13184</v>
      </c>
      <c r="W7" s="1105"/>
      <c r="X7" s="1105"/>
      <c r="Y7" s="1105"/>
      <c r="Z7" s="1105"/>
      <c r="AA7" s="1105">
        <v>881</v>
      </c>
      <c r="AB7" s="1105"/>
      <c r="AC7" s="1105"/>
      <c r="AD7" s="1105"/>
      <c r="AE7" s="1106"/>
      <c r="AF7" s="1107">
        <v>787</v>
      </c>
      <c r="AG7" s="1108"/>
      <c r="AH7" s="1108"/>
      <c r="AI7" s="1108"/>
      <c r="AJ7" s="1109"/>
      <c r="AK7" s="1110">
        <v>426</v>
      </c>
      <c r="AL7" s="1111"/>
      <c r="AM7" s="1111"/>
      <c r="AN7" s="1111"/>
      <c r="AO7" s="1111"/>
      <c r="AP7" s="1111">
        <v>8529</v>
      </c>
      <c r="AQ7" s="1111"/>
      <c r="AR7" s="1111"/>
      <c r="AS7" s="1111"/>
      <c r="AT7" s="1111"/>
      <c r="AU7" s="1112"/>
      <c r="AV7" s="1112"/>
      <c r="AW7" s="1112"/>
      <c r="AX7" s="1112"/>
      <c r="AY7" s="1113"/>
      <c r="AZ7" s="232"/>
      <c r="BA7" s="232"/>
      <c r="BB7" s="232"/>
      <c r="BC7" s="232"/>
      <c r="BD7" s="232"/>
      <c r="BE7" s="233"/>
      <c r="BF7" s="233"/>
      <c r="BG7" s="233"/>
      <c r="BH7" s="233"/>
      <c r="BI7" s="233"/>
      <c r="BJ7" s="233"/>
      <c r="BK7" s="233"/>
      <c r="BL7" s="233"/>
      <c r="BM7" s="233"/>
      <c r="BN7" s="233"/>
      <c r="BO7" s="233"/>
      <c r="BP7" s="233"/>
      <c r="BQ7" s="236">
        <v>1</v>
      </c>
      <c r="BR7" s="237"/>
      <c r="BS7" s="1101" t="s">
        <v>553</v>
      </c>
      <c r="BT7" s="1102"/>
      <c r="BU7" s="1102"/>
      <c r="BV7" s="1102"/>
      <c r="BW7" s="1102"/>
      <c r="BX7" s="1102"/>
      <c r="BY7" s="1102"/>
      <c r="BZ7" s="1102"/>
      <c r="CA7" s="1102"/>
      <c r="CB7" s="1102"/>
      <c r="CC7" s="1102"/>
      <c r="CD7" s="1102"/>
      <c r="CE7" s="1102"/>
      <c r="CF7" s="1102"/>
      <c r="CG7" s="1114"/>
      <c r="CH7" s="1098">
        <v>-1</v>
      </c>
      <c r="CI7" s="1099"/>
      <c r="CJ7" s="1099"/>
      <c r="CK7" s="1099"/>
      <c r="CL7" s="1100"/>
      <c r="CM7" s="1098">
        <v>49</v>
      </c>
      <c r="CN7" s="1099"/>
      <c r="CO7" s="1099"/>
      <c r="CP7" s="1099"/>
      <c r="CQ7" s="1100"/>
      <c r="CR7" s="1098">
        <v>22</v>
      </c>
      <c r="CS7" s="1099"/>
      <c r="CT7" s="1099"/>
      <c r="CU7" s="1099"/>
      <c r="CV7" s="1100"/>
      <c r="CW7" s="1098">
        <v>4</v>
      </c>
      <c r="CX7" s="1099"/>
      <c r="CY7" s="1099"/>
      <c r="CZ7" s="1099"/>
      <c r="DA7" s="1100"/>
      <c r="DB7" s="1098" t="s">
        <v>546</v>
      </c>
      <c r="DC7" s="1099"/>
      <c r="DD7" s="1099"/>
      <c r="DE7" s="1099"/>
      <c r="DF7" s="1100"/>
      <c r="DG7" s="1098" t="s">
        <v>546</v>
      </c>
      <c r="DH7" s="1099"/>
      <c r="DI7" s="1099"/>
      <c r="DJ7" s="1099"/>
      <c r="DK7" s="1100"/>
      <c r="DL7" s="1098" t="s">
        <v>546</v>
      </c>
      <c r="DM7" s="1099"/>
      <c r="DN7" s="1099"/>
      <c r="DO7" s="1099"/>
      <c r="DP7" s="1100"/>
      <c r="DQ7" s="1098" t="s">
        <v>546</v>
      </c>
      <c r="DR7" s="1099"/>
      <c r="DS7" s="1099"/>
      <c r="DT7" s="1099"/>
      <c r="DU7" s="1100"/>
      <c r="DV7" s="1101"/>
      <c r="DW7" s="1102"/>
      <c r="DX7" s="1102"/>
      <c r="DY7" s="1102"/>
      <c r="DZ7" s="1103"/>
      <c r="EA7" s="234"/>
    </row>
    <row r="8" spans="1:131" s="235" customFormat="1" ht="26.25" customHeight="1" x14ac:dyDescent="0.2">
      <c r="A8" s="238">
        <v>2</v>
      </c>
      <c r="B8" s="1030" t="s">
        <v>375</v>
      </c>
      <c r="C8" s="1031"/>
      <c r="D8" s="1031"/>
      <c r="E8" s="1031"/>
      <c r="F8" s="1031"/>
      <c r="G8" s="1031"/>
      <c r="H8" s="1031"/>
      <c r="I8" s="1031"/>
      <c r="J8" s="1031"/>
      <c r="K8" s="1031"/>
      <c r="L8" s="1031"/>
      <c r="M8" s="1031"/>
      <c r="N8" s="1031"/>
      <c r="O8" s="1031"/>
      <c r="P8" s="1032"/>
      <c r="Q8" s="1038">
        <v>52</v>
      </c>
      <c r="R8" s="1039"/>
      <c r="S8" s="1039"/>
      <c r="T8" s="1039"/>
      <c r="U8" s="1039"/>
      <c r="V8" s="1039">
        <v>44</v>
      </c>
      <c r="W8" s="1039"/>
      <c r="X8" s="1039"/>
      <c r="Y8" s="1039"/>
      <c r="Z8" s="1039"/>
      <c r="AA8" s="1039">
        <v>7</v>
      </c>
      <c r="AB8" s="1039"/>
      <c r="AC8" s="1039"/>
      <c r="AD8" s="1039"/>
      <c r="AE8" s="1040"/>
      <c r="AF8" s="1035">
        <v>7</v>
      </c>
      <c r="AG8" s="1036"/>
      <c r="AH8" s="1036"/>
      <c r="AI8" s="1036"/>
      <c r="AJ8" s="1037"/>
      <c r="AK8" s="1082">
        <v>10</v>
      </c>
      <c r="AL8" s="1083"/>
      <c r="AM8" s="1083"/>
      <c r="AN8" s="1083"/>
      <c r="AO8" s="1083"/>
      <c r="AP8" s="1083" t="s">
        <v>546</v>
      </c>
      <c r="AQ8" s="1083"/>
      <c r="AR8" s="1083"/>
      <c r="AS8" s="1083"/>
      <c r="AT8" s="1083"/>
      <c r="AU8" s="1084"/>
      <c r="AV8" s="1084"/>
      <c r="AW8" s="1084"/>
      <c r="AX8" s="1084"/>
      <c r="AY8" s="1085"/>
      <c r="AZ8" s="232"/>
      <c r="BA8" s="232"/>
      <c r="BB8" s="232"/>
      <c r="BC8" s="232"/>
      <c r="BD8" s="232"/>
      <c r="BE8" s="233"/>
      <c r="BF8" s="233"/>
      <c r="BG8" s="233"/>
      <c r="BH8" s="233"/>
      <c r="BI8" s="233"/>
      <c r="BJ8" s="233"/>
      <c r="BK8" s="233"/>
      <c r="BL8" s="233"/>
      <c r="BM8" s="233"/>
      <c r="BN8" s="233"/>
      <c r="BO8" s="233"/>
      <c r="BP8" s="233"/>
      <c r="BQ8" s="238">
        <v>2</v>
      </c>
      <c r="BR8" s="239"/>
      <c r="BS8" s="992"/>
      <c r="BT8" s="993"/>
      <c r="BU8" s="993"/>
      <c r="BV8" s="993"/>
      <c r="BW8" s="993"/>
      <c r="BX8" s="993"/>
      <c r="BY8" s="993"/>
      <c r="BZ8" s="993"/>
      <c r="CA8" s="993"/>
      <c r="CB8" s="993"/>
      <c r="CC8" s="993"/>
      <c r="CD8" s="993"/>
      <c r="CE8" s="993"/>
      <c r="CF8" s="993"/>
      <c r="CG8" s="1014"/>
      <c r="CH8" s="989"/>
      <c r="CI8" s="990"/>
      <c r="CJ8" s="990"/>
      <c r="CK8" s="990"/>
      <c r="CL8" s="991"/>
      <c r="CM8" s="989"/>
      <c r="CN8" s="990"/>
      <c r="CO8" s="990"/>
      <c r="CP8" s="990"/>
      <c r="CQ8" s="991"/>
      <c r="CR8" s="989"/>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4"/>
    </row>
    <row r="9" spans="1:131" s="235" customFormat="1" ht="26.25" customHeight="1" x14ac:dyDescent="0.2">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2"/>
      <c r="AL9" s="1083"/>
      <c r="AM9" s="1083"/>
      <c r="AN9" s="1083"/>
      <c r="AO9" s="1083"/>
      <c r="AP9" s="1083"/>
      <c r="AQ9" s="1083"/>
      <c r="AR9" s="1083"/>
      <c r="AS9" s="1083"/>
      <c r="AT9" s="1083"/>
      <c r="AU9" s="1084"/>
      <c r="AV9" s="1084"/>
      <c r="AW9" s="1084"/>
      <c r="AX9" s="1084"/>
      <c r="AY9" s="1085"/>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2">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2"/>
      <c r="AL10" s="1083"/>
      <c r="AM10" s="1083"/>
      <c r="AN10" s="1083"/>
      <c r="AO10" s="1083"/>
      <c r="AP10" s="1083"/>
      <c r="AQ10" s="1083"/>
      <c r="AR10" s="1083"/>
      <c r="AS10" s="1083"/>
      <c r="AT10" s="1083"/>
      <c r="AU10" s="1084"/>
      <c r="AV10" s="1084"/>
      <c r="AW10" s="1084"/>
      <c r="AX10" s="1084"/>
      <c r="AY10" s="1085"/>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2">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2"/>
      <c r="AL11" s="1083"/>
      <c r="AM11" s="1083"/>
      <c r="AN11" s="1083"/>
      <c r="AO11" s="1083"/>
      <c r="AP11" s="1083"/>
      <c r="AQ11" s="1083"/>
      <c r="AR11" s="1083"/>
      <c r="AS11" s="1083"/>
      <c r="AT11" s="1083"/>
      <c r="AU11" s="1084"/>
      <c r="AV11" s="1084"/>
      <c r="AW11" s="1084"/>
      <c r="AX11" s="1084"/>
      <c r="AY11" s="1085"/>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2">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2"/>
      <c r="AL12" s="1083"/>
      <c r="AM12" s="1083"/>
      <c r="AN12" s="1083"/>
      <c r="AO12" s="1083"/>
      <c r="AP12" s="1083"/>
      <c r="AQ12" s="1083"/>
      <c r="AR12" s="1083"/>
      <c r="AS12" s="1083"/>
      <c r="AT12" s="1083"/>
      <c r="AU12" s="1084"/>
      <c r="AV12" s="1084"/>
      <c r="AW12" s="1084"/>
      <c r="AX12" s="1084"/>
      <c r="AY12" s="1085"/>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2">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2"/>
      <c r="AL13" s="1083"/>
      <c r="AM13" s="1083"/>
      <c r="AN13" s="1083"/>
      <c r="AO13" s="1083"/>
      <c r="AP13" s="1083"/>
      <c r="AQ13" s="1083"/>
      <c r="AR13" s="1083"/>
      <c r="AS13" s="1083"/>
      <c r="AT13" s="1083"/>
      <c r="AU13" s="1084"/>
      <c r="AV13" s="1084"/>
      <c r="AW13" s="1084"/>
      <c r="AX13" s="1084"/>
      <c r="AY13" s="1085"/>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2">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2"/>
      <c r="AL14" s="1083"/>
      <c r="AM14" s="1083"/>
      <c r="AN14" s="1083"/>
      <c r="AO14" s="1083"/>
      <c r="AP14" s="1083"/>
      <c r="AQ14" s="1083"/>
      <c r="AR14" s="1083"/>
      <c r="AS14" s="1083"/>
      <c r="AT14" s="1083"/>
      <c r="AU14" s="1084"/>
      <c r="AV14" s="1084"/>
      <c r="AW14" s="1084"/>
      <c r="AX14" s="1084"/>
      <c r="AY14" s="1085"/>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2">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2"/>
      <c r="AL15" s="1083"/>
      <c r="AM15" s="1083"/>
      <c r="AN15" s="1083"/>
      <c r="AO15" s="1083"/>
      <c r="AP15" s="1083"/>
      <c r="AQ15" s="1083"/>
      <c r="AR15" s="1083"/>
      <c r="AS15" s="1083"/>
      <c r="AT15" s="1083"/>
      <c r="AU15" s="1084"/>
      <c r="AV15" s="1084"/>
      <c r="AW15" s="1084"/>
      <c r="AX15" s="1084"/>
      <c r="AY15" s="1085"/>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2">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2"/>
      <c r="AL16" s="1083"/>
      <c r="AM16" s="1083"/>
      <c r="AN16" s="1083"/>
      <c r="AO16" s="1083"/>
      <c r="AP16" s="1083"/>
      <c r="AQ16" s="1083"/>
      <c r="AR16" s="1083"/>
      <c r="AS16" s="1083"/>
      <c r="AT16" s="1083"/>
      <c r="AU16" s="1084"/>
      <c r="AV16" s="1084"/>
      <c r="AW16" s="1084"/>
      <c r="AX16" s="1084"/>
      <c r="AY16" s="1085"/>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2">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2"/>
      <c r="AL17" s="1083"/>
      <c r="AM17" s="1083"/>
      <c r="AN17" s="1083"/>
      <c r="AO17" s="1083"/>
      <c r="AP17" s="1083"/>
      <c r="AQ17" s="1083"/>
      <c r="AR17" s="1083"/>
      <c r="AS17" s="1083"/>
      <c r="AT17" s="1083"/>
      <c r="AU17" s="1084"/>
      <c r="AV17" s="1084"/>
      <c r="AW17" s="1084"/>
      <c r="AX17" s="1084"/>
      <c r="AY17" s="1085"/>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2">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2"/>
      <c r="AL18" s="1083"/>
      <c r="AM18" s="1083"/>
      <c r="AN18" s="1083"/>
      <c r="AO18" s="1083"/>
      <c r="AP18" s="1083"/>
      <c r="AQ18" s="1083"/>
      <c r="AR18" s="1083"/>
      <c r="AS18" s="1083"/>
      <c r="AT18" s="1083"/>
      <c r="AU18" s="1084"/>
      <c r="AV18" s="1084"/>
      <c r="AW18" s="1084"/>
      <c r="AX18" s="1084"/>
      <c r="AY18" s="1085"/>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2">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2"/>
      <c r="AL19" s="1083"/>
      <c r="AM19" s="1083"/>
      <c r="AN19" s="1083"/>
      <c r="AO19" s="1083"/>
      <c r="AP19" s="1083"/>
      <c r="AQ19" s="1083"/>
      <c r="AR19" s="1083"/>
      <c r="AS19" s="1083"/>
      <c r="AT19" s="1083"/>
      <c r="AU19" s="1084"/>
      <c r="AV19" s="1084"/>
      <c r="AW19" s="1084"/>
      <c r="AX19" s="1084"/>
      <c r="AY19" s="1085"/>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2">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2"/>
      <c r="AL20" s="1083"/>
      <c r="AM20" s="1083"/>
      <c r="AN20" s="1083"/>
      <c r="AO20" s="1083"/>
      <c r="AP20" s="1083"/>
      <c r="AQ20" s="1083"/>
      <c r="AR20" s="1083"/>
      <c r="AS20" s="1083"/>
      <c r="AT20" s="1083"/>
      <c r="AU20" s="1084"/>
      <c r="AV20" s="1084"/>
      <c r="AW20" s="1084"/>
      <c r="AX20" s="1084"/>
      <c r="AY20" s="1085"/>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5">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2"/>
      <c r="AL21" s="1083"/>
      <c r="AM21" s="1083"/>
      <c r="AN21" s="1083"/>
      <c r="AO21" s="1083"/>
      <c r="AP21" s="1083"/>
      <c r="AQ21" s="1083"/>
      <c r="AR21" s="1083"/>
      <c r="AS21" s="1083"/>
      <c r="AT21" s="1083"/>
      <c r="AU21" s="1084"/>
      <c r="AV21" s="1084"/>
      <c r="AW21" s="1084"/>
      <c r="AX21" s="1084"/>
      <c r="AY21" s="1085"/>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2">
      <c r="A22" s="238">
        <v>16</v>
      </c>
      <c r="B22" s="1030"/>
      <c r="C22" s="1031"/>
      <c r="D22" s="1031"/>
      <c r="E22" s="1031"/>
      <c r="F22" s="1031"/>
      <c r="G22" s="1031"/>
      <c r="H22" s="1031"/>
      <c r="I22" s="1031"/>
      <c r="J22" s="1031"/>
      <c r="K22" s="1031"/>
      <c r="L22" s="1031"/>
      <c r="M22" s="1031"/>
      <c r="N22" s="1031"/>
      <c r="O22" s="1031"/>
      <c r="P22" s="1032"/>
      <c r="Q22" s="1075"/>
      <c r="R22" s="1076"/>
      <c r="S22" s="1076"/>
      <c r="T22" s="1076"/>
      <c r="U22" s="1076"/>
      <c r="V22" s="1076"/>
      <c r="W22" s="1076"/>
      <c r="X22" s="1076"/>
      <c r="Y22" s="1076"/>
      <c r="Z22" s="1076"/>
      <c r="AA22" s="1076"/>
      <c r="AB22" s="1076"/>
      <c r="AC22" s="1076"/>
      <c r="AD22" s="1076"/>
      <c r="AE22" s="1077"/>
      <c r="AF22" s="1035"/>
      <c r="AG22" s="1036"/>
      <c r="AH22" s="1036"/>
      <c r="AI22" s="1036"/>
      <c r="AJ22" s="1037"/>
      <c r="AK22" s="1078"/>
      <c r="AL22" s="1079"/>
      <c r="AM22" s="1079"/>
      <c r="AN22" s="1079"/>
      <c r="AO22" s="1079"/>
      <c r="AP22" s="1079"/>
      <c r="AQ22" s="1079"/>
      <c r="AR22" s="1079"/>
      <c r="AS22" s="1079"/>
      <c r="AT22" s="1079"/>
      <c r="AU22" s="1080"/>
      <c r="AV22" s="1080"/>
      <c r="AW22" s="1080"/>
      <c r="AX22" s="1080"/>
      <c r="AY22" s="1081"/>
      <c r="AZ22" s="1028" t="s">
        <v>376</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5">
      <c r="A23" s="240" t="s">
        <v>377</v>
      </c>
      <c r="B23" s="937" t="s">
        <v>378</v>
      </c>
      <c r="C23" s="938"/>
      <c r="D23" s="938"/>
      <c r="E23" s="938"/>
      <c r="F23" s="938"/>
      <c r="G23" s="938"/>
      <c r="H23" s="938"/>
      <c r="I23" s="938"/>
      <c r="J23" s="938"/>
      <c r="K23" s="938"/>
      <c r="L23" s="938"/>
      <c r="M23" s="938"/>
      <c r="N23" s="938"/>
      <c r="O23" s="938"/>
      <c r="P23" s="948"/>
      <c r="Q23" s="1069">
        <v>14104</v>
      </c>
      <c r="R23" s="1063"/>
      <c r="S23" s="1063"/>
      <c r="T23" s="1063"/>
      <c r="U23" s="1063"/>
      <c r="V23" s="1063">
        <v>13216</v>
      </c>
      <c r="W23" s="1063"/>
      <c r="X23" s="1063"/>
      <c r="Y23" s="1063"/>
      <c r="Z23" s="1063"/>
      <c r="AA23" s="1063">
        <v>888</v>
      </c>
      <c r="AB23" s="1063"/>
      <c r="AC23" s="1063"/>
      <c r="AD23" s="1063"/>
      <c r="AE23" s="1070"/>
      <c r="AF23" s="1071">
        <v>794</v>
      </c>
      <c r="AG23" s="1063"/>
      <c r="AH23" s="1063"/>
      <c r="AI23" s="1063"/>
      <c r="AJ23" s="1072"/>
      <c r="AK23" s="1073"/>
      <c r="AL23" s="1074"/>
      <c r="AM23" s="1074"/>
      <c r="AN23" s="1074"/>
      <c r="AO23" s="1074"/>
      <c r="AP23" s="1063">
        <v>8529</v>
      </c>
      <c r="AQ23" s="1063"/>
      <c r="AR23" s="1063"/>
      <c r="AS23" s="1063"/>
      <c r="AT23" s="1063"/>
      <c r="AU23" s="1064"/>
      <c r="AV23" s="1064"/>
      <c r="AW23" s="1064"/>
      <c r="AX23" s="1064"/>
      <c r="AY23" s="1065"/>
      <c r="AZ23" s="1066" t="s">
        <v>122</v>
      </c>
      <c r="BA23" s="1067"/>
      <c r="BB23" s="1067"/>
      <c r="BC23" s="1067"/>
      <c r="BD23" s="1068"/>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2">
      <c r="A24" s="1062" t="s">
        <v>379</v>
      </c>
      <c r="B24" s="1062"/>
      <c r="C24" s="1062"/>
      <c r="D24" s="1062"/>
      <c r="E24" s="1062"/>
      <c r="F24" s="1062"/>
      <c r="G24" s="1062"/>
      <c r="H24" s="1062"/>
      <c r="I24" s="1062"/>
      <c r="J24" s="1062"/>
      <c r="K24" s="1062"/>
      <c r="L24" s="1062"/>
      <c r="M24" s="1062"/>
      <c r="N24" s="1062"/>
      <c r="O24" s="1062"/>
      <c r="P24" s="1062"/>
      <c r="Q24" s="1062"/>
      <c r="R24" s="1062"/>
      <c r="S24" s="1062"/>
      <c r="T24" s="1062"/>
      <c r="U24" s="1062"/>
      <c r="V24" s="1062"/>
      <c r="W24" s="1062"/>
      <c r="X24" s="1062"/>
      <c r="Y24" s="1062"/>
      <c r="Z24" s="1062"/>
      <c r="AA24" s="1062"/>
      <c r="AB24" s="1062"/>
      <c r="AC24" s="1062"/>
      <c r="AD24" s="1062"/>
      <c r="AE24" s="1062"/>
      <c r="AF24" s="1062"/>
      <c r="AG24" s="1062"/>
      <c r="AH24" s="1062"/>
      <c r="AI24" s="1062"/>
      <c r="AJ24" s="1062"/>
      <c r="AK24" s="1062"/>
      <c r="AL24" s="1062"/>
      <c r="AM24" s="1062"/>
      <c r="AN24" s="1062"/>
      <c r="AO24" s="1062"/>
      <c r="AP24" s="1062"/>
      <c r="AQ24" s="1062"/>
      <c r="AR24" s="1062"/>
      <c r="AS24" s="1062"/>
      <c r="AT24" s="1062"/>
      <c r="AU24" s="1062"/>
      <c r="AV24" s="1062"/>
      <c r="AW24" s="1062"/>
      <c r="AX24" s="1062"/>
      <c r="AY24" s="1062"/>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5">
      <c r="A25" s="1061" t="s">
        <v>380</v>
      </c>
      <c r="B25" s="1061"/>
      <c r="C25" s="1061"/>
      <c r="D25" s="1061"/>
      <c r="E25" s="1061"/>
      <c r="F25" s="1061"/>
      <c r="G25" s="1061"/>
      <c r="H25" s="1061"/>
      <c r="I25" s="1061"/>
      <c r="J25" s="1061"/>
      <c r="K25" s="1061"/>
      <c r="L25" s="1061"/>
      <c r="M25" s="1061"/>
      <c r="N25" s="1061"/>
      <c r="O25" s="1061"/>
      <c r="P25" s="1061"/>
      <c r="Q25" s="1061"/>
      <c r="R25" s="1061"/>
      <c r="S25" s="1061"/>
      <c r="T25" s="1061"/>
      <c r="U25" s="1061"/>
      <c r="V25" s="1061"/>
      <c r="W25" s="1061"/>
      <c r="X25" s="1061"/>
      <c r="Y25" s="1061"/>
      <c r="Z25" s="1061"/>
      <c r="AA25" s="1061"/>
      <c r="AB25" s="1061"/>
      <c r="AC25" s="1061"/>
      <c r="AD25" s="1061"/>
      <c r="AE25" s="1061"/>
      <c r="AF25" s="1061"/>
      <c r="AG25" s="1061"/>
      <c r="AH25" s="1061"/>
      <c r="AI25" s="1061"/>
      <c r="AJ25" s="1061"/>
      <c r="AK25" s="1061"/>
      <c r="AL25" s="1061"/>
      <c r="AM25" s="1061"/>
      <c r="AN25" s="1061"/>
      <c r="AO25" s="1061"/>
      <c r="AP25" s="1061"/>
      <c r="AQ25" s="1061"/>
      <c r="AR25" s="1061"/>
      <c r="AS25" s="1061"/>
      <c r="AT25" s="1061"/>
      <c r="AU25" s="1061"/>
      <c r="AV25" s="1061"/>
      <c r="AW25" s="1061"/>
      <c r="AX25" s="1061"/>
      <c r="AY25" s="1061"/>
      <c r="AZ25" s="1061"/>
      <c r="BA25" s="1061"/>
      <c r="BB25" s="1061"/>
      <c r="BC25" s="1061"/>
      <c r="BD25" s="1061"/>
      <c r="BE25" s="1061"/>
      <c r="BF25" s="1061"/>
      <c r="BG25" s="1061"/>
      <c r="BH25" s="1061"/>
      <c r="BI25" s="1061"/>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2">
      <c r="A26" s="995" t="s">
        <v>357</v>
      </c>
      <c r="B26" s="996"/>
      <c r="C26" s="996"/>
      <c r="D26" s="996"/>
      <c r="E26" s="996"/>
      <c r="F26" s="996"/>
      <c r="G26" s="996"/>
      <c r="H26" s="996"/>
      <c r="I26" s="996"/>
      <c r="J26" s="996"/>
      <c r="K26" s="996"/>
      <c r="L26" s="996"/>
      <c r="M26" s="996"/>
      <c r="N26" s="996"/>
      <c r="O26" s="996"/>
      <c r="P26" s="997"/>
      <c r="Q26" s="1001" t="s">
        <v>381</v>
      </c>
      <c r="R26" s="1002"/>
      <c r="S26" s="1002"/>
      <c r="T26" s="1002"/>
      <c r="U26" s="1003"/>
      <c r="V26" s="1001" t="s">
        <v>382</v>
      </c>
      <c r="W26" s="1002"/>
      <c r="X26" s="1002"/>
      <c r="Y26" s="1002"/>
      <c r="Z26" s="1003"/>
      <c r="AA26" s="1001" t="s">
        <v>383</v>
      </c>
      <c r="AB26" s="1002"/>
      <c r="AC26" s="1002"/>
      <c r="AD26" s="1002"/>
      <c r="AE26" s="1002"/>
      <c r="AF26" s="1057" t="s">
        <v>384</v>
      </c>
      <c r="AG26" s="1008"/>
      <c r="AH26" s="1008"/>
      <c r="AI26" s="1008"/>
      <c r="AJ26" s="1058"/>
      <c r="AK26" s="1002" t="s">
        <v>385</v>
      </c>
      <c r="AL26" s="1002"/>
      <c r="AM26" s="1002"/>
      <c r="AN26" s="1002"/>
      <c r="AO26" s="1003"/>
      <c r="AP26" s="1001" t="s">
        <v>386</v>
      </c>
      <c r="AQ26" s="1002"/>
      <c r="AR26" s="1002"/>
      <c r="AS26" s="1002"/>
      <c r="AT26" s="1003"/>
      <c r="AU26" s="1001" t="s">
        <v>387</v>
      </c>
      <c r="AV26" s="1002"/>
      <c r="AW26" s="1002"/>
      <c r="AX26" s="1002"/>
      <c r="AY26" s="1003"/>
      <c r="AZ26" s="1001" t="s">
        <v>388</v>
      </c>
      <c r="BA26" s="1002"/>
      <c r="BB26" s="1002"/>
      <c r="BC26" s="1002"/>
      <c r="BD26" s="1003"/>
      <c r="BE26" s="1001" t="s">
        <v>364</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5">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9"/>
      <c r="AG27" s="1011"/>
      <c r="AH27" s="1011"/>
      <c r="AI27" s="1011"/>
      <c r="AJ27" s="1060"/>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2">
      <c r="A28" s="242">
        <v>1</v>
      </c>
      <c r="B28" s="1049" t="s">
        <v>389</v>
      </c>
      <c r="C28" s="1050"/>
      <c r="D28" s="1050"/>
      <c r="E28" s="1050"/>
      <c r="F28" s="1050"/>
      <c r="G28" s="1050"/>
      <c r="H28" s="1050"/>
      <c r="I28" s="1050"/>
      <c r="J28" s="1050"/>
      <c r="K28" s="1050"/>
      <c r="L28" s="1050"/>
      <c r="M28" s="1050"/>
      <c r="N28" s="1050"/>
      <c r="O28" s="1050"/>
      <c r="P28" s="1051"/>
      <c r="Q28" s="1052">
        <v>3332</v>
      </c>
      <c r="R28" s="1053"/>
      <c r="S28" s="1053"/>
      <c r="T28" s="1053"/>
      <c r="U28" s="1053"/>
      <c r="V28" s="1053">
        <v>3217</v>
      </c>
      <c r="W28" s="1053"/>
      <c r="X28" s="1053"/>
      <c r="Y28" s="1053"/>
      <c r="Z28" s="1053"/>
      <c r="AA28" s="1053">
        <v>115</v>
      </c>
      <c r="AB28" s="1053"/>
      <c r="AC28" s="1053"/>
      <c r="AD28" s="1053"/>
      <c r="AE28" s="1054"/>
      <c r="AF28" s="1055">
        <v>115</v>
      </c>
      <c r="AG28" s="1053"/>
      <c r="AH28" s="1053"/>
      <c r="AI28" s="1053"/>
      <c r="AJ28" s="1056"/>
      <c r="AK28" s="1045">
        <v>258</v>
      </c>
      <c r="AL28" s="1046"/>
      <c r="AM28" s="1046"/>
      <c r="AN28" s="1046"/>
      <c r="AO28" s="1046"/>
      <c r="AP28" s="1046" t="s">
        <v>546</v>
      </c>
      <c r="AQ28" s="1046"/>
      <c r="AR28" s="1046"/>
      <c r="AS28" s="1046"/>
      <c r="AT28" s="1046"/>
      <c r="AU28" s="1046" t="s">
        <v>546</v>
      </c>
      <c r="AV28" s="1046"/>
      <c r="AW28" s="1046"/>
      <c r="AX28" s="1046"/>
      <c r="AY28" s="1046"/>
      <c r="AZ28" s="1046" t="s">
        <v>546</v>
      </c>
      <c r="BA28" s="1046"/>
      <c r="BB28" s="1046"/>
      <c r="BC28" s="1046"/>
      <c r="BD28" s="1046"/>
      <c r="BE28" s="1047"/>
      <c r="BF28" s="1047"/>
      <c r="BG28" s="1047"/>
      <c r="BH28" s="1047"/>
      <c r="BI28" s="1048"/>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2">
      <c r="A29" s="242">
        <v>2</v>
      </c>
      <c r="B29" s="1030" t="s">
        <v>390</v>
      </c>
      <c r="C29" s="1031"/>
      <c r="D29" s="1031"/>
      <c r="E29" s="1031"/>
      <c r="F29" s="1031"/>
      <c r="G29" s="1031"/>
      <c r="H29" s="1031"/>
      <c r="I29" s="1031"/>
      <c r="J29" s="1031"/>
      <c r="K29" s="1031"/>
      <c r="L29" s="1031"/>
      <c r="M29" s="1031"/>
      <c r="N29" s="1031"/>
      <c r="O29" s="1031"/>
      <c r="P29" s="1032"/>
      <c r="Q29" s="1038">
        <v>2973</v>
      </c>
      <c r="R29" s="1039"/>
      <c r="S29" s="1039"/>
      <c r="T29" s="1039"/>
      <c r="U29" s="1039"/>
      <c r="V29" s="1039">
        <v>2816</v>
      </c>
      <c r="W29" s="1039"/>
      <c r="X29" s="1039"/>
      <c r="Y29" s="1039"/>
      <c r="Z29" s="1039"/>
      <c r="AA29" s="1039">
        <v>157</v>
      </c>
      <c r="AB29" s="1039"/>
      <c r="AC29" s="1039"/>
      <c r="AD29" s="1039"/>
      <c r="AE29" s="1040"/>
      <c r="AF29" s="1035">
        <v>157</v>
      </c>
      <c r="AG29" s="1036"/>
      <c r="AH29" s="1036"/>
      <c r="AI29" s="1036"/>
      <c r="AJ29" s="1037"/>
      <c r="AK29" s="980">
        <v>435</v>
      </c>
      <c r="AL29" s="971"/>
      <c r="AM29" s="971"/>
      <c r="AN29" s="971"/>
      <c r="AO29" s="971"/>
      <c r="AP29" s="971" t="s">
        <v>546</v>
      </c>
      <c r="AQ29" s="971"/>
      <c r="AR29" s="971"/>
      <c r="AS29" s="971"/>
      <c r="AT29" s="971"/>
      <c r="AU29" s="971" t="s">
        <v>546</v>
      </c>
      <c r="AV29" s="971"/>
      <c r="AW29" s="971"/>
      <c r="AX29" s="971"/>
      <c r="AY29" s="971"/>
      <c r="AZ29" s="1042" t="s">
        <v>546</v>
      </c>
      <c r="BA29" s="1043"/>
      <c r="BB29" s="1043"/>
      <c r="BC29" s="1043"/>
      <c r="BD29" s="1044"/>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2">
      <c r="A30" s="242">
        <v>3</v>
      </c>
      <c r="B30" s="1030" t="s">
        <v>391</v>
      </c>
      <c r="C30" s="1031"/>
      <c r="D30" s="1031"/>
      <c r="E30" s="1031"/>
      <c r="F30" s="1031"/>
      <c r="G30" s="1031"/>
      <c r="H30" s="1031"/>
      <c r="I30" s="1031"/>
      <c r="J30" s="1031"/>
      <c r="K30" s="1031"/>
      <c r="L30" s="1031"/>
      <c r="M30" s="1031"/>
      <c r="N30" s="1031"/>
      <c r="O30" s="1031"/>
      <c r="P30" s="1032"/>
      <c r="Q30" s="1038">
        <v>392</v>
      </c>
      <c r="R30" s="1039"/>
      <c r="S30" s="1039"/>
      <c r="T30" s="1039"/>
      <c r="U30" s="1039"/>
      <c r="V30" s="1039">
        <v>385</v>
      </c>
      <c r="W30" s="1039"/>
      <c r="X30" s="1039"/>
      <c r="Y30" s="1039"/>
      <c r="Z30" s="1039"/>
      <c r="AA30" s="1039">
        <v>7</v>
      </c>
      <c r="AB30" s="1039"/>
      <c r="AC30" s="1039"/>
      <c r="AD30" s="1039"/>
      <c r="AE30" s="1040"/>
      <c r="AF30" s="1035">
        <v>7</v>
      </c>
      <c r="AG30" s="1036"/>
      <c r="AH30" s="1036"/>
      <c r="AI30" s="1036"/>
      <c r="AJ30" s="1037"/>
      <c r="AK30" s="980">
        <v>121</v>
      </c>
      <c r="AL30" s="971"/>
      <c r="AM30" s="971"/>
      <c r="AN30" s="971"/>
      <c r="AO30" s="971"/>
      <c r="AP30" s="971" t="s">
        <v>546</v>
      </c>
      <c r="AQ30" s="971"/>
      <c r="AR30" s="971"/>
      <c r="AS30" s="971"/>
      <c r="AT30" s="971"/>
      <c r="AU30" s="971" t="s">
        <v>546</v>
      </c>
      <c r="AV30" s="971"/>
      <c r="AW30" s="971"/>
      <c r="AX30" s="971"/>
      <c r="AY30" s="971"/>
      <c r="AZ30" s="1042" t="s">
        <v>546</v>
      </c>
      <c r="BA30" s="1043"/>
      <c r="BB30" s="1043"/>
      <c r="BC30" s="1043"/>
      <c r="BD30" s="1044"/>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2">
      <c r="A31" s="242">
        <v>4</v>
      </c>
      <c r="B31" s="1030" t="s">
        <v>392</v>
      </c>
      <c r="C31" s="1031"/>
      <c r="D31" s="1031"/>
      <c r="E31" s="1031"/>
      <c r="F31" s="1031"/>
      <c r="G31" s="1031"/>
      <c r="H31" s="1031"/>
      <c r="I31" s="1031"/>
      <c r="J31" s="1031"/>
      <c r="K31" s="1031"/>
      <c r="L31" s="1031"/>
      <c r="M31" s="1031"/>
      <c r="N31" s="1031"/>
      <c r="O31" s="1031"/>
      <c r="P31" s="1032"/>
      <c r="Q31" s="1038">
        <v>605</v>
      </c>
      <c r="R31" s="1039"/>
      <c r="S31" s="1039"/>
      <c r="T31" s="1039"/>
      <c r="U31" s="1039"/>
      <c r="V31" s="1039">
        <v>522</v>
      </c>
      <c r="W31" s="1039"/>
      <c r="X31" s="1039"/>
      <c r="Y31" s="1039"/>
      <c r="Z31" s="1039"/>
      <c r="AA31" s="1039">
        <v>83</v>
      </c>
      <c r="AB31" s="1039"/>
      <c r="AC31" s="1039"/>
      <c r="AD31" s="1039"/>
      <c r="AE31" s="1040"/>
      <c r="AF31" s="1035">
        <v>1002</v>
      </c>
      <c r="AG31" s="1036"/>
      <c r="AH31" s="1036"/>
      <c r="AI31" s="1036"/>
      <c r="AJ31" s="1037"/>
      <c r="AK31" s="980">
        <v>4</v>
      </c>
      <c r="AL31" s="971"/>
      <c r="AM31" s="971"/>
      <c r="AN31" s="971"/>
      <c r="AO31" s="971"/>
      <c r="AP31" s="971">
        <v>1438</v>
      </c>
      <c r="AQ31" s="971"/>
      <c r="AR31" s="971"/>
      <c r="AS31" s="971"/>
      <c r="AT31" s="971"/>
      <c r="AU31" s="971">
        <v>132</v>
      </c>
      <c r="AV31" s="971"/>
      <c r="AW31" s="971"/>
      <c r="AX31" s="971"/>
      <c r="AY31" s="971"/>
      <c r="AZ31" s="1042" t="s">
        <v>546</v>
      </c>
      <c r="BA31" s="1043"/>
      <c r="BB31" s="1043"/>
      <c r="BC31" s="1043"/>
      <c r="BD31" s="1044"/>
      <c r="BE31" s="972" t="s">
        <v>393</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2">
      <c r="A32" s="242">
        <v>5</v>
      </c>
      <c r="B32" s="1030" t="s">
        <v>394</v>
      </c>
      <c r="C32" s="1031"/>
      <c r="D32" s="1031"/>
      <c r="E32" s="1031"/>
      <c r="F32" s="1031"/>
      <c r="G32" s="1031"/>
      <c r="H32" s="1031"/>
      <c r="I32" s="1031"/>
      <c r="J32" s="1031"/>
      <c r="K32" s="1031"/>
      <c r="L32" s="1031"/>
      <c r="M32" s="1031"/>
      <c r="N32" s="1031"/>
      <c r="O32" s="1031"/>
      <c r="P32" s="1032"/>
      <c r="Q32" s="1038">
        <v>381</v>
      </c>
      <c r="R32" s="1039"/>
      <c r="S32" s="1039"/>
      <c r="T32" s="1039"/>
      <c r="U32" s="1039"/>
      <c r="V32" s="1039">
        <v>365</v>
      </c>
      <c r="W32" s="1039"/>
      <c r="X32" s="1039"/>
      <c r="Y32" s="1039"/>
      <c r="Z32" s="1039"/>
      <c r="AA32" s="1039">
        <v>16</v>
      </c>
      <c r="AB32" s="1039"/>
      <c r="AC32" s="1039"/>
      <c r="AD32" s="1039"/>
      <c r="AE32" s="1040"/>
      <c r="AF32" s="1035">
        <v>32</v>
      </c>
      <c r="AG32" s="1036"/>
      <c r="AH32" s="1036"/>
      <c r="AI32" s="1036"/>
      <c r="AJ32" s="1037"/>
      <c r="AK32" s="980">
        <v>206</v>
      </c>
      <c r="AL32" s="971"/>
      <c r="AM32" s="971"/>
      <c r="AN32" s="971"/>
      <c r="AO32" s="971"/>
      <c r="AP32" s="971">
        <v>2045</v>
      </c>
      <c r="AQ32" s="971"/>
      <c r="AR32" s="971"/>
      <c r="AS32" s="971"/>
      <c r="AT32" s="971"/>
      <c r="AU32" s="971">
        <v>1959</v>
      </c>
      <c r="AV32" s="971"/>
      <c r="AW32" s="971"/>
      <c r="AX32" s="971"/>
      <c r="AY32" s="971"/>
      <c r="AZ32" s="1042" t="s">
        <v>546</v>
      </c>
      <c r="BA32" s="1043"/>
      <c r="BB32" s="1043"/>
      <c r="BC32" s="1043"/>
      <c r="BD32" s="1044"/>
      <c r="BE32" s="972" t="s">
        <v>393</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2">
      <c r="A33" s="242">
        <v>6</v>
      </c>
      <c r="B33" s="1030"/>
      <c r="C33" s="1031"/>
      <c r="D33" s="1031"/>
      <c r="E33" s="1031"/>
      <c r="F33" s="1031"/>
      <c r="G33" s="1031"/>
      <c r="H33" s="1031"/>
      <c r="I33" s="1031"/>
      <c r="J33" s="1031"/>
      <c r="K33" s="1031"/>
      <c r="L33" s="1031"/>
      <c r="M33" s="1031"/>
      <c r="N33" s="1031"/>
      <c r="O33" s="1031"/>
      <c r="P33" s="1032"/>
      <c r="Q33" s="1038"/>
      <c r="R33" s="1039"/>
      <c r="S33" s="1039"/>
      <c r="T33" s="1039"/>
      <c r="U33" s="1039"/>
      <c r="V33" s="1039"/>
      <c r="W33" s="1039"/>
      <c r="X33" s="1039"/>
      <c r="Y33" s="1039"/>
      <c r="Z33" s="1039"/>
      <c r="AA33" s="1039"/>
      <c r="AB33" s="1039"/>
      <c r="AC33" s="1039"/>
      <c r="AD33" s="1039"/>
      <c r="AE33" s="1040"/>
      <c r="AF33" s="1035"/>
      <c r="AG33" s="1036"/>
      <c r="AH33" s="1036"/>
      <c r="AI33" s="1036"/>
      <c r="AJ33" s="1037"/>
      <c r="AK33" s="980"/>
      <c r="AL33" s="971"/>
      <c r="AM33" s="971"/>
      <c r="AN33" s="971"/>
      <c r="AO33" s="971"/>
      <c r="AP33" s="971"/>
      <c r="AQ33" s="971"/>
      <c r="AR33" s="971"/>
      <c r="AS33" s="971"/>
      <c r="AT33" s="971"/>
      <c r="AU33" s="971"/>
      <c r="AV33" s="971"/>
      <c r="AW33" s="971"/>
      <c r="AX33" s="971"/>
      <c r="AY33" s="971"/>
      <c r="AZ33" s="1041"/>
      <c r="BA33" s="1041"/>
      <c r="BB33" s="1041"/>
      <c r="BC33" s="1041"/>
      <c r="BD33" s="1041"/>
      <c r="BE33" s="972"/>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2">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2">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2">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2">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2">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2">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2">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2">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2">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2">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2">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2">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2">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2">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2">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2">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2">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2">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2">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2">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2">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2">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2">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2">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2">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2">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2">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5">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2">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395</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5">
      <c r="A63" s="240" t="s">
        <v>377</v>
      </c>
      <c r="B63" s="937" t="s">
        <v>396</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1313</v>
      </c>
      <c r="AG63" s="959"/>
      <c r="AH63" s="959"/>
      <c r="AI63" s="959"/>
      <c r="AJ63" s="1022"/>
      <c r="AK63" s="1023"/>
      <c r="AL63" s="963"/>
      <c r="AM63" s="963"/>
      <c r="AN63" s="963"/>
      <c r="AO63" s="963"/>
      <c r="AP63" s="959"/>
      <c r="AQ63" s="959"/>
      <c r="AR63" s="959"/>
      <c r="AS63" s="959"/>
      <c r="AT63" s="959"/>
      <c r="AU63" s="959"/>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5">
      <c r="A65" s="232" t="s">
        <v>397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2">
      <c r="A66" s="995" t="s">
        <v>398</v>
      </c>
      <c r="B66" s="996"/>
      <c r="C66" s="996"/>
      <c r="D66" s="996"/>
      <c r="E66" s="996"/>
      <c r="F66" s="996"/>
      <c r="G66" s="996"/>
      <c r="H66" s="996"/>
      <c r="I66" s="996"/>
      <c r="J66" s="996"/>
      <c r="K66" s="996"/>
      <c r="L66" s="996"/>
      <c r="M66" s="996"/>
      <c r="N66" s="996"/>
      <c r="O66" s="996"/>
      <c r="P66" s="997"/>
      <c r="Q66" s="1001" t="s">
        <v>381</v>
      </c>
      <c r="R66" s="1002"/>
      <c r="S66" s="1002"/>
      <c r="T66" s="1002"/>
      <c r="U66" s="1003"/>
      <c r="V66" s="1001" t="s">
        <v>382</v>
      </c>
      <c r="W66" s="1002"/>
      <c r="X66" s="1002"/>
      <c r="Y66" s="1002"/>
      <c r="Z66" s="1003"/>
      <c r="AA66" s="1001" t="s">
        <v>383</v>
      </c>
      <c r="AB66" s="1002"/>
      <c r="AC66" s="1002"/>
      <c r="AD66" s="1002"/>
      <c r="AE66" s="1003"/>
      <c r="AF66" s="1007" t="s">
        <v>384</v>
      </c>
      <c r="AG66" s="1008"/>
      <c r="AH66" s="1008"/>
      <c r="AI66" s="1008"/>
      <c r="AJ66" s="1009"/>
      <c r="AK66" s="1001" t="s">
        <v>385</v>
      </c>
      <c r="AL66" s="996"/>
      <c r="AM66" s="996"/>
      <c r="AN66" s="996"/>
      <c r="AO66" s="997"/>
      <c r="AP66" s="1001" t="s">
        <v>386</v>
      </c>
      <c r="AQ66" s="1002"/>
      <c r="AR66" s="1002"/>
      <c r="AS66" s="1002"/>
      <c r="AT66" s="1003"/>
      <c r="AU66" s="1001" t="s">
        <v>399</v>
      </c>
      <c r="AV66" s="1002"/>
      <c r="AW66" s="1002"/>
      <c r="AX66" s="1002"/>
      <c r="AY66" s="1003"/>
      <c r="AZ66" s="1001" t="s">
        <v>364</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5">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2">
      <c r="A68" s="236">
        <v>1</v>
      </c>
      <c r="B68" s="985" t="s">
        <v>547</v>
      </c>
      <c r="C68" s="986"/>
      <c r="D68" s="986"/>
      <c r="E68" s="986"/>
      <c r="F68" s="986"/>
      <c r="G68" s="986"/>
      <c r="H68" s="986"/>
      <c r="I68" s="986"/>
      <c r="J68" s="986"/>
      <c r="K68" s="986"/>
      <c r="L68" s="986"/>
      <c r="M68" s="986"/>
      <c r="N68" s="986"/>
      <c r="O68" s="986"/>
      <c r="P68" s="987"/>
      <c r="Q68" s="988">
        <v>1829</v>
      </c>
      <c r="R68" s="982"/>
      <c r="S68" s="982"/>
      <c r="T68" s="982"/>
      <c r="U68" s="982"/>
      <c r="V68" s="982">
        <v>1754</v>
      </c>
      <c r="W68" s="982"/>
      <c r="X68" s="982"/>
      <c r="Y68" s="982"/>
      <c r="Z68" s="982"/>
      <c r="AA68" s="982">
        <v>75</v>
      </c>
      <c r="AB68" s="982"/>
      <c r="AC68" s="982"/>
      <c r="AD68" s="982"/>
      <c r="AE68" s="982"/>
      <c r="AF68" s="982">
        <v>75</v>
      </c>
      <c r="AG68" s="982"/>
      <c r="AH68" s="982"/>
      <c r="AI68" s="982"/>
      <c r="AJ68" s="982"/>
      <c r="AK68" s="982">
        <v>67</v>
      </c>
      <c r="AL68" s="982"/>
      <c r="AM68" s="982"/>
      <c r="AN68" s="982"/>
      <c r="AO68" s="982"/>
      <c r="AP68" s="982">
        <v>56</v>
      </c>
      <c r="AQ68" s="982"/>
      <c r="AR68" s="982"/>
      <c r="AS68" s="982"/>
      <c r="AT68" s="982"/>
      <c r="AU68" s="982">
        <v>30</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2">
      <c r="A69" s="238">
        <v>2</v>
      </c>
      <c r="B69" s="974" t="s">
        <v>548</v>
      </c>
      <c r="C69" s="975"/>
      <c r="D69" s="975"/>
      <c r="E69" s="975"/>
      <c r="F69" s="975"/>
      <c r="G69" s="975"/>
      <c r="H69" s="975"/>
      <c r="I69" s="975"/>
      <c r="J69" s="975"/>
      <c r="K69" s="975"/>
      <c r="L69" s="975"/>
      <c r="M69" s="975"/>
      <c r="N69" s="975"/>
      <c r="O69" s="975"/>
      <c r="P69" s="976"/>
      <c r="Q69" s="977">
        <v>996</v>
      </c>
      <c r="R69" s="971"/>
      <c r="S69" s="971"/>
      <c r="T69" s="971"/>
      <c r="U69" s="971"/>
      <c r="V69" s="971">
        <v>359</v>
      </c>
      <c r="W69" s="971"/>
      <c r="X69" s="971"/>
      <c r="Y69" s="971"/>
      <c r="Z69" s="971"/>
      <c r="AA69" s="971">
        <v>637</v>
      </c>
      <c r="AB69" s="971"/>
      <c r="AC69" s="971"/>
      <c r="AD69" s="971"/>
      <c r="AE69" s="971"/>
      <c r="AF69" s="971">
        <v>637</v>
      </c>
      <c r="AG69" s="971"/>
      <c r="AH69" s="971"/>
      <c r="AI69" s="971"/>
      <c r="AJ69" s="971"/>
      <c r="AK69" s="971" t="s">
        <v>546</v>
      </c>
      <c r="AL69" s="971"/>
      <c r="AM69" s="971"/>
      <c r="AN69" s="971"/>
      <c r="AO69" s="971"/>
      <c r="AP69" s="971">
        <v>912</v>
      </c>
      <c r="AQ69" s="971"/>
      <c r="AR69" s="971"/>
      <c r="AS69" s="971"/>
      <c r="AT69" s="971"/>
      <c r="AU69" s="971">
        <v>498</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2">
      <c r="A70" s="238">
        <v>3</v>
      </c>
      <c r="B70" s="974" t="s">
        <v>549</v>
      </c>
      <c r="C70" s="975"/>
      <c r="D70" s="975"/>
      <c r="E70" s="975"/>
      <c r="F70" s="975"/>
      <c r="G70" s="975"/>
      <c r="H70" s="975"/>
      <c r="I70" s="975"/>
      <c r="J70" s="975"/>
      <c r="K70" s="975"/>
      <c r="L70" s="975"/>
      <c r="M70" s="975"/>
      <c r="N70" s="975"/>
      <c r="O70" s="975"/>
      <c r="P70" s="976"/>
      <c r="Q70" s="977">
        <v>7869</v>
      </c>
      <c r="R70" s="971"/>
      <c r="S70" s="971"/>
      <c r="T70" s="971"/>
      <c r="U70" s="971"/>
      <c r="V70" s="971">
        <v>7783</v>
      </c>
      <c r="W70" s="971"/>
      <c r="X70" s="971"/>
      <c r="Y70" s="971"/>
      <c r="Z70" s="971"/>
      <c r="AA70" s="971">
        <v>85</v>
      </c>
      <c r="AB70" s="971"/>
      <c r="AC70" s="971"/>
      <c r="AD70" s="971"/>
      <c r="AE70" s="971"/>
      <c r="AF70" s="971">
        <v>85</v>
      </c>
      <c r="AG70" s="971"/>
      <c r="AH70" s="971"/>
      <c r="AI70" s="971"/>
      <c r="AJ70" s="971"/>
      <c r="AK70" s="971">
        <v>52</v>
      </c>
      <c r="AL70" s="971"/>
      <c r="AM70" s="971"/>
      <c r="AN70" s="971"/>
      <c r="AO70" s="971"/>
      <c r="AP70" s="971" t="s">
        <v>546</v>
      </c>
      <c r="AQ70" s="971"/>
      <c r="AR70" s="971"/>
      <c r="AS70" s="971"/>
      <c r="AT70" s="971"/>
      <c r="AU70" s="971" t="s">
        <v>546</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2">
      <c r="A71" s="238">
        <v>4</v>
      </c>
      <c r="B71" s="974" t="s">
        <v>550</v>
      </c>
      <c r="C71" s="975"/>
      <c r="D71" s="975"/>
      <c r="E71" s="975"/>
      <c r="F71" s="975"/>
      <c r="G71" s="975"/>
      <c r="H71" s="975"/>
      <c r="I71" s="975"/>
      <c r="J71" s="975"/>
      <c r="K71" s="975"/>
      <c r="L71" s="975"/>
      <c r="M71" s="975"/>
      <c r="N71" s="975"/>
      <c r="O71" s="975"/>
      <c r="P71" s="976"/>
      <c r="Q71" s="977">
        <v>43</v>
      </c>
      <c r="R71" s="971"/>
      <c r="S71" s="971"/>
      <c r="T71" s="971"/>
      <c r="U71" s="971"/>
      <c r="V71" s="971">
        <v>38</v>
      </c>
      <c r="W71" s="971"/>
      <c r="X71" s="971"/>
      <c r="Y71" s="971"/>
      <c r="Z71" s="971"/>
      <c r="AA71" s="971">
        <v>5</v>
      </c>
      <c r="AB71" s="971"/>
      <c r="AC71" s="971"/>
      <c r="AD71" s="971"/>
      <c r="AE71" s="971"/>
      <c r="AF71" s="971">
        <v>5</v>
      </c>
      <c r="AG71" s="971"/>
      <c r="AH71" s="971"/>
      <c r="AI71" s="971"/>
      <c r="AJ71" s="971"/>
      <c r="AK71" s="971">
        <v>26</v>
      </c>
      <c r="AL71" s="971"/>
      <c r="AM71" s="971"/>
      <c r="AN71" s="971"/>
      <c r="AO71" s="971"/>
      <c r="AP71" s="971" t="s">
        <v>546</v>
      </c>
      <c r="AQ71" s="971"/>
      <c r="AR71" s="971"/>
      <c r="AS71" s="971"/>
      <c r="AT71" s="971"/>
      <c r="AU71" s="971" t="s">
        <v>546</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2">
      <c r="A72" s="238">
        <v>5</v>
      </c>
      <c r="B72" s="974" t="s">
        <v>551</v>
      </c>
      <c r="C72" s="975"/>
      <c r="D72" s="975"/>
      <c r="E72" s="975"/>
      <c r="F72" s="975"/>
      <c r="G72" s="975"/>
      <c r="H72" s="975"/>
      <c r="I72" s="975"/>
      <c r="J72" s="975"/>
      <c r="K72" s="975"/>
      <c r="L72" s="975"/>
      <c r="M72" s="975"/>
      <c r="N72" s="975"/>
      <c r="O72" s="975"/>
      <c r="P72" s="976"/>
      <c r="Q72" s="977">
        <v>369</v>
      </c>
      <c r="R72" s="971"/>
      <c r="S72" s="971"/>
      <c r="T72" s="971"/>
      <c r="U72" s="971"/>
      <c r="V72" s="971">
        <v>358</v>
      </c>
      <c r="W72" s="971"/>
      <c r="X72" s="971"/>
      <c r="Y72" s="971"/>
      <c r="Z72" s="971"/>
      <c r="AA72" s="971">
        <v>10</v>
      </c>
      <c r="AB72" s="971"/>
      <c r="AC72" s="971"/>
      <c r="AD72" s="971"/>
      <c r="AE72" s="971"/>
      <c r="AF72" s="971">
        <v>10</v>
      </c>
      <c r="AG72" s="971"/>
      <c r="AH72" s="971"/>
      <c r="AI72" s="971"/>
      <c r="AJ72" s="971"/>
      <c r="AK72" s="971">
        <v>249</v>
      </c>
      <c r="AL72" s="971"/>
      <c r="AM72" s="971"/>
      <c r="AN72" s="971"/>
      <c r="AO72" s="971"/>
      <c r="AP72" s="971" t="s">
        <v>546</v>
      </c>
      <c r="AQ72" s="971"/>
      <c r="AR72" s="971"/>
      <c r="AS72" s="971"/>
      <c r="AT72" s="971"/>
      <c r="AU72" s="971" t="s">
        <v>546</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2">
      <c r="A73" s="238">
        <v>6</v>
      </c>
      <c r="B73" s="974" t="s">
        <v>552</v>
      </c>
      <c r="C73" s="975"/>
      <c r="D73" s="975"/>
      <c r="E73" s="975"/>
      <c r="F73" s="975"/>
      <c r="G73" s="975"/>
      <c r="H73" s="975"/>
      <c r="I73" s="975"/>
      <c r="J73" s="975"/>
      <c r="K73" s="975"/>
      <c r="L73" s="975"/>
      <c r="M73" s="975"/>
      <c r="N73" s="975"/>
      <c r="O73" s="975"/>
      <c r="P73" s="976"/>
      <c r="Q73" s="977">
        <v>241808</v>
      </c>
      <c r="R73" s="971"/>
      <c r="S73" s="971"/>
      <c r="T73" s="971"/>
      <c r="U73" s="971"/>
      <c r="V73" s="971">
        <v>236655</v>
      </c>
      <c r="W73" s="971"/>
      <c r="X73" s="971"/>
      <c r="Y73" s="971"/>
      <c r="Z73" s="971"/>
      <c r="AA73" s="971">
        <v>5153</v>
      </c>
      <c r="AB73" s="971"/>
      <c r="AC73" s="971"/>
      <c r="AD73" s="971"/>
      <c r="AE73" s="971"/>
      <c r="AF73" s="971">
        <v>5153</v>
      </c>
      <c r="AG73" s="971"/>
      <c r="AH73" s="971"/>
      <c r="AI73" s="971"/>
      <c r="AJ73" s="971"/>
      <c r="AK73" s="971">
        <v>5058</v>
      </c>
      <c r="AL73" s="971"/>
      <c r="AM73" s="971"/>
      <c r="AN73" s="971"/>
      <c r="AO73" s="971"/>
      <c r="AP73" s="971" t="s">
        <v>546</v>
      </c>
      <c r="AQ73" s="971"/>
      <c r="AR73" s="971"/>
      <c r="AS73" s="971"/>
      <c r="AT73" s="971"/>
      <c r="AU73" s="971" t="s">
        <v>546</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2">
      <c r="A74" s="238">
        <v>7</v>
      </c>
      <c r="B74" s="974"/>
      <c r="C74" s="975"/>
      <c r="D74" s="975"/>
      <c r="E74" s="975"/>
      <c r="F74" s="975"/>
      <c r="G74" s="975"/>
      <c r="H74" s="975"/>
      <c r="I74" s="975"/>
      <c r="J74" s="975"/>
      <c r="K74" s="975"/>
      <c r="L74" s="975"/>
      <c r="M74" s="975"/>
      <c r="N74" s="975"/>
      <c r="O74" s="975"/>
      <c r="P74" s="976"/>
      <c r="Q74" s="977"/>
      <c r="R74" s="971"/>
      <c r="S74" s="971"/>
      <c r="T74" s="971"/>
      <c r="U74" s="971"/>
      <c r="V74" s="971"/>
      <c r="W74" s="971"/>
      <c r="X74" s="971"/>
      <c r="Y74" s="971"/>
      <c r="Z74" s="971"/>
      <c r="AA74" s="971"/>
      <c r="AB74" s="971"/>
      <c r="AC74" s="971"/>
      <c r="AD74" s="971"/>
      <c r="AE74" s="971"/>
      <c r="AF74" s="971"/>
      <c r="AG74" s="971"/>
      <c r="AH74" s="971"/>
      <c r="AI74" s="971"/>
      <c r="AJ74" s="971"/>
      <c r="AK74" s="971"/>
      <c r="AL74" s="971"/>
      <c r="AM74" s="971"/>
      <c r="AN74" s="971"/>
      <c r="AO74" s="971"/>
      <c r="AP74" s="971"/>
      <c r="AQ74" s="971"/>
      <c r="AR74" s="971"/>
      <c r="AS74" s="971"/>
      <c r="AT74" s="971"/>
      <c r="AU74" s="971"/>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2">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2">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2">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2">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2">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2">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2">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2">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2">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2">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2">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2">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2">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5">
      <c r="A88" s="240" t="s">
        <v>377</v>
      </c>
      <c r="B88" s="937" t="s">
        <v>400</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5965</v>
      </c>
      <c r="AG88" s="959"/>
      <c r="AH88" s="959"/>
      <c r="AI88" s="959"/>
      <c r="AJ88" s="959"/>
      <c r="AK88" s="963"/>
      <c r="AL88" s="963"/>
      <c r="AM88" s="963"/>
      <c r="AN88" s="963"/>
      <c r="AO88" s="963"/>
      <c r="AP88" s="959">
        <v>951</v>
      </c>
      <c r="AQ88" s="959"/>
      <c r="AR88" s="959"/>
      <c r="AS88" s="959"/>
      <c r="AT88" s="959"/>
      <c r="AU88" s="959">
        <v>519</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937" t="s">
        <v>401</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22</v>
      </c>
      <c r="CS102" s="953"/>
      <c r="CT102" s="953"/>
      <c r="CU102" s="953"/>
      <c r="CV102" s="954"/>
      <c r="CW102" s="952">
        <v>4</v>
      </c>
      <c r="CX102" s="953"/>
      <c r="CY102" s="953"/>
      <c r="CZ102" s="953"/>
      <c r="DA102" s="954"/>
      <c r="DB102" s="952" t="s">
        <v>546</v>
      </c>
      <c r="DC102" s="953"/>
      <c r="DD102" s="953"/>
      <c r="DE102" s="953"/>
      <c r="DF102" s="954"/>
      <c r="DG102" s="952" t="s">
        <v>546</v>
      </c>
      <c r="DH102" s="953"/>
      <c r="DI102" s="953"/>
      <c r="DJ102" s="953"/>
      <c r="DK102" s="954"/>
      <c r="DL102" s="952" t="s">
        <v>546</v>
      </c>
      <c r="DM102" s="953"/>
      <c r="DN102" s="953"/>
      <c r="DO102" s="953"/>
      <c r="DP102" s="954"/>
      <c r="DQ102" s="952" t="s">
        <v>546</v>
      </c>
      <c r="DR102" s="953"/>
      <c r="DS102" s="953"/>
      <c r="DT102" s="953"/>
      <c r="DU102" s="954"/>
      <c r="DV102" s="937"/>
      <c r="DW102" s="938"/>
      <c r="DX102" s="938"/>
      <c r="DY102" s="938"/>
      <c r="DZ102" s="939"/>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402</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403</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404</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405</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42" t="s">
        <v>406</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407</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2">
      <c r="A109" s="895" t="s">
        <v>408</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409</v>
      </c>
      <c r="AB109" s="896"/>
      <c r="AC109" s="896"/>
      <c r="AD109" s="896"/>
      <c r="AE109" s="897"/>
      <c r="AF109" s="898" t="s">
        <v>410</v>
      </c>
      <c r="AG109" s="896"/>
      <c r="AH109" s="896"/>
      <c r="AI109" s="896"/>
      <c r="AJ109" s="897"/>
      <c r="AK109" s="898" t="s">
        <v>294</v>
      </c>
      <c r="AL109" s="896"/>
      <c r="AM109" s="896"/>
      <c r="AN109" s="896"/>
      <c r="AO109" s="897"/>
      <c r="AP109" s="898" t="s">
        <v>411</v>
      </c>
      <c r="AQ109" s="896"/>
      <c r="AR109" s="896"/>
      <c r="AS109" s="896"/>
      <c r="AT109" s="929"/>
      <c r="AU109" s="895" t="s">
        <v>408</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409</v>
      </c>
      <c r="BR109" s="896"/>
      <c r="BS109" s="896"/>
      <c r="BT109" s="896"/>
      <c r="BU109" s="897"/>
      <c r="BV109" s="898" t="s">
        <v>410</v>
      </c>
      <c r="BW109" s="896"/>
      <c r="BX109" s="896"/>
      <c r="BY109" s="896"/>
      <c r="BZ109" s="897"/>
      <c r="CA109" s="898" t="s">
        <v>294</v>
      </c>
      <c r="CB109" s="896"/>
      <c r="CC109" s="896"/>
      <c r="CD109" s="896"/>
      <c r="CE109" s="897"/>
      <c r="CF109" s="936" t="s">
        <v>411</v>
      </c>
      <c r="CG109" s="936"/>
      <c r="CH109" s="936"/>
      <c r="CI109" s="936"/>
      <c r="CJ109" s="936"/>
      <c r="CK109" s="898" t="s">
        <v>412</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409</v>
      </c>
      <c r="DH109" s="896"/>
      <c r="DI109" s="896"/>
      <c r="DJ109" s="896"/>
      <c r="DK109" s="897"/>
      <c r="DL109" s="898" t="s">
        <v>410</v>
      </c>
      <c r="DM109" s="896"/>
      <c r="DN109" s="896"/>
      <c r="DO109" s="896"/>
      <c r="DP109" s="897"/>
      <c r="DQ109" s="898" t="s">
        <v>294</v>
      </c>
      <c r="DR109" s="896"/>
      <c r="DS109" s="896"/>
      <c r="DT109" s="896"/>
      <c r="DU109" s="897"/>
      <c r="DV109" s="898" t="s">
        <v>411</v>
      </c>
      <c r="DW109" s="896"/>
      <c r="DX109" s="896"/>
      <c r="DY109" s="896"/>
      <c r="DZ109" s="929"/>
    </row>
    <row r="110" spans="1:131" s="230" customFormat="1" ht="26.25" customHeight="1" x14ac:dyDescent="0.2">
      <c r="A110" s="807" t="s">
        <v>413</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1345911</v>
      </c>
      <c r="AB110" s="889"/>
      <c r="AC110" s="889"/>
      <c r="AD110" s="889"/>
      <c r="AE110" s="890"/>
      <c r="AF110" s="891">
        <v>1377627</v>
      </c>
      <c r="AG110" s="889"/>
      <c r="AH110" s="889"/>
      <c r="AI110" s="889"/>
      <c r="AJ110" s="890"/>
      <c r="AK110" s="891">
        <v>1381808</v>
      </c>
      <c r="AL110" s="889"/>
      <c r="AM110" s="889"/>
      <c r="AN110" s="889"/>
      <c r="AO110" s="890"/>
      <c r="AP110" s="892">
        <v>19.100000000000001</v>
      </c>
      <c r="AQ110" s="893"/>
      <c r="AR110" s="893"/>
      <c r="AS110" s="893"/>
      <c r="AT110" s="894"/>
      <c r="AU110" s="930" t="s">
        <v>69</v>
      </c>
      <c r="AV110" s="931"/>
      <c r="AW110" s="931"/>
      <c r="AX110" s="931"/>
      <c r="AY110" s="931"/>
      <c r="AZ110" s="860" t="s">
        <v>414</v>
      </c>
      <c r="BA110" s="808"/>
      <c r="BB110" s="808"/>
      <c r="BC110" s="808"/>
      <c r="BD110" s="808"/>
      <c r="BE110" s="808"/>
      <c r="BF110" s="808"/>
      <c r="BG110" s="808"/>
      <c r="BH110" s="808"/>
      <c r="BI110" s="808"/>
      <c r="BJ110" s="808"/>
      <c r="BK110" s="808"/>
      <c r="BL110" s="808"/>
      <c r="BM110" s="808"/>
      <c r="BN110" s="808"/>
      <c r="BO110" s="808"/>
      <c r="BP110" s="809"/>
      <c r="BQ110" s="861">
        <v>9813714</v>
      </c>
      <c r="BR110" s="842"/>
      <c r="BS110" s="842"/>
      <c r="BT110" s="842"/>
      <c r="BU110" s="842"/>
      <c r="BV110" s="842">
        <v>8977713</v>
      </c>
      <c r="BW110" s="842"/>
      <c r="BX110" s="842"/>
      <c r="BY110" s="842"/>
      <c r="BZ110" s="842"/>
      <c r="CA110" s="842">
        <v>8528780</v>
      </c>
      <c r="CB110" s="842"/>
      <c r="CC110" s="842"/>
      <c r="CD110" s="842"/>
      <c r="CE110" s="842"/>
      <c r="CF110" s="866">
        <v>117.9</v>
      </c>
      <c r="CG110" s="867"/>
      <c r="CH110" s="867"/>
      <c r="CI110" s="867"/>
      <c r="CJ110" s="867"/>
      <c r="CK110" s="926" t="s">
        <v>415</v>
      </c>
      <c r="CL110" s="819"/>
      <c r="CM110" s="860" t="s">
        <v>416</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2">
      <c r="A111" s="774" t="s">
        <v>417</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418</v>
      </c>
      <c r="BA111" s="752"/>
      <c r="BB111" s="752"/>
      <c r="BC111" s="752"/>
      <c r="BD111" s="752"/>
      <c r="BE111" s="752"/>
      <c r="BF111" s="752"/>
      <c r="BG111" s="752"/>
      <c r="BH111" s="752"/>
      <c r="BI111" s="752"/>
      <c r="BJ111" s="752"/>
      <c r="BK111" s="752"/>
      <c r="BL111" s="752"/>
      <c r="BM111" s="752"/>
      <c r="BN111" s="752"/>
      <c r="BO111" s="752"/>
      <c r="BP111" s="753"/>
      <c r="BQ111" s="816" t="s">
        <v>122</v>
      </c>
      <c r="BR111" s="817"/>
      <c r="BS111" s="817"/>
      <c r="BT111" s="817"/>
      <c r="BU111" s="817"/>
      <c r="BV111" s="817" t="s">
        <v>122</v>
      </c>
      <c r="BW111" s="817"/>
      <c r="BX111" s="817"/>
      <c r="BY111" s="817"/>
      <c r="BZ111" s="817"/>
      <c r="CA111" s="817" t="s">
        <v>122</v>
      </c>
      <c r="CB111" s="817"/>
      <c r="CC111" s="817"/>
      <c r="CD111" s="817"/>
      <c r="CE111" s="817"/>
      <c r="CF111" s="875" t="s">
        <v>122</v>
      </c>
      <c r="CG111" s="876"/>
      <c r="CH111" s="876"/>
      <c r="CI111" s="876"/>
      <c r="CJ111" s="876"/>
      <c r="CK111" s="927"/>
      <c r="CL111" s="821"/>
      <c r="CM111" s="815" t="s">
        <v>419</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2">
      <c r="A112" s="912" t="s">
        <v>420</v>
      </c>
      <c r="B112" s="913"/>
      <c r="C112" s="752" t="s">
        <v>421</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422</v>
      </c>
      <c r="BA112" s="752"/>
      <c r="BB112" s="752"/>
      <c r="BC112" s="752"/>
      <c r="BD112" s="752"/>
      <c r="BE112" s="752"/>
      <c r="BF112" s="752"/>
      <c r="BG112" s="752"/>
      <c r="BH112" s="752"/>
      <c r="BI112" s="752"/>
      <c r="BJ112" s="752"/>
      <c r="BK112" s="752"/>
      <c r="BL112" s="752"/>
      <c r="BM112" s="752"/>
      <c r="BN112" s="752"/>
      <c r="BO112" s="752"/>
      <c r="BP112" s="753"/>
      <c r="BQ112" s="816">
        <v>2736429</v>
      </c>
      <c r="BR112" s="817"/>
      <c r="BS112" s="817"/>
      <c r="BT112" s="817"/>
      <c r="BU112" s="817"/>
      <c r="BV112" s="817">
        <v>2323078</v>
      </c>
      <c r="BW112" s="817"/>
      <c r="BX112" s="817"/>
      <c r="BY112" s="817"/>
      <c r="BZ112" s="817"/>
      <c r="CA112" s="817">
        <v>2091614</v>
      </c>
      <c r="CB112" s="817"/>
      <c r="CC112" s="817"/>
      <c r="CD112" s="817"/>
      <c r="CE112" s="817"/>
      <c r="CF112" s="875">
        <v>28.9</v>
      </c>
      <c r="CG112" s="876"/>
      <c r="CH112" s="876"/>
      <c r="CI112" s="876"/>
      <c r="CJ112" s="876"/>
      <c r="CK112" s="927"/>
      <c r="CL112" s="821"/>
      <c r="CM112" s="815" t="s">
        <v>423</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2">
      <c r="A113" s="914"/>
      <c r="B113" s="915"/>
      <c r="C113" s="752" t="s">
        <v>424</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222150</v>
      </c>
      <c r="AB113" s="919"/>
      <c r="AC113" s="919"/>
      <c r="AD113" s="919"/>
      <c r="AE113" s="920"/>
      <c r="AF113" s="921">
        <v>240399</v>
      </c>
      <c r="AG113" s="919"/>
      <c r="AH113" s="919"/>
      <c r="AI113" s="919"/>
      <c r="AJ113" s="920"/>
      <c r="AK113" s="921">
        <v>227444</v>
      </c>
      <c r="AL113" s="919"/>
      <c r="AM113" s="919"/>
      <c r="AN113" s="919"/>
      <c r="AO113" s="920"/>
      <c r="AP113" s="922">
        <v>3.1</v>
      </c>
      <c r="AQ113" s="923"/>
      <c r="AR113" s="923"/>
      <c r="AS113" s="923"/>
      <c r="AT113" s="924"/>
      <c r="AU113" s="932"/>
      <c r="AV113" s="933"/>
      <c r="AW113" s="933"/>
      <c r="AX113" s="933"/>
      <c r="AY113" s="933"/>
      <c r="AZ113" s="815" t="s">
        <v>425</v>
      </c>
      <c r="BA113" s="752"/>
      <c r="BB113" s="752"/>
      <c r="BC113" s="752"/>
      <c r="BD113" s="752"/>
      <c r="BE113" s="752"/>
      <c r="BF113" s="752"/>
      <c r="BG113" s="752"/>
      <c r="BH113" s="752"/>
      <c r="BI113" s="752"/>
      <c r="BJ113" s="752"/>
      <c r="BK113" s="752"/>
      <c r="BL113" s="752"/>
      <c r="BM113" s="752"/>
      <c r="BN113" s="752"/>
      <c r="BO113" s="752"/>
      <c r="BP113" s="753"/>
      <c r="BQ113" s="816">
        <v>655469</v>
      </c>
      <c r="BR113" s="817"/>
      <c r="BS113" s="817"/>
      <c r="BT113" s="817"/>
      <c r="BU113" s="817"/>
      <c r="BV113" s="817">
        <v>545302</v>
      </c>
      <c r="BW113" s="817"/>
      <c r="BX113" s="817"/>
      <c r="BY113" s="817"/>
      <c r="BZ113" s="817"/>
      <c r="CA113" s="817">
        <v>472490</v>
      </c>
      <c r="CB113" s="817"/>
      <c r="CC113" s="817"/>
      <c r="CD113" s="817"/>
      <c r="CE113" s="817"/>
      <c r="CF113" s="875">
        <v>6.5</v>
      </c>
      <c r="CG113" s="876"/>
      <c r="CH113" s="876"/>
      <c r="CI113" s="876"/>
      <c r="CJ113" s="876"/>
      <c r="CK113" s="927"/>
      <c r="CL113" s="821"/>
      <c r="CM113" s="815" t="s">
        <v>426</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2">
      <c r="A114" s="914"/>
      <c r="B114" s="915"/>
      <c r="C114" s="752" t="s">
        <v>427</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244272</v>
      </c>
      <c r="AB114" s="780"/>
      <c r="AC114" s="780"/>
      <c r="AD114" s="780"/>
      <c r="AE114" s="781"/>
      <c r="AF114" s="782">
        <v>242876</v>
      </c>
      <c r="AG114" s="780"/>
      <c r="AH114" s="780"/>
      <c r="AI114" s="780"/>
      <c r="AJ114" s="781"/>
      <c r="AK114" s="782">
        <v>250790</v>
      </c>
      <c r="AL114" s="780"/>
      <c r="AM114" s="780"/>
      <c r="AN114" s="780"/>
      <c r="AO114" s="781"/>
      <c r="AP114" s="824">
        <v>3.5</v>
      </c>
      <c r="AQ114" s="825"/>
      <c r="AR114" s="825"/>
      <c r="AS114" s="825"/>
      <c r="AT114" s="826"/>
      <c r="AU114" s="932"/>
      <c r="AV114" s="933"/>
      <c r="AW114" s="933"/>
      <c r="AX114" s="933"/>
      <c r="AY114" s="933"/>
      <c r="AZ114" s="815" t="s">
        <v>428</v>
      </c>
      <c r="BA114" s="752"/>
      <c r="BB114" s="752"/>
      <c r="BC114" s="752"/>
      <c r="BD114" s="752"/>
      <c r="BE114" s="752"/>
      <c r="BF114" s="752"/>
      <c r="BG114" s="752"/>
      <c r="BH114" s="752"/>
      <c r="BI114" s="752"/>
      <c r="BJ114" s="752"/>
      <c r="BK114" s="752"/>
      <c r="BL114" s="752"/>
      <c r="BM114" s="752"/>
      <c r="BN114" s="752"/>
      <c r="BO114" s="752"/>
      <c r="BP114" s="753"/>
      <c r="BQ114" s="816">
        <v>2713248</v>
      </c>
      <c r="BR114" s="817"/>
      <c r="BS114" s="817"/>
      <c r="BT114" s="817"/>
      <c r="BU114" s="817"/>
      <c r="BV114" s="817">
        <v>2694634</v>
      </c>
      <c r="BW114" s="817"/>
      <c r="BX114" s="817"/>
      <c r="BY114" s="817"/>
      <c r="BZ114" s="817"/>
      <c r="CA114" s="817">
        <v>2646819</v>
      </c>
      <c r="CB114" s="817"/>
      <c r="CC114" s="817"/>
      <c r="CD114" s="817"/>
      <c r="CE114" s="817"/>
      <c r="CF114" s="875">
        <v>36.6</v>
      </c>
      <c r="CG114" s="876"/>
      <c r="CH114" s="876"/>
      <c r="CI114" s="876"/>
      <c r="CJ114" s="876"/>
      <c r="CK114" s="927"/>
      <c r="CL114" s="821"/>
      <c r="CM114" s="815" t="s">
        <v>429</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2">
      <c r="A115" s="914"/>
      <c r="B115" s="915"/>
      <c r="C115" s="752" t="s">
        <v>430</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t="s">
        <v>122</v>
      </c>
      <c r="AB115" s="919"/>
      <c r="AC115" s="919"/>
      <c r="AD115" s="919"/>
      <c r="AE115" s="920"/>
      <c r="AF115" s="921" t="s">
        <v>122</v>
      </c>
      <c r="AG115" s="919"/>
      <c r="AH115" s="919"/>
      <c r="AI115" s="919"/>
      <c r="AJ115" s="920"/>
      <c r="AK115" s="921" t="s">
        <v>122</v>
      </c>
      <c r="AL115" s="919"/>
      <c r="AM115" s="919"/>
      <c r="AN115" s="919"/>
      <c r="AO115" s="920"/>
      <c r="AP115" s="922" t="s">
        <v>122</v>
      </c>
      <c r="AQ115" s="923"/>
      <c r="AR115" s="923"/>
      <c r="AS115" s="923"/>
      <c r="AT115" s="924"/>
      <c r="AU115" s="932"/>
      <c r="AV115" s="933"/>
      <c r="AW115" s="933"/>
      <c r="AX115" s="933"/>
      <c r="AY115" s="933"/>
      <c r="AZ115" s="815" t="s">
        <v>431</v>
      </c>
      <c r="BA115" s="752"/>
      <c r="BB115" s="752"/>
      <c r="BC115" s="752"/>
      <c r="BD115" s="752"/>
      <c r="BE115" s="752"/>
      <c r="BF115" s="752"/>
      <c r="BG115" s="752"/>
      <c r="BH115" s="752"/>
      <c r="BI115" s="752"/>
      <c r="BJ115" s="752"/>
      <c r="BK115" s="752"/>
      <c r="BL115" s="752"/>
      <c r="BM115" s="752"/>
      <c r="BN115" s="752"/>
      <c r="BO115" s="752"/>
      <c r="BP115" s="753"/>
      <c r="BQ115" s="816" t="s">
        <v>122</v>
      </c>
      <c r="BR115" s="817"/>
      <c r="BS115" s="817"/>
      <c r="BT115" s="817"/>
      <c r="BU115" s="817"/>
      <c r="BV115" s="817" t="s">
        <v>122</v>
      </c>
      <c r="BW115" s="817"/>
      <c r="BX115" s="817"/>
      <c r="BY115" s="817"/>
      <c r="BZ115" s="817"/>
      <c r="CA115" s="817" t="s">
        <v>122</v>
      </c>
      <c r="CB115" s="817"/>
      <c r="CC115" s="817"/>
      <c r="CD115" s="817"/>
      <c r="CE115" s="817"/>
      <c r="CF115" s="875" t="s">
        <v>122</v>
      </c>
      <c r="CG115" s="876"/>
      <c r="CH115" s="876"/>
      <c r="CI115" s="876"/>
      <c r="CJ115" s="876"/>
      <c r="CK115" s="927"/>
      <c r="CL115" s="821"/>
      <c r="CM115" s="815" t="s">
        <v>432</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x14ac:dyDescent="0.2">
      <c r="A116" s="916"/>
      <c r="B116" s="917"/>
      <c r="C116" s="839" t="s">
        <v>433</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122</v>
      </c>
      <c r="AB116" s="780"/>
      <c r="AC116" s="780"/>
      <c r="AD116" s="780"/>
      <c r="AE116" s="781"/>
      <c r="AF116" s="782" t="s">
        <v>122</v>
      </c>
      <c r="AG116" s="780"/>
      <c r="AH116" s="780"/>
      <c r="AI116" s="780"/>
      <c r="AJ116" s="781"/>
      <c r="AK116" s="782" t="s">
        <v>122</v>
      </c>
      <c r="AL116" s="780"/>
      <c r="AM116" s="780"/>
      <c r="AN116" s="780"/>
      <c r="AO116" s="781"/>
      <c r="AP116" s="824" t="s">
        <v>122</v>
      </c>
      <c r="AQ116" s="825"/>
      <c r="AR116" s="825"/>
      <c r="AS116" s="825"/>
      <c r="AT116" s="826"/>
      <c r="AU116" s="932"/>
      <c r="AV116" s="933"/>
      <c r="AW116" s="933"/>
      <c r="AX116" s="933"/>
      <c r="AY116" s="933"/>
      <c r="AZ116" s="909" t="s">
        <v>434</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435</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2">
      <c r="A117" s="895" t="s">
        <v>177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436</v>
      </c>
      <c r="Z117" s="897"/>
      <c r="AA117" s="902">
        <v>1812333</v>
      </c>
      <c r="AB117" s="903"/>
      <c r="AC117" s="903"/>
      <c r="AD117" s="903"/>
      <c r="AE117" s="904"/>
      <c r="AF117" s="905">
        <v>1860902</v>
      </c>
      <c r="AG117" s="903"/>
      <c r="AH117" s="903"/>
      <c r="AI117" s="903"/>
      <c r="AJ117" s="904"/>
      <c r="AK117" s="905">
        <v>1860042</v>
      </c>
      <c r="AL117" s="903"/>
      <c r="AM117" s="903"/>
      <c r="AN117" s="903"/>
      <c r="AO117" s="904"/>
      <c r="AP117" s="906"/>
      <c r="AQ117" s="907"/>
      <c r="AR117" s="907"/>
      <c r="AS117" s="907"/>
      <c r="AT117" s="908"/>
      <c r="AU117" s="932"/>
      <c r="AV117" s="933"/>
      <c r="AW117" s="933"/>
      <c r="AX117" s="933"/>
      <c r="AY117" s="933"/>
      <c r="AZ117" s="863" t="s">
        <v>437</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438</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2">
      <c r="A118" s="895" t="s">
        <v>412</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409</v>
      </c>
      <c r="AB118" s="896"/>
      <c r="AC118" s="896"/>
      <c r="AD118" s="896"/>
      <c r="AE118" s="897"/>
      <c r="AF118" s="898" t="s">
        <v>410</v>
      </c>
      <c r="AG118" s="896"/>
      <c r="AH118" s="896"/>
      <c r="AI118" s="896"/>
      <c r="AJ118" s="897"/>
      <c r="AK118" s="898" t="s">
        <v>294</v>
      </c>
      <c r="AL118" s="896"/>
      <c r="AM118" s="896"/>
      <c r="AN118" s="896"/>
      <c r="AO118" s="897"/>
      <c r="AP118" s="899" t="s">
        <v>411</v>
      </c>
      <c r="AQ118" s="900"/>
      <c r="AR118" s="900"/>
      <c r="AS118" s="900"/>
      <c r="AT118" s="901"/>
      <c r="AU118" s="932"/>
      <c r="AV118" s="933"/>
      <c r="AW118" s="933"/>
      <c r="AX118" s="933"/>
      <c r="AY118" s="933"/>
      <c r="AZ118" s="838" t="s">
        <v>439</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440</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2">
      <c r="A119" s="818" t="s">
        <v>415</v>
      </c>
      <c r="B119" s="819"/>
      <c r="C119" s="860" t="s">
        <v>416</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177</v>
      </c>
      <c r="BA119" s="251"/>
      <c r="BB119" s="251"/>
      <c r="BC119" s="251"/>
      <c r="BD119" s="251"/>
      <c r="BE119" s="251"/>
      <c r="BF119" s="251"/>
      <c r="BG119" s="251"/>
      <c r="BH119" s="251"/>
      <c r="BI119" s="251"/>
      <c r="BJ119" s="251"/>
      <c r="BK119" s="251"/>
      <c r="BL119" s="251"/>
      <c r="BM119" s="251"/>
      <c r="BN119" s="251"/>
      <c r="BO119" s="877" t="s">
        <v>441</v>
      </c>
      <c r="BP119" s="878"/>
      <c r="BQ119" s="879">
        <v>15918860</v>
      </c>
      <c r="BR119" s="845"/>
      <c r="BS119" s="845"/>
      <c r="BT119" s="845"/>
      <c r="BU119" s="845"/>
      <c r="BV119" s="845">
        <v>14540727</v>
      </c>
      <c r="BW119" s="845"/>
      <c r="BX119" s="845"/>
      <c r="BY119" s="845"/>
      <c r="BZ119" s="845"/>
      <c r="CA119" s="845">
        <v>13739703</v>
      </c>
      <c r="CB119" s="845"/>
      <c r="CC119" s="845"/>
      <c r="CD119" s="845"/>
      <c r="CE119" s="845"/>
      <c r="CF119" s="748"/>
      <c r="CG119" s="749"/>
      <c r="CH119" s="749"/>
      <c r="CI119" s="749"/>
      <c r="CJ119" s="834"/>
      <c r="CK119" s="928"/>
      <c r="CL119" s="823"/>
      <c r="CM119" s="838" t="s">
        <v>442</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122</v>
      </c>
      <c r="DH119" s="764"/>
      <c r="DI119" s="764"/>
      <c r="DJ119" s="764"/>
      <c r="DK119" s="765"/>
      <c r="DL119" s="766" t="s">
        <v>122</v>
      </c>
      <c r="DM119" s="764"/>
      <c r="DN119" s="764"/>
      <c r="DO119" s="764"/>
      <c r="DP119" s="765"/>
      <c r="DQ119" s="766" t="s">
        <v>122</v>
      </c>
      <c r="DR119" s="764"/>
      <c r="DS119" s="764"/>
      <c r="DT119" s="764"/>
      <c r="DU119" s="765"/>
      <c r="DV119" s="848" t="s">
        <v>122</v>
      </c>
      <c r="DW119" s="849"/>
      <c r="DX119" s="849"/>
      <c r="DY119" s="849"/>
      <c r="DZ119" s="850"/>
    </row>
    <row r="120" spans="1:130" s="230" customFormat="1" ht="26.25" customHeight="1" x14ac:dyDescent="0.2">
      <c r="A120" s="820"/>
      <c r="B120" s="821"/>
      <c r="C120" s="815" t="s">
        <v>419</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443</v>
      </c>
      <c r="AV120" s="881"/>
      <c r="AW120" s="881"/>
      <c r="AX120" s="881"/>
      <c r="AY120" s="882"/>
      <c r="AZ120" s="860" t="s">
        <v>444</v>
      </c>
      <c r="BA120" s="808"/>
      <c r="BB120" s="808"/>
      <c r="BC120" s="808"/>
      <c r="BD120" s="808"/>
      <c r="BE120" s="808"/>
      <c r="BF120" s="808"/>
      <c r="BG120" s="808"/>
      <c r="BH120" s="808"/>
      <c r="BI120" s="808"/>
      <c r="BJ120" s="808"/>
      <c r="BK120" s="808"/>
      <c r="BL120" s="808"/>
      <c r="BM120" s="808"/>
      <c r="BN120" s="808"/>
      <c r="BO120" s="808"/>
      <c r="BP120" s="809"/>
      <c r="BQ120" s="861">
        <v>8628807</v>
      </c>
      <c r="BR120" s="842"/>
      <c r="BS120" s="842"/>
      <c r="BT120" s="842"/>
      <c r="BU120" s="842"/>
      <c r="BV120" s="842">
        <v>8975230</v>
      </c>
      <c r="BW120" s="842"/>
      <c r="BX120" s="842"/>
      <c r="BY120" s="842"/>
      <c r="BZ120" s="842"/>
      <c r="CA120" s="842">
        <v>9649278</v>
      </c>
      <c r="CB120" s="842"/>
      <c r="CC120" s="842"/>
      <c r="CD120" s="842"/>
      <c r="CE120" s="842"/>
      <c r="CF120" s="866">
        <v>133.4</v>
      </c>
      <c r="CG120" s="867"/>
      <c r="CH120" s="867"/>
      <c r="CI120" s="867"/>
      <c r="CJ120" s="867"/>
      <c r="CK120" s="868" t="s">
        <v>445</v>
      </c>
      <c r="CL120" s="852"/>
      <c r="CM120" s="852"/>
      <c r="CN120" s="852"/>
      <c r="CO120" s="853"/>
      <c r="CP120" s="872" t="s">
        <v>394</v>
      </c>
      <c r="CQ120" s="873"/>
      <c r="CR120" s="873"/>
      <c r="CS120" s="873"/>
      <c r="CT120" s="873"/>
      <c r="CU120" s="873"/>
      <c r="CV120" s="873"/>
      <c r="CW120" s="873"/>
      <c r="CX120" s="873"/>
      <c r="CY120" s="873"/>
      <c r="CZ120" s="873"/>
      <c r="DA120" s="873"/>
      <c r="DB120" s="873"/>
      <c r="DC120" s="873"/>
      <c r="DD120" s="873"/>
      <c r="DE120" s="873"/>
      <c r="DF120" s="874"/>
      <c r="DG120" s="861" t="s">
        <v>122</v>
      </c>
      <c r="DH120" s="842"/>
      <c r="DI120" s="842"/>
      <c r="DJ120" s="842"/>
      <c r="DK120" s="842"/>
      <c r="DL120" s="842" t="s">
        <v>122</v>
      </c>
      <c r="DM120" s="842"/>
      <c r="DN120" s="842"/>
      <c r="DO120" s="842"/>
      <c r="DP120" s="842"/>
      <c r="DQ120" s="842">
        <v>1959359</v>
      </c>
      <c r="DR120" s="842"/>
      <c r="DS120" s="842"/>
      <c r="DT120" s="842"/>
      <c r="DU120" s="842"/>
      <c r="DV120" s="843">
        <v>27.1</v>
      </c>
      <c r="DW120" s="843"/>
      <c r="DX120" s="843"/>
      <c r="DY120" s="843"/>
      <c r="DZ120" s="844"/>
    </row>
    <row r="121" spans="1:130" s="230" customFormat="1" ht="26.25" customHeight="1" x14ac:dyDescent="0.2">
      <c r="A121" s="820"/>
      <c r="B121" s="821"/>
      <c r="C121" s="863" t="s">
        <v>446</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447</v>
      </c>
      <c r="BA121" s="752"/>
      <c r="BB121" s="752"/>
      <c r="BC121" s="752"/>
      <c r="BD121" s="752"/>
      <c r="BE121" s="752"/>
      <c r="BF121" s="752"/>
      <c r="BG121" s="752"/>
      <c r="BH121" s="752"/>
      <c r="BI121" s="752"/>
      <c r="BJ121" s="752"/>
      <c r="BK121" s="752"/>
      <c r="BL121" s="752"/>
      <c r="BM121" s="752"/>
      <c r="BN121" s="752"/>
      <c r="BO121" s="752"/>
      <c r="BP121" s="753"/>
      <c r="BQ121" s="816">
        <v>10298</v>
      </c>
      <c r="BR121" s="817"/>
      <c r="BS121" s="817"/>
      <c r="BT121" s="817"/>
      <c r="BU121" s="817"/>
      <c r="BV121" s="817">
        <v>9397</v>
      </c>
      <c r="BW121" s="817"/>
      <c r="BX121" s="817"/>
      <c r="BY121" s="817"/>
      <c r="BZ121" s="817"/>
      <c r="CA121" s="817">
        <v>8335</v>
      </c>
      <c r="CB121" s="817"/>
      <c r="CC121" s="817"/>
      <c r="CD121" s="817"/>
      <c r="CE121" s="817"/>
      <c r="CF121" s="875">
        <v>0.1</v>
      </c>
      <c r="CG121" s="876"/>
      <c r="CH121" s="876"/>
      <c r="CI121" s="876"/>
      <c r="CJ121" s="876"/>
      <c r="CK121" s="869"/>
      <c r="CL121" s="855"/>
      <c r="CM121" s="855"/>
      <c r="CN121" s="855"/>
      <c r="CO121" s="856"/>
      <c r="CP121" s="835" t="s">
        <v>392</v>
      </c>
      <c r="CQ121" s="836"/>
      <c r="CR121" s="836"/>
      <c r="CS121" s="836"/>
      <c r="CT121" s="836"/>
      <c r="CU121" s="836"/>
      <c r="CV121" s="836"/>
      <c r="CW121" s="836"/>
      <c r="CX121" s="836"/>
      <c r="CY121" s="836"/>
      <c r="CZ121" s="836"/>
      <c r="DA121" s="836"/>
      <c r="DB121" s="836"/>
      <c r="DC121" s="836"/>
      <c r="DD121" s="836"/>
      <c r="DE121" s="836"/>
      <c r="DF121" s="837"/>
      <c r="DG121" s="816">
        <v>225599</v>
      </c>
      <c r="DH121" s="817"/>
      <c r="DI121" s="817"/>
      <c r="DJ121" s="817"/>
      <c r="DK121" s="817"/>
      <c r="DL121" s="817">
        <v>169482</v>
      </c>
      <c r="DM121" s="817"/>
      <c r="DN121" s="817"/>
      <c r="DO121" s="817"/>
      <c r="DP121" s="817"/>
      <c r="DQ121" s="817">
        <v>132255</v>
      </c>
      <c r="DR121" s="817"/>
      <c r="DS121" s="817"/>
      <c r="DT121" s="817"/>
      <c r="DU121" s="817"/>
      <c r="DV121" s="794">
        <v>1.8</v>
      </c>
      <c r="DW121" s="794"/>
      <c r="DX121" s="794"/>
      <c r="DY121" s="794"/>
      <c r="DZ121" s="795"/>
    </row>
    <row r="122" spans="1:130" s="230" customFormat="1" ht="26.25" customHeight="1" x14ac:dyDescent="0.2">
      <c r="A122" s="820"/>
      <c r="B122" s="821"/>
      <c r="C122" s="815" t="s">
        <v>429</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448</v>
      </c>
      <c r="BA122" s="839"/>
      <c r="BB122" s="839"/>
      <c r="BC122" s="839"/>
      <c r="BD122" s="839"/>
      <c r="BE122" s="839"/>
      <c r="BF122" s="839"/>
      <c r="BG122" s="839"/>
      <c r="BH122" s="839"/>
      <c r="BI122" s="839"/>
      <c r="BJ122" s="839"/>
      <c r="BK122" s="839"/>
      <c r="BL122" s="839"/>
      <c r="BM122" s="839"/>
      <c r="BN122" s="839"/>
      <c r="BO122" s="839"/>
      <c r="BP122" s="840"/>
      <c r="BQ122" s="879">
        <v>10581952</v>
      </c>
      <c r="BR122" s="845"/>
      <c r="BS122" s="845"/>
      <c r="BT122" s="845"/>
      <c r="BU122" s="845"/>
      <c r="BV122" s="845">
        <v>9832262</v>
      </c>
      <c r="BW122" s="845"/>
      <c r="BX122" s="845"/>
      <c r="BY122" s="845"/>
      <c r="BZ122" s="845"/>
      <c r="CA122" s="845">
        <v>9461500</v>
      </c>
      <c r="CB122" s="845"/>
      <c r="CC122" s="845"/>
      <c r="CD122" s="845"/>
      <c r="CE122" s="845"/>
      <c r="CF122" s="846">
        <v>130.80000000000001</v>
      </c>
      <c r="CG122" s="847"/>
      <c r="CH122" s="847"/>
      <c r="CI122" s="847"/>
      <c r="CJ122" s="847"/>
      <c r="CK122" s="869"/>
      <c r="CL122" s="855"/>
      <c r="CM122" s="855"/>
      <c r="CN122" s="855"/>
      <c r="CO122" s="856"/>
      <c r="CP122" s="835" t="s">
        <v>390</v>
      </c>
      <c r="CQ122" s="836"/>
      <c r="CR122" s="836"/>
      <c r="CS122" s="836"/>
      <c r="CT122" s="836"/>
      <c r="CU122" s="836"/>
      <c r="CV122" s="836"/>
      <c r="CW122" s="836"/>
      <c r="CX122" s="836"/>
      <c r="CY122" s="836"/>
      <c r="CZ122" s="836"/>
      <c r="DA122" s="836"/>
      <c r="DB122" s="836"/>
      <c r="DC122" s="836"/>
      <c r="DD122" s="836"/>
      <c r="DE122" s="836"/>
      <c r="DF122" s="837"/>
      <c r="DG122" s="816" t="s">
        <v>122</v>
      </c>
      <c r="DH122" s="817"/>
      <c r="DI122" s="817"/>
      <c r="DJ122" s="817"/>
      <c r="DK122" s="817"/>
      <c r="DL122" s="817" t="s">
        <v>122</v>
      </c>
      <c r="DM122" s="817"/>
      <c r="DN122" s="817"/>
      <c r="DO122" s="817"/>
      <c r="DP122" s="817"/>
      <c r="DQ122" s="817" t="s">
        <v>122</v>
      </c>
      <c r="DR122" s="817"/>
      <c r="DS122" s="817"/>
      <c r="DT122" s="817"/>
      <c r="DU122" s="817"/>
      <c r="DV122" s="794" t="s">
        <v>122</v>
      </c>
      <c r="DW122" s="794"/>
      <c r="DX122" s="794"/>
      <c r="DY122" s="794"/>
      <c r="DZ122" s="795"/>
    </row>
    <row r="123" spans="1:130" s="230" customFormat="1" ht="26.25" customHeight="1" x14ac:dyDescent="0.2">
      <c r="A123" s="820"/>
      <c r="B123" s="821"/>
      <c r="C123" s="815" t="s">
        <v>435</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177</v>
      </c>
      <c r="BA123" s="251"/>
      <c r="BB123" s="251"/>
      <c r="BC123" s="251"/>
      <c r="BD123" s="251"/>
      <c r="BE123" s="251"/>
      <c r="BF123" s="251"/>
      <c r="BG123" s="251"/>
      <c r="BH123" s="251"/>
      <c r="BI123" s="251"/>
      <c r="BJ123" s="251"/>
      <c r="BK123" s="251"/>
      <c r="BL123" s="251"/>
      <c r="BM123" s="251"/>
      <c r="BN123" s="251"/>
      <c r="BO123" s="877" t="s">
        <v>449</v>
      </c>
      <c r="BP123" s="878"/>
      <c r="BQ123" s="832">
        <v>19221057</v>
      </c>
      <c r="BR123" s="833"/>
      <c r="BS123" s="833"/>
      <c r="BT123" s="833"/>
      <c r="BU123" s="833"/>
      <c r="BV123" s="833">
        <v>18816889</v>
      </c>
      <c r="BW123" s="833"/>
      <c r="BX123" s="833"/>
      <c r="BY123" s="833"/>
      <c r="BZ123" s="833"/>
      <c r="CA123" s="833">
        <v>19119113</v>
      </c>
      <c r="CB123" s="833"/>
      <c r="CC123" s="833"/>
      <c r="CD123" s="833"/>
      <c r="CE123" s="833"/>
      <c r="CF123" s="748"/>
      <c r="CG123" s="749"/>
      <c r="CH123" s="749"/>
      <c r="CI123" s="749"/>
      <c r="CJ123" s="834"/>
      <c r="CK123" s="869"/>
      <c r="CL123" s="855"/>
      <c r="CM123" s="855"/>
      <c r="CN123" s="855"/>
      <c r="CO123" s="856"/>
      <c r="CP123" s="835" t="s">
        <v>391</v>
      </c>
      <c r="CQ123" s="836"/>
      <c r="CR123" s="836"/>
      <c r="CS123" s="836"/>
      <c r="CT123" s="836"/>
      <c r="CU123" s="836"/>
      <c r="CV123" s="836"/>
      <c r="CW123" s="836"/>
      <c r="CX123" s="836"/>
      <c r="CY123" s="836"/>
      <c r="CZ123" s="836"/>
      <c r="DA123" s="836"/>
      <c r="DB123" s="836"/>
      <c r="DC123" s="836"/>
      <c r="DD123" s="836"/>
      <c r="DE123" s="836"/>
      <c r="DF123" s="837"/>
      <c r="DG123" s="779" t="s">
        <v>122</v>
      </c>
      <c r="DH123" s="780"/>
      <c r="DI123" s="780"/>
      <c r="DJ123" s="780"/>
      <c r="DK123" s="781"/>
      <c r="DL123" s="782" t="s">
        <v>122</v>
      </c>
      <c r="DM123" s="780"/>
      <c r="DN123" s="780"/>
      <c r="DO123" s="780"/>
      <c r="DP123" s="781"/>
      <c r="DQ123" s="782" t="s">
        <v>122</v>
      </c>
      <c r="DR123" s="780"/>
      <c r="DS123" s="780"/>
      <c r="DT123" s="780"/>
      <c r="DU123" s="781"/>
      <c r="DV123" s="824" t="s">
        <v>122</v>
      </c>
      <c r="DW123" s="825"/>
      <c r="DX123" s="825"/>
      <c r="DY123" s="825"/>
      <c r="DZ123" s="826"/>
    </row>
    <row r="124" spans="1:130" s="230" customFormat="1" ht="26.25" customHeight="1" thickBot="1" x14ac:dyDescent="0.25">
      <c r="A124" s="820"/>
      <c r="B124" s="821"/>
      <c r="C124" s="815" t="s">
        <v>438</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450</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122</v>
      </c>
      <c r="BR124" s="831"/>
      <c r="BS124" s="831"/>
      <c r="BT124" s="831"/>
      <c r="BU124" s="831"/>
      <c r="BV124" s="831" t="s">
        <v>122</v>
      </c>
      <c r="BW124" s="831"/>
      <c r="BX124" s="831"/>
      <c r="BY124" s="831"/>
      <c r="BZ124" s="831"/>
      <c r="CA124" s="831" t="s">
        <v>122</v>
      </c>
      <c r="CB124" s="831"/>
      <c r="CC124" s="831"/>
      <c r="CD124" s="831"/>
      <c r="CE124" s="831"/>
      <c r="CF124" s="726"/>
      <c r="CG124" s="727"/>
      <c r="CH124" s="727"/>
      <c r="CI124" s="727"/>
      <c r="CJ124" s="862"/>
      <c r="CK124" s="870"/>
      <c r="CL124" s="870"/>
      <c r="CM124" s="870"/>
      <c r="CN124" s="870"/>
      <c r="CO124" s="871"/>
      <c r="CP124" s="835" t="s">
        <v>451</v>
      </c>
      <c r="CQ124" s="836"/>
      <c r="CR124" s="836"/>
      <c r="CS124" s="836"/>
      <c r="CT124" s="836"/>
      <c r="CU124" s="836"/>
      <c r="CV124" s="836"/>
      <c r="CW124" s="836"/>
      <c r="CX124" s="836"/>
      <c r="CY124" s="836"/>
      <c r="CZ124" s="836"/>
      <c r="DA124" s="836"/>
      <c r="DB124" s="836"/>
      <c r="DC124" s="836"/>
      <c r="DD124" s="836"/>
      <c r="DE124" s="836"/>
      <c r="DF124" s="837"/>
      <c r="DG124" s="763">
        <v>2510830</v>
      </c>
      <c r="DH124" s="764"/>
      <c r="DI124" s="764"/>
      <c r="DJ124" s="764"/>
      <c r="DK124" s="765"/>
      <c r="DL124" s="766">
        <v>2153596</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2">
      <c r="A125" s="820"/>
      <c r="B125" s="821"/>
      <c r="C125" s="815" t="s">
        <v>440</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452</v>
      </c>
      <c r="CL125" s="852"/>
      <c r="CM125" s="852"/>
      <c r="CN125" s="852"/>
      <c r="CO125" s="853"/>
      <c r="CP125" s="860" t="s">
        <v>453</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5">
      <c r="A126" s="820"/>
      <c r="B126" s="821"/>
      <c r="C126" s="815" t="s">
        <v>442</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122</v>
      </c>
      <c r="AB126" s="780"/>
      <c r="AC126" s="780"/>
      <c r="AD126" s="780"/>
      <c r="AE126" s="781"/>
      <c r="AF126" s="782" t="s">
        <v>122</v>
      </c>
      <c r="AG126" s="780"/>
      <c r="AH126" s="780"/>
      <c r="AI126" s="780"/>
      <c r="AJ126" s="781"/>
      <c r="AK126" s="782" t="s">
        <v>122</v>
      </c>
      <c r="AL126" s="780"/>
      <c r="AM126" s="780"/>
      <c r="AN126" s="780"/>
      <c r="AO126" s="781"/>
      <c r="AP126" s="824" t="s">
        <v>122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454</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2">
      <c r="A127" s="822"/>
      <c r="B127" s="823"/>
      <c r="C127" s="838" t="s">
        <v>455</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122</v>
      </c>
      <c r="AB127" s="780"/>
      <c r="AC127" s="780"/>
      <c r="AD127" s="780"/>
      <c r="AE127" s="781"/>
      <c r="AF127" s="782" t="s">
        <v>122</v>
      </c>
      <c r="AG127" s="780"/>
      <c r="AH127" s="780"/>
      <c r="AI127" s="780"/>
      <c r="AJ127" s="781"/>
      <c r="AK127" s="782" t="s">
        <v>122</v>
      </c>
      <c r="AL127" s="780"/>
      <c r="AM127" s="780"/>
      <c r="AN127" s="780"/>
      <c r="AO127" s="781"/>
      <c r="AP127" s="824" t="s">
        <v>122</v>
      </c>
      <c r="AQ127" s="825"/>
      <c r="AR127" s="825"/>
      <c r="AS127" s="825"/>
      <c r="AT127" s="826"/>
      <c r="AU127" s="232"/>
      <c r="AV127" s="232"/>
      <c r="AW127" s="232"/>
      <c r="AX127" s="841" t="s">
        <v>456</v>
      </c>
      <c r="AY127" s="812"/>
      <c r="AZ127" s="812"/>
      <c r="BA127" s="812"/>
      <c r="BB127" s="812"/>
      <c r="BC127" s="812"/>
      <c r="BD127" s="812"/>
      <c r="BE127" s="813"/>
      <c r="BF127" s="811" t="s">
        <v>457</v>
      </c>
      <c r="BG127" s="812"/>
      <c r="BH127" s="812"/>
      <c r="BI127" s="812"/>
      <c r="BJ127" s="812"/>
      <c r="BK127" s="812"/>
      <c r="BL127" s="813"/>
      <c r="BM127" s="811" t="s">
        <v>458</v>
      </c>
      <c r="BN127" s="812"/>
      <c r="BO127" s="812"/>
      <c r="BP127" s="812"/>
      <c r="BQ127" s="812"/>
      <c r="BR127" s="812"/>
      <c r="BS127" s="813"/>
      <c r="BT127" s="811" t="s">
        <v>459</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460</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5">
      <c r="A128" s="796" t="s">
        <v>461</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462</v>
      </c>
      <c r="X128" s="798"/>
      <c r="Y128" s="798"/>
      <c r="Z128" s="799"/>
      <c r="AA128" s="800">
        <v>150</v>
      </c>
      <c r="AB128" s="801"/>
      <c r="AC128" s="801"/>
      <c r="AD128" s="801"/>
      <c r="AE128" s="802"/>
      <c r="AF128" s="803">
        <v>438</v>
      </c>
      <c r="AG128" s="801"/>
      <c r="AH128" s="801"/>
      <c r="AI128" s="801"/>
      <c r="AJ128" s="802"/>
      <c r="AK128" s="803">
        <v>449</v>
      </c>
      <c r="AL128" s="801"/>
      <c r="AM128" s="801"/>
      <c r="AN128" s="801"/>
      <c r="AO128" s="802"/>
      <c r="AP128" s="804"/>
      <c r="AQ128" s="805"/>
      <c r="AR128" s="805"/>
      <c r="AS128" s="805"/>
      <c r="AT128" s="806"/>
      <c r="AU128" s="232"/>
      <c r="AV128" s="232"/>
      <c r="AW128" s="232"/>
      <c r="AX128" s="807" t="s">
        <v>463</v>
      </c>
      <c r="AY128" s="808"/>
      <c r="AZ128" s="808"/>
      <c r="BA128" s="808"/>
      <c r="BB128" s="808"/>
      <c r="BC128" s="808"/>
      <c r="BD128" s="808"/>
      <c r="BE128" s="809"/>
      <c r="BF128" s="786" t="s">
        <v>122</v>
      </c>
      <c r="BG128" s="787"/>
      <c r="BH128" s="787"/>
      <c r="BI128" s="787"/>
      <c r="BJ128" s="787"/>
      <c r="BK128" s="787"/>
      <c r="BL128" s="810"/>
      <c r="BM128" s="786">
        <v>13.62</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464</v>
      </c>
      <c r="CQ128" s="730"/>
      <c r="CR128" s="730"/>
      <c r="CS128" s="730"/>
      <c r="CT128" s="730"/>
      <c r="CU128" s="730"/>
      <c r="CV128" s="730"/>
      <c r="CW128" s="730"/>
      <c r="CX128" s="730"/>
      <c r="CY128" s="730"/>
      <c r="CZ128" s="730"/>
      <c r="DA128" s="730"/>
      <c r="DB128" s="730"/>
      <c r="DC128" s="730"/>
      <c r="DD128" s="730"/>
      <c r="DE128" s="730"/>
      <c r="DF128" s="731"/>
      <c r="DG128" s="790" t="s">
        <v>122</v>
      </c>
      <c r="DH128" s="791"/>
      <c r="DI128" s="791"/>
      <c r="DJ128" s="791"/>
      <c r="DK128" s="791"/>
      <c r="DL128" s="791" t="s">
        <v>122</v>
      </c>
      <c r="DM128" s="791"/>
      <c r="DN128" s="791"/>
      <c r="DO128" s="791"/>
      <c r="DP128" s="791"/>
      <c r="DQ128" s="791" t="s">
        <v>122</v>
      </c>
      <c r="DR128" s="791"/>
      <c r="DS128" s="791"/>
      <c r="DT128" s="791"/>
      <c r="DU128" s="791"/>
      <c r="DV128" s="792" t="s">
        <v>122</v>
      </c>
      <c r="DW128" s="792"/>
      <c r="DX128" s="792"/>
      <c r="DY128" s="792"/>
      <c r="DZ128" s="793"/>
    </row>
    <row r="129" spans="1:131" s="230" customFormat="1" ht="26.25" customHeight="1" x14ac:dyDescent="0.2">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465</v>
      </c>
      <c r="X129" s="777"/>
      <c r="Y129" s="777"/>
      <c r="Z129" s="778"/>
      <c r="AA129" s="779">
        <v>8685333</v>
      </c>
      <c r="AB129" s="780"/>
      <c r="AC129" s="780"/>
      <c r="AD129" s="780"/>
      <c r="AE129" s="781"/>
      <c r="AF129" s="782">
        <v>8429721</v>
      </c>
      <c r="AG129" s="780"/>
      <c r="AH129" s="780"/>
      <c r="AI129" s="780"/>
      <c r="AJ129" s="781"/>
      <c r="AK129" s="782">
        <v>8530198</v>
      </c>
      <c r="AL129" s="780"/>
      <c r="AM129" s="780"/>
      <c r="AN129" s="780"/>
      <c r="AO129" s="781"/>
      <c r="AP129" s="783"/>
      <c r="AQ129" s="784"/>
      <c r="AR129" s="784"/>
      <c r="AS129" s="784"/>
      <c r="AT129" s="785"/>
      <c r="AU129" s="233"/>
      <c r="AV129" s="233"/>
      <c r="AW129" s="233"/>
      <c r="AX129" s="751" t="s">
        <v>466</v>
      </c>
      <c r="AY129" s="752"/>
      <c r="AZ129" s="752"/>
      <c r="BA129" s="752"/>
      <c r="BB129" s="752"/>
      <c r="BC129" s="752"/>
      <c r="BD129" s="752"/>
      <c r="BE129" s="753"/>
      <c r="BF129" s="770" t="s">
        <v>122</v>
      </c>
      <c r="BG129" s="771"/>
      <c r="BH129" s="771"/>
      <c r="BI129" s="771"/>
      <c r="BJ129" s="771"/>
      <c r="BK129" s="771"/>
      <c r="BL129" s="772"/>
      <c r="BM129" s="770">
        <v>18.62</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774" t="s">
        <v>467</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468</v>
      </c>
      <c r="X130" s="777"/>
      <c r="Y130" s="777"/>
      <c r="Z130" s="778"/>
      <c r="AA130" s="779">
        <v>1302301</v>
      </c>
      <c r="AB130" s="780"/>
      <c r="AC130" s="780"/>
      <c r="AD130" s="780"/>
      <c r="AE130" s="781"/>
      <c r="AF130" s="782">
        <v>1289362</v>
      </c>
      <c r="AG130" s="780"/>
      <c r="AH130" s="780"/>
      <c r="AI130" s="780"/>
      <c r="AJ130" s="781"/>
      <c r="AK130" s="782">
        <v>1294597</v>
      </c>
      <c r="AL130" s="780"/>
      <c r="AM130" s="780"/>
      <c r="AN130" s="780"/>
      <c r="AO130" s="781"/>
      <c r="AP130" s="783"/>
      <c r="AQ130" s="784"/>
      <c r="AR130" s="784"/>
      <c r="AS130" s="784"/>
      <c r="AT130" s="785"/>
      <c r="AU130" s="233"/>
      <c r="AV130" s="233"/>
      <c r="AW130" s="233"/>
      <c r="AX130" s="751" t="s">
        <v>469</v>
      </c>
      <c r="AY130" s="752"/>
      <c r="AZ130" s="752"/>
      <c r="BA130" s="752"/>
      <c r="BB130" s="752"/>
      <c r="BC130" s="752"/>
      <c r="BD130" s="752"/>
      <c r="BE130" s="753"/>
      <c r="BF130" s="754">
        <v>7.5</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470</v>
      </c>
      <c r="X131" s="761"/>
      <c r="Y131" s="761"/>
      <c r="Z131" s="762"/>
      <c r="AA131" s="763">
        <v>7383032</v>
      </c>
      <c r="AB131" s="764"/>
      <c r="AC131" s="764"/>
      <c r="AD131" s="764"/>
      <c r="AE131" s="765"/>
      <c r="AF131" s="766">
        <v>7140359</v>
      </c>
      <c r="AG131" s="764"/>
      <c r="AH131" s="764"/>
      <c r="AI131" s="764"/>
      <c r="AJ131" s="765"/>
      <c r="AK131" s="766">
        <v>7235601</v>
      </c>
      <c r="AL131" s="764"/>
      <c r="AM131" s="764"/>
      <c r="AN131" s="764"/>
      <c r="AO131" s="765"/>
      <c r="AP131" s="767"/>
      <c r="AQ131" s="768"/>
      <c r="AR131" s="768"/>
      <c r="AS131" s="768"/>
      <c r="AT131" s="769"/>
      <c r="AU131" s="233"/>
      <c r="AV131" s="233"/>
      <c r="AW131" s="233"/>
      <c r="AX131" s="729" t="s">
        <v>471</v>
      </c>
      <c r="AY131" s="730"/>
      <c r="AZ131" s="730"/>
      <c r="BA131" s="730"/>
      <c r="BB131" s="730"/>
      <c r="BC131" s="730"/>
      <c r="BD131" s="730"/>
      <c r="BE131" s="731"/>
      <c r="BF131" s="732" t="s">
        <v>122</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38" t="s">
        <v>472</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473</v>
      </c>
      <c r="W132" s="742"/>
      <c r="X132" s="742"/>
      <c r="Y132" s="742"/>
      <c r="Z132" s="743"/>
      <c r="AA132" s="744">
        <v>6.9061328729999998</v>
      </c>
      <c r="AB132" s="745"/>
      <c r="AC132" s="745"/>
      <c r="AD132" s="745"/>
      <c r="AE132" s="746"/>
      <c r="AF132" s="747">
        <v>7.9982252989999996</v>
      </c>
      <c r="AG132" s="745"/>
      <c r="AH132" s="745"/>
      <c r="AI132" s="745"/>
      <c r="AJ132" s="746"/>
      <c r="AK132" s="747">
        <v>7.808556608</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474</v>
      </c>
      <c r="W133" s="721"/>
      <c r="X133" s="721"/>
      <c r="Y133" s="721"/>
      <c r="Z133" s="722"/>
      <c r="AA133" s="723">
        <v>6.4</v>
      </c>
      <c r="AB133" s="724"/>
      <c r="AC133" s="724"/>
      <c r="AD133" s="724"/>
      <c r="AE133" s="725"/>
      <c r="AF133" s="723">
        <v>7</v>
      </c>
      <c r="AG133" s="724"/>
      <c r="AH133" s="724"/>
      <c r="AI133" s="724"/>
      <c r="AJ133" s="725"/>
      <c r="AK133" s="723">
        <v>7.5</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5UR4Uw/vkxv8zViYOimWi8/X7UqoGwC/9xH6g6tw0tHgb6jawVVbUsOdr2HwfLMu6cwA4RLalAvXROEgUkYxog==" saltValue="fRV1kCUEJ+97HIzo//oZ+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7"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2"/>
  <cols>
    <col min="1" max="120" width="2.81640625" style="260" customWidth="1"/>
    <col min="121" max="121" width="0" style="259" hidden="1" customWidth="1"/>
    <col min="122" max="16384" width="9" style="259" hidden="1"/>
  </cols>
  <sheetData>
    <row r="1" spans="1:120" ht="13"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9"/>
    </row>
    <row r="17" spans="119:120" ht="13" x14ac:dyDescent="0.2">
      <c r="DP17" s="259"/>
    </row>
    <row r="18" spans="119:120" ht="13" x14ac:dyDescent="0.2"/>
    <row r="19" spans="119:120" ht="13" x14ac:dyDescent="0.2"/>
    <row r="20" spans="119:120" ht="13" x14ac:dyDescent="0.2">
      <c r="DO20" s="259"/>
      <c r="DP20" s="259"/>
    </row>
    <row r="21" spans="119:120" ht="13" x14ac:dyDescent="0.2">
      <c r="DP21" s="259"/>
    </row>
    <row r="22" spans="119:120" ht="13" x14ac:dyDescent="0.2"/>
    <row r="23" spans="119:120" ht="13" x14ac:dyDescent="0.2">
      <c r="DO23" s="259"/>
      <c r="DP23" s="259"/>
    </row>
    <row r="24" spans="119:120" ht="13" x14ac:dyDescent="0.2">
      <c r="DP24" s="259"/>
    </row>
    <row r="25" spans="119:120" ht="13" x14ac:dyDescent="0.2">
      <c r="DP25" s="259"/>
    </row>
    <row r="26" spans="119:120" ht="13" x14ac:dyDescent="0.2">
      <c r="DO26" s="259"/>
      <c r="DP26" s="259"/>
    </row>
    <row r="27" spans="119:120" ht="13" x14ac:dyDescent="0.2"/>
    <row r="28" spans="119:120" ht="13" x14ac:dyDescent="0.2">
      <c r="DO28" s="259"/>
      <c r="DP28" s="259"/>
    </row>
    <row r="29" spans="119:120" ht="13" x14ac:dyDescent="0.2">
      <c r="DP29" s="259"/>
    </row>
    <row r="30" spans="119:120" ht="13" x14ac:dyDescent="0.2"/>
    <row r="31" spans="119:120" ht="13" x14ac:dyDescent="0.2">
      <c r="DO31" s="259"/>
      <c r="DP31" s="259"/>
    </row>
    <row r="32" spans="119:120" ht="13" x14ac:dyDescent="0.2"/>
    <row r="33" spans="98:120" ht="13" x14ac:dyDescent="0.2">
      <c r="DO33" s="259"/>
      <c r="DP33" s="259"/>
    </row>
    <row r="34" spans="98:120" ht="13" x14ac:dyDescent="0.2">
      <c r="DM34" s="259"/>
    </row>
    <row r="35" spans="98:120" ht="13" x14ac:dyDescent="0.2">
      <c r="CT35" s="259"/>
      <c r="CU35" s="259"/>
      <c r="CV35" s="259"/>
      <c r="CY35" s="259"/>
      <c r="CZ35" s="259"/>
      <c r="DA35" s="259"/>
      <c r="DD35" s="259"/>
      <c r="DE35" s="259"/>
      <c r="DF35" s="259"/>
      <c r="DI35" s="259"/>
      <c r="DJ35" s="259"/>
      <c r="DK35" s="259"/>
      <c r="DM35" s="259"/>
      <c r="DN35" s="259"/>
      <c r="DO35" s="259"/>
      <c r="DP35" s="259"/>
    </row>
    <row r="36" spans="98:120" ht="13" x14ac:dyDescent="0.2"/>
    <row r="37" spans="98:120" ht="13" x14ac:dyDescent="0.2">
      <c r="CW37" s="259"/>
      <c r="DB37" s="259"/>
      <c r="DG37" s="259"/>
      <c r="DL37" s="259"/>
      <c r="DP37" s="259"/>
    </row>
    <row r="38" spans="98:120" ht="13"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9"/>
      <c r="DO49" s="259"/>
      <c r="DP49" s="259"/>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9"/>
      <c r="CS63" s="259"/>
      <c r="CX63" s="259"/>
      <c r="DC63" s="259"/>
      <c r="DH63" s="259"/>
    </row>
    <row r="64" spans="22:120" ht="13" x14ac:dyDescent="0.2">
      <c r="V64" s="259"/>
    </row>
    <row r="65" spans="15:120" ht="13"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 x14ac:dyDescent="0.2">
      <c r="Q66" s="259"/>
      <c r="S66" s="259"/>
      <c r="U66" s="259"/>
      <c r="DM66" s="259"/>
    </row>
    <row r="67" spans="15:120" ht="13"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 x14ac:dyDescent="0.2"/>
    <row r="69" spans="15:120" ht="13" x14ac:dyDescent="0.2"/>
    <row r="70" spans="15:120" ht="13" x14ac:dyDescent="0.2"/>
    <row r="71" spans="15:120" ht="13" x14ac:dyDescent="0.2"/>
    <row r="72" spans="15:120" ht="13" x14ac:dyDescent="0.2">
      <c r="DP72" s="259"/>
    </row>
    <row r="73" spans="15:120" ht="13" x14ac:dyDescent="0.2">
      <c r="DP73" s="259"/>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9"/>
      <c r="CX96" s="259"/>
      <c r="DC96" s="259"/>
      <c r="DH96" s="259"/>
    </row>
    <row r="97" spans="24:120" ht="13" x14ac:dyDescent="0.2">
      <c r="CS97" s="259"/>
      <c r="CX97" s="259"/>
      <c r="DC97" s="259"/>
      <c r="DH97" s="259"/>
      <c r="DP97" s="260" t="s">
        <v>475</v>
      </c>
    </row>
    <row r="98" spans="24:120" ht="13" hidden="1" x14ac:dyDescent="0.2">
      <c r="CS98" s="259"/>
      <c r="CX98" s="259"/>
      <c r="DC98" s="259"/>
      <c r="DH98" s="259"/>
    </row>
    <row r="99" spans="24:120" ht="13"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 hidden="1" x14ac:dyDescent="0.2">
      <c r="CT103" s="259"/>
      <c r="CV103" s="259"/>
      <c r="CW103" s="259"/>
      <c r="CY103" s="259"/>
      <c r="DA103" s="259"/>
      <c r="DB103" s="259"/>
      <c r="DD103" s="259"/>
      <c r="DF103" s="259"/>
      <c r="DG103" s="259"/>
      <c r="DI103" s="259"/>
      <c r="DK103" s="259"/>
      <c r="DL103" s="259"/>
      <c r="DM103" s="259"/>
      <c r="DN103" s="259"/>
      <c r="DO103" s="259"/>
      <c r="DP103" s="259"/>
    </row>
    <row r="104" spans="24:120" ht="13"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z6D9LL4O/bOBz3L5PJHR/7O32Ki5kWGn39KdkcLQXrozLebe7klrjy+ljORFgteemkoETOQGwTKvOTaRm87meg==" saltValue="oA+VxaqcTPD4WGhO6QG+s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85" zoomScaleNormal="85" zoomScaleSheetLayoutView="55" workbookViewId="0"/>
  </sheetViews>
  <sheetFormatPr defaultColWidth="0" defaultRowHeight="13.5" customHeight="1" zeroHeight="1" x14ac:dyDescent="0.2"/>
  <cols>
    <col min="1" max="116" width="2.6328125" style="260" customWidth="1"/>
    <col min="117" max="16384" width="9" style="259" hidden="1"/>
  </cols>
  <sheetData>
    <row r="1" spans="2:116" ht="13"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 x14ac:dyDescent="0.2"/>
    <row r="3" spans="2:116" ht="13" x14ac:dyDescent="0.2"/>
    <row r="4" spans="2:116" ht="13"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 x14ac:dyDescent="0.2"/>
    <row r="20" spans="9:116" ht="13" x14ac:dyDescent="0.2"/>
    <row r="21" spans="9:116" ht="13" x14ac:dyDescent="0.2">
      <c r="DL21" s="259"/>
    </row>
    <row r="22" spans="9:116" ht="13" x14ac:dyDescent="0.2">
      <c r="DI22" s="259"/>
      <c r="DJ22" s="259"/>
      <c r="DK22" s="259"/>
      <c r="DL22" s="259"/>
    </row>
    <row r="23" spans="9:116" ht="13" x14ac:dyDescent="0.2">
      <c r="CY23" s="259"/>
      <c r="CZ23" s="259"/>
      <c r="DA23" s="259"/>
      <c r="DB23" s="259"/>
      <c r="DC23" s="259"/>
      <c r="DD23" s="259"/>
      <c r="DE23" s="259"/>
      <c r="DF23" s="259"/>
      <c r="DG23" s="259"/>
      <c r="DH23" s="259"/>
      <c r="DI23" s="259"/>
      <c r="DJ23" s="259"/>
      <c r="DK23" s="259"/>
      <c r="DL23" s="259"/>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9"/>
      <c r="DA35" s="259"/>
      <c r="DB35" s="259"/>
      <c r="DC35" s="259"/>
      <c r="DD35" s="259"/>
      <c r="DE35" s="259"/>
      <c r="DF35" s="259"/>
      <c r="DG35" s="259"/>
      <c r="DH35" s="259"/>
      <c r="DI35" s="259"/>
      <c r="DJ35" s="259"/>
      <c r="DK35" s="259"/>
      <c r="DL35" s="259"/>
    </row>
    <row r="36" spans="15:116" ht="13" x14ac:dyDescent="0.2"/>
    <row r="37" spans="15:116" ht="13" x14ac:dyDescent="0.2">
      <c r="DL37" s="259"/>
    </row>
    <row r="38" spans="15:116" ht="13" x14ac:dyDescent="0.2">
      <c r="DI38" s="259"/>
      <c r="DJ38" s="259"/>
      <c r="DK38" s="259"/>
      <c r="DL38" s="259"/>
    </row>
    <row r="39" spans="15:116" ht="13" x14ac:dyDescent="0.2"/>
    <row r="40" spans="15:116" ht="13" x14ac:dyDescent="0.2"/>
    <row r="41" spans="15:116" ht="13" x14ac:dyDescent="0.2"/>
    <row r="42" spans="15:116" ht="13" x14ac:dyDescent="0.2"/>
    <row r="43" spans="15:116" ht="13"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 x14ac:dyDescent="0.2">
      <c r="DL44" s="259"/>
    </row>
    <row r="45" spans="15:116" ht="13" x14ac:dyDescent="0.2"/>
    <row r="46" spans="15:116" ht="13" x14ac:dyDescent="0.2">
      <c r="DA46" s="259"/>
      <c r="DB46" s="259"/>
      <c r="DC46" s="259"/>
      <c r="DD46" s="259"/>
      <c r="DE46" s="259"/>
      <c r="DF46" s="259"/>
      <c r="DG46" s="259"/>
      <c r="DH46" s="259"/>
      <c r="DI46" s="259"/>
      <c r="DJ46" s="259"/>
      <c r="DK46" s="259"/>
      <c r="DL46" s="259"/>
    </row>
    <row r="47" spans="15:116" ht="13" x14ac:dyDescent="0.2"/>
    <row r="48" spans="15:116" ht="13" x14ac:dyDescent="0.2"/>
    <row r="49" spans="104:116" ht="13" x14ac:dyDescent="0.2"/>
    <row r="50" spans="104:116" ht="13" x14ac:dyDescent="0.2">
      <c r="CZ50" s="259"/>
      <c r="DA50" s="259"/>
      <c r="DB50" s="259"/>
      <c r="DC50" s="259"/>
      <c r="DD50" s="259"/>
      <c r="DE50" s="259"/>
      <c r="DF50" s="259"/>
      <c r="DG50" s="259"/>
      <c r="DH50" s="259"/>
      <c r="DI50" s="259"/>
      <c r="DJ50" s="259"/>
      <c r="DK50" s="259"/>
      <c r="DL50" s="259"/>
    </row>
    <row r="51" spans="104:116" ht="13" x14ac:dyDescent="0.2"/>
    <row r="52" spans="104:116" ht="13" x14ac:dyDescent="0.2"/>
    <row r="53" spans="104:116" ht="13" x14ac:dyDescent="0.2">
      <c r="DL53" s="259"/>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9"/>
      <c r="DD67" s="259"/>
      <c r="DE67" s="259"/>
      <c r="DF67" s="259"/>
      <c r="DG67" s="259"/>
      <c r="DH67" s="259"/>
      <c r="DI67" s="259"/>
      <c r="DJ67" s="259"/>
      <c r="DK67" s="259"/>
      <c r="DL67" s="259"/>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yzyBw+E36pBYH6UF63uvE6BjD6rbtYdttgrqHDZUAhI8DkC0Ms7c8nHIGbBfJRK5P4FT6mHTN6WtF1XMKclnJA==" saltValue="ncJdPuBOb/mdrA6qrdEtIg=="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53125" style="261" customWidth="1"/>
    <col min="37" max="44" width="17" style="261" customWidth="1"/>
    <col min="45" max="45" width="6.08984375" style="268" customWidth="1"/>
    <col min="46" max="46" width="3" style="266" customWidth="1"/>
    <col min="47" max="47" width="19.08984375" style="261" hidden="1" customWidth="1"/>
    <col min="48" max="52" width="12.6328125" style="261" hidden="1" customWidth="1"/>
    <col min="53" max="16384" width="8.6328125" style="261" hidden="1"/>
  </cols>
  <sheetData>
    <row r="1" spans="1:46" ht="13" x14ac:dyDescent="0.2">
      <c r="AS1" s="262"/>
      <c r="AT1" s="262"/>
    </row>
    <row r="2" spans="1:46" ht="13" x14ac:dyDescent="0.2">
      <c r="AS2" s="262"/>
      <c r="AT2" s="262"/>
    </row>
    <row r="3" spans="1:46" ht="13" x14ac:dyDescent="0.2">
      <c r="AS3" s="262"/>
      <c r="AT3" s="262"/>
    </row>
    <row r="4" spans="1:46" ht="13" x14ac:dyDescent="0.2">
      <c r="AS4" s="262"/>
      <c r="AT4" s="262"/>
    </row>
    <row r="5" spans="1:46" ht="16.5" x14ac:dyDescent="0.2">
      <c r="A5" s="263" t="s">
        <v>476</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477</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20" t="s">
        <v>478</v>
      </c>
      <c r="AP7" s="272"/>
      <c r="AQ7" s="273" t="s">
        <v>479</v>
      </c>
      <c r="AR7" s="274"/>
    </row>
    <row r="8" spans="1:46" ht="13"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21"/>
      <c r="AP8" s="278" t="s">
        <v>480</v>
      </c>
      <c r="AQ8" s="279" t="s">
        <v>481</v>
      </c>
      <c r="AR8" s="280" t="s">
        <v>482</v>
      </c>
    </row>
    <row r="9" spans="1:46" ht="13"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2" t="s">
        <v>483</v>
      </c>
      <c r="AL9" s="1133"/>
      <c r="AM9" s="1133"/>
      <c r="AN9" s="1134"/>
      <c r="AO9" s="281">
        <v>2072094</v>
      </c>
      <c r="AP9" s="281">
        <v>86212</v>
      </c>
      <c r="AQ9" s="282">
        <v>90328</v>
      </c>
      <c r="AR9" s="283">
        <v>-4.5999999999999996</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2" t="s">
        <v>484</v>
      </c>
      <c r="AL10" s="1133"/>
      <c r="AM10" s="1133"/>
      <c r="AN10" s="1134"/>
      <c r="AO10" s="284">
        <v>517453</v>
      </c>
      <c r="AP10" s="284">
        <v>21529</v>
      </c>
      <c r="AQ10" s="285">
        <v>7878</v>
      </c>
      <c r="AR10" s="286">
        <v>173.3</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2" t="s">
        <v>485</v>
      </c>
      <c r="AL11" s="1133"/>
      <c r="AM11" s="1133"/>
      <c r="AN11" s="1134"/>
      <c r="AO11" s="284" t="s">
        <v>486</v>
      </c>
      <c r="AP11" s="284" t="s">
        <v>486</v>
      </c>
      <c r="AQ11" s="285">
        <v>2111</v>
      </c>
      <c r="AR11" s="286" t="s">
        <v>486</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2" t="s">
        <v>487</v>
      </c>
      <c r="AL12" s="1133"/>
      <c r="AM12" s="1133"/>
      <c r="AN12" s="1134"/>
      <c r="AO12" s="284" t="s">
        <v>486</v>
      </c>
      <c r="AP12" s="284" t="s">
        <v>486</v>
      </c>
      <c r="AQ12" s="285">
        <v>26</v>
      </c>
      <c r="AR12" s="286" t="s">
        <v>486</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2" t="s">
        <v>488</v>
      </c>
      <c r="AL13" s="1133"/>
      <c r="AM13" s="1133"/>
      <c r="AN13" s="1134"/>
      <c r="AO13" s="284">
        <v>90491</v>
      </c>
      <c r="AP13" s="284">
        <v>3765</v>
      </c>
      <c r="AQ13" s="285">
        <v>2999</v>
      </c>
      <c r="AR13" s="286">
        <v>25.5</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2" t="s">
        <v>489</v>
      </c>
      <c r="AL14" s="1133"/>
      <c r="AM14" s="1133"/>
      <c r="AN14" s="1134"/>
      <c r="AO14" s="284">
        <v>49057</v>
      </c>
      <c r="AP14" s="284">
        <v>2041</v>
      </c>
      <c r="AQ14" s="285">
        <v>1839</v>
      </c>
      <c r="AR14" s="286">
        <v>11</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5" t="s">
        <v>490</v>
      </c>
      <c r="AL15" s="1136"/>
      <c r="AM15" s="1136"/>
      <c r="AN15" s="1137"/>
      <c r="AO15" s="284">
        <v>-144547</v>
      </c>
      <c r="AP15" s="284">
        <v>-6014</v>
      </c>
      <c r="AQ15" s="285">
        <v>-5426</v>
      </c>
      <c r="AR15" s="286">
        <v>10.8</v>
      </c>
    </row>
    <row r="16" spans="1:46" ht="13"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5" t="s">
        <v>177</v>
      </c>
      <c r="AL16" s="1136"/>
      <c r="AM16" s="1136"/>
      <c r="AN16" s="1137"/>
      <c r="AO16" s="284">
        <v>2584548</v>
      </c>
      <c r="AP16" s="284">
        <v>107533</v>
      </c>
      <c r="AQ16" s="285">
        <v>99756</v>
      </c>
      <c r="AR16" s="286">
        <v>7.8</v>
      </c>
    </row>
    <row r="17" spans="1:46" ht="13"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491</v>
      </c>
      <c r="AL19" s="262"/>
      <c r="AM19" s="262"/>
      <c r="AN19" s="262"/>
      <c r="AO19" s="262"/>
      <c r="AP19" s="262"/>
      <c r="AQ19" s="262"/>
      <c r="AR19" s="262"/>
    </row>
    <row r="20" spans="1:46" ht="13"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492</v>
      </c>
      <c r="AP20" s="293" t="s">
        <v>493</v>
      </c>
      <c r="AQ20" s="294" t="s">
        <v>494</v>
      </c>
      <c r="AR20" s="295"/>
    </row>
    <row r="21" spans="1:46" s="301" customFormat="1" ht="13"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8" t="s">
        <v>495</v>
      </c>
      <c r="AL21" s="1139"/>
      <c r="AM21" s="1139"/>
      <c r="AN21" s="1140"/>
      <c r="AO21" s="297">
        <v>9.44</v>
      </c>
      <c r="AP21" s="298">
        <v>9.01</v>
      </c>
      <c r="AQ21" s="299">
        <v>0.43</v>
      </c>
      <c r="AR21" s="267"/>
      <c r="AS21" s="300"/>
      <c r="AT21" s="296"/>
    </row>
    <row r="22" spans="1:46" s="301" customFormat="1" ht="13"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8" t="s">
        <v>496</v>
      </c>
      <c r="AL22" s="1139"/>
      <c r="AM22" s="1139"/>
      <c r="AN22" s="1140"/>
      <c r="AO22" s="302">
        <v>97.6</v>
      </c>
      <c r="AP22" s="303">
        <v>97.5</v>
      </c>
      <c r="AQ22" s="304">
        <v>0.1</v>
      </c>
      <c r="AR22" s="288"/>
      <c r="AS22" s="300"/>
      <c r="AT22" s="296"/>
    </row>
    <row r="23" spans="1:46" s="301" customFormat="1" ht="13"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x14ac:dyDescent="0.2">
      <c r="A26" s="1131" t="s">
        <v>497</v>
      </c>
      <c r="B26" s="1131"/>
      <c r="C26" s="1131"/>
      <c r="D26" s="1131"/>
      <c r="E26" s="1131"/>
      <c r="F26" s="1131"/>
      <c r="G26" s="1131"/>
      <c r="H26" s="1131"/>
      <c r="I26" s="1131"/>
      <c r="J26" s="1131"/>
      <c r="K26" s="1131"/>
      <c r="L26" s="1131"/>
      <c r="M26" s="1131"/>
      <c r="N26" s="1131"/>
      <c r="O26" s="1131"/>
      <c r="P26" s="1131"/>
      <c r="Q26" s="1131"/>
      <c r="R26" s="1131"/>
      <c r="S26" s="1131"/>
      <c r="T26" s="1131"/>
      <c r="U26" s="1131"/>
      <c r="V26" s="1131"/>
      <c r="W26" s="1131"/>
      <c r="X26" s="1131"/>
      <c r="Y26" s="1131"/>
      <c r="Z26" s="1131"/>
      <c r="AA26" s="1131"/>
      <c r="AB26" s="1131"/>
      <c r="AC26" s="1131"/>
      <c r="AD26" s="1131"/>
      <c r="AE26" s="1131"/>
      <c r="AF26" s="1131"/>
      <c r="AG26" s="1131"/>
      <c r="AH26" s="1131"/>
      <c r="AI26" s="1131"/>
      <c r="AJ26" s="1131"/>
      <c r="AK26" s="1131"/>
      <c r="AL26" s="1131"/>
      <c r="AM26" s="1131"/>
      <c r="AN26" s="1131"/>
      <c r="AO26" s="1131"/>
      <c r="AP26" s="1131"/>
      <c r="AQ26" s="1131"/>
      <c r="AR26" s="1131"/>
      <c r="AS26" s="1131"/>
      <c r="AT26" s="267"/>
    </row>
    <row r="27" spans="1:46" ht="13" x14ac:dyDescent="0.2">
      <c r="A27" s="309"/>
      <c r="AO27" s="262"/>
      <c r="AP27" s="262"/>
      <c r="AQ27" s="262"/>
      <c r="AR27" s="262"/>
      <c r="AS27" s="262"/>
      <c r="AT27" s="262"/>
    </row>
    <row r="28" spans="1:46" ht="16.5" x14ac:dyDescent="0.2">
      <c r="A28" s="263" t="s">
        <v>498</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499</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20" t="s">
        <v>478</v>
      </c>
      <c r="AP30" s="272"/>
      <c r="AQ30" s="273" t="s">
        <v>479</v>
      </c>
      <c r="AR30" s="274"/>
    </row>
    <row r="31" spans="1:46" ht="13"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21"/>
      <c r="AP31" s="278" t="s">
        <v>480</v>
      </c>
      <c r="AQ31" s="279" t="s">
        <v>481</v>
      </c>
      <c r="AR31" s="280" t="s">
        <v>482</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2" t="s">
        <v>500</v>
      </c>
      <c r="AL32" s="1123"/>
      <c r="AM32" s="1123"/>
      <c r="AN32" s="1124"/>
      <c r="AO32" s="312">
        <v>1381808</v>
      </c>
      <c r="AP32" s="312">
        <v>57491</v>
      </c>
      <c r="AQ32" s="313">
        <v>56025</v>
      </c>
      <c r="AR32" s="314">
        <v>2.6</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2" t="s">
        <v>501</v>
      </c>
      <c r="AL33" s="1123"/>
      <c r="AM33" s="1123"/>
      <c r="AN33" s="1124"/>
      <c r="AO33" s="312" t="s">
        <v>486</v>
      </c>
      <c r="AP33" s="312" t="s">
        <v>486</v>
      </c>
      <c r="AQ33" s="313" t="s">
        <v>486</v>
      </c>
      <c r="AR33" s="314" t="s">
        <v>486</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2" t="s">
        <v>502</v>
      </c>
      <c r="AL34" s="1123"/>
      <c r="AM34" s="1123"/>
      <c r="AN34" s="1124"/>
      <c r="AO34" s="312" t="s">
        <v>486</v>
      </c>
      <c r="AP34" s="312" t="s">
        <v>486</v>
      </c>
      <c r="AQ34" s="313" t="s">
        <v>486</v>
      </c>
      <c r="AR34" s="314" t="s">
        <v>486</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2" t="s">
        <v>503</v>
      </c>
      <c r="AL35" s="1123"/>
      <c r="AM35" s="1123"/>
      <c r="AN35" s="1124"/>
      <c r="AO35" s="312">
        <v>227444</v>
      </c>
      <c r="AP35" s="312">
        <v>9463</v>
      </c>
      <c r="AQ35" s="313">
        <v>18604</v>
      </c>
      <c r="AR35" s="314">
        <v>-49.1</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2" t="s">
        <v>504</v>
      </c>
      <c r="AL36" s="1123"/>
      <c r="AM36" s="1123"/>
      <c r="AN36" s="1124"/>
      <c r="AO36" s="312">
        <v>250790</v>
      </c>
      <c r="AP36" s="312">
        <v>10434</v>
      </c>
      <c r="AQ36" s="313">
        <v>2667</v>
      </c>
      <c r="AR36" s="314">
        <v>291.2</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2" t="s">
        <v>505</v>
      </c>
      <c r="AL37" s="1123"/>
      <c r="AM37" s="1123"/>
      <c r="AN37" s="1124"/>
      <c r="AO37" s="312" t="s">
        <v>486</v>
      </c>
      <c r="AP37" s="312" t="s">
        <v>486</v>
      </c>
      <c r="AQ37" s="313">
        <v>441</v>
      </c>
      <c r="AR37" s="314" t="s">
        <v>486</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5" t="s">
        <v>506</v>
      </c>
      <c r="AL38" s="1126"/>
      <c r="AM38" s="1126"/>
      <c r="AN38" s="1127"/>
      <c r="AO38" s="315" t="s">
        <v>486</v>
      </c>
      <c r="AP38" s="315" t="s">
        <v>486</v>
      </c>
      <c r="AQ38" s="316">
        <v>6</v>
      </c>
      <c r="AR38" s="304" t="s">
        <v>486</v>
      </c>
      <c r="AS38" s="311"/>
    </row>
    <row r="39" spans="1:46" ht="13"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5" t="s">
        <v>507</v>
      </c>
      <c r="AL39" s="1126"/>
      <c r="AM39" s="1126"/>
      <c r="AN39" s="1127"/>
      <c r="AO39" s="312">
        <v>-449</v>
      </c>
      <c r="AP39" s="312">
        <v>-19</v>
      </c>
      <c r="AQ39" s="313">
        <v>-4261</v>
      </c>
      <c r="AR39" s="314">
        <v>-99.6</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2" t="s">
        <v>508</v>
      </c>
      <c r="AL40" s="1123"/>
      <c r="AM40" s="1123"/>
      <c r="AN40" s="1124"/>
      <c r="AO40" s="312">
        <v>-1294597</v>
      </c>
      <c r="AP40" s="312">
        <v>-53863</v>
      </c>
      <c r="AQ40" s="313">
        <v>-49695</v>
      </c>
      <c r="AR40" s="314">
        <v>8.4</v>
      </c>
      <c r="AS40" s="311"/>
    </row>
    <row r="41" spans="1:46" ht="13"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8" t="s">
        <v>287</v>
      </c>
      <c r="AL41" s="1129"/>
      <c r="AM41" s="1129"/>
      <c r="AN41" s="1130"/>
      <c r="AO41" s="312">
        <v>564996</v>
      </c>
      <c r="AP41" s="312">
        <v>23507</v>
      </c>
      <c r="AQ41" s="313">
        <v>23786</v>
      </c>
      <c r="AR41" s="314">
        <v>-1.2</v>
      </c>
      <c r="AS41" s="311"/>
    </row>
    <row r="42" spans="1:46" ht="13"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509</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510</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5" t="s">
        <v>478</v>
      </c>
      <c r="AN49" s="1117" t="s">
        <v>511</v>
      </c>
      <c r="AO49" s="1118"/>
      <c r="AP49" s="1118"/>
      <c r="AQ49" s="1118"/>
      <c r="AR49" s="1119"/>
    </row>
    <row r="50" spans="1:44" ht="13"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6"/>
      <c r="AN50" s="328" t="s">
        <v>512</v>
      </c>
      <c r="AO50" s="329" t="s">
        <v>513</v>
      </c>
      <c r="AP50" s="330" t="s">
        <v>514</v>
      </c>
      <c r="AQ50" s="331" t="s">
        <v>515</v>
      </c>
      <c r="AR50" s="332" t="s">
        <v>516</v>
      </c>
    </row>
    <row r="51" spans="1:44" ht="13"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517</v>
      </c>
      <c r="AL51" s="325"/>
      <c r="AM51" s="333">
        <v>641904</v>
      </c>
      <c r="AN51" s="334">
        <v>24590</v>
      </c>
      <c r="AO51" s="335">
        <v>-21.4</v>
      </c>
      <c r="AP51" s="336">
        <v>132981</v>
      </c>
      <c r="AQ51" s="337">
        <v>58.7</v>
      </c>
      <c r="AR51" s="338">
        <v>-80.099999999999994</v>
      </c>
    </row>
    <row r="52" spans="1:44" ht="13"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518</v>
      </c>
      <c r="AM52" s="341">
        <v>370492</v>
      </c>
      <c r="AN52" s="342">
        <v>14193</v>
      </c>
      <c r="AO52" s="343">
        <v>20.100000000000001</v>
      </c>
      <c r="AP52" s="344">
        <v>56973</v>
      </c>
      <c r="AQ52" s="345">
        <v>9.1999999999999993</v>
      </c>
      <c r="AR52" s="346">
        <v>10.9</v>
      </c>
    </row>
    <row r="53" spans="1:44" ht="13"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519</v>
      </c>
      <c r="AL53" s="325"/>
      <c r="AM53" s="333">
        <v>959081</v>
      </c>
      <c r="AN53" s="334">
        <v>37512</v>
      </c>
      <c r="AO53" s="335">
        <v>52.5</v>
      </c>
      <c r="AP53" s="336">
        <v>128523</v>
      </c>
      <c r="AQ53" s="337">
        <v>-3.4</v>
      </c>
      <c r="AR53" s="338">
        <v>55.9</v>
      </c>
    </row>
    <row r="54" spans="1:44" ht="13"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518</v>
      </c>
      <c r="AM54" s="341">
        <v>327140</v>
      </c>
      <c r="AN54" s="342">
        <v>12795</v>
      </c>
      <c r="AO54" s="343">
        <v>-9.8000000000000007</v>
      </c>
      <c r="AP54" s="344">
        <v>56792</v>
      </c>
      <c r="AQ54" s="345">
        <v>-0.3</v>
      </c>
      <c r="AR54" s="346">
        <v>-9.5</v>
      </c>
    </row>
    <row r="55" spans="1:44" ht="13"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520</v>
      </c>
      <c r="AL55" s="325"/>
      <c r="AM55" s="333">
        <v>820266</v>
      </c>
      <c r="AN55" s="334">
        <v>32641</v>
      </c>
      <c r="AO55" s="335">
        <v>-13</v>
      </c>
      <c r="AP55" s="336">
        <v>69604</v>
      </c>
      <c r="AQ55" s="337">
        <v>-45.8</v>
      </c>
      <c r="AR55" s="338">
        <v>32.799999999999997</v>
      </c>
    </row>
    <row r="56" spans="1:44" ht="13"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518</v>
      </c>
      <c r="AM56" s="341">
        <v>535190</v>
      </c>
      <c r="AN56" s="342">
        <v>21297</v>
      </c>
      <c r="AO56" s="343">
        <v>66.400000000000006</v>
      </c>
      <c r="AP56" s="344">
        <v>36247</v>
      </c>
      <c r="AQ56" s="345">
        <v>-36.200000000000003</v>
      </c>
      <c r="AR56" s="346">
        <v>102.6</v>
      </c>
    </row>
    <row r="57" spans="1:44" ht="13"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521</v>
      </c>
      <c r="AL57" s="325"/>
      <c r="AM57" s="333">
        <v>640519</v>
      </c>
      <c r="AN57" s="334">
        <v>26036</v>
      </c>
      <c r="AO57" s="335">
        <v>-20.2</v>
      </c>
      <c r="AP57" s="336">
        <v>68410</v>
      </c>
      <c r="AQ57" s="337">
        <v>-1.7</v>
      </c>
      <c r="AR57" s="338">
        <v>-18.5</v>
      </c>
    </row>
    <row r="58" spans="1:44" ht="13"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518</v>
      </c>
      <c r="AM58" s="341">
        <v>343529</v>
      </c>
      <c r="AN58" s="342">
        <v>13964</v>
      </c>
      <c r="AO58" s="343">
        <v>-34.4</v>
      </c>
      <c r="AP58" s="344">
        <v>35086</v>
      </c>
      <c r="AQ58" s="345">
        <v>-3.2</v>
      </c>
      <c r="AR58" s="346">
        <v>-31.2</v>
      </c>
    </row>
    <row r="59" spans="1:44" ht="13"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522</v>
      </c>
      <c r="AL59" s="325"/>
      <c r="AM59" s="333">
        <v>1224183</v>
      </c>
      <c r="AN59" s="334">
        <v>50933</v>
      </c>
      <c r="AO59" s="335">
        <v>95.6</v>
      </c>
      <c r="AP59" s="336">
        <v>73019</v>
      </c>
      <c r="AQ59" s="337">
        <v>6.7</v>
      </c>
      <c r="AR59" s="338">
        <v>88.9</v>
      </c>
    </row>
    <row r="60" spans="1:44" ht="13"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518</v>
      </c>
      <c r="AM60" s="341">
        <v>709958</v>
      </c>
      <c r="AN60" s="342">
        <v>29539</v>
      </c>
      <c r="AO60" s="343">
        <v>111.5</v>
      </c>
      <c r="AP60" s="344">
        <v>39427</v>
      </c>
      <c r="AQ60" s="345">
        <v>12.4</v>
      </c>
      <c r="AR60" s="346">
        <v>99.1</v>
      </c>
    </row>
    <row r="61" spans="1:44" ht="13"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523</v>
      </c>
      <c r="AL61" s="347"/>
      <c r="AM61" s="348">
        <v>857191</v>
      </c>
      <c r="AN61" s="349">
        <v>34342</v>
      </c>
      <c r="AO61" s="350">
        <v>18.7</v>
      </c>
      <c r="AP61" s="351">
        <v>94507</v>
      </c>
      <c r="AQ61" s="352">
        <v>2.9</v>
      </c>
      <c r="AR61" s="338">
        <v>15.8</v>
      </c>
    </row>
    <row r="62" spans="1:44" ht="13"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518</v>
      </c>
      <c r="AM62" s="341">
        <v>457262</v>
      </c>
      <c r="AN62" s="342">
        <v>18358</v>
      </c>
      <c r="AO62" s="343">
        <v>30.8</v>
      </c>
      <c r="AP62" s="344">
        <v>44905</v>
      </c>
      <c r="AQ62" s="345">
        <v>-3.6</v>
      </c>
      <c r="AR62" s="346">
        <v>34.4</v>
      </c>
    </row>
    <row r="63" spans="1:44" ht="13"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 hidden="1" x14ac:dyDescent="0.2">
      <c r="AK70" s="262"/>
      <c r="AL70" s="262"/>
      <c r="AM70" s="262"/>
      <c r="AN70" s="262"/>
      <c r="AO70" s="262"/>
      <c r="AP70" s="262"/>
      <c r="AQ70" s="262"/>
      <c r="AR70" s="262"/>
    </row>
    <row r="71" spans="1:46" ht="13" hidden="1" x14ac:dyDescent="0.2">
      <c r="AK71" s="262"/>
      <c r="AL71" s="262"/>
      <c r="AM71" s="262"/>
      <c r="AN71" s="262"/>
      <c r="AO71" s="262"/>
      <c r="AP71" s="262"/>
      <c r="AQ71" s="262"/>
      <c r="AR71" s="262"/>
    </row>
    <row r="72" spans="1:46" ht="13" hidden="1" x14ac:dyDescent="0.2">
      <c r="AK72" s="262"/>
      <c r="AL72" s="262"/>
      <c r="AM72" s="262"/>
      <c r="AN72" s="262"/>
      <c r="AO72" s="262"/>
      <c r="AP72" s="262"/>
      <c r="AQ72" s="262"/>
      <c r="AR72" s="262"/>
    </row>
    <row r="73" spans="1:46" ht="13" hidden="1" x14ac:dyDescent="0.2">
      <c r="AK73" s="262"/>
      <c r="AL73" s="262"/>
      <c r="AM73" s="262"/>
      <c r="AN73" s="262"/>
      <c r="AO73" s="262"/>
      <c r="AP73" s="262"/>
      <c r="AQ73" s="262"/>
      <c r="AR73" s="262"/>
    </row>
  </sheetData>
  <sheetProtection algorithmName="SHA-512" hashValue="2ND6m2WdknGQ6VXcM+86sAwJIyAqmfww37Fk9Qc1vWXEo7xdzC9eAFpy7h4Uz1J7R0+A2AuZcZDX1C9WxNuhVA==" saltValue="E/OnE/ioxJJesBEr881GJ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2"/>
  <cols>
    <col min="1" max="125" width="2.4531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 x14ac:dyDescent="0.2">
      <c r="B2" s="259"/>
      <c r="DG2" s="259"/>
    </row>
    <row r="3" spans="2:125" ht="13"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 x14ac:dyDescent="0.2"/>
    <row r="5" spans="2:125" ht="13" x14ac:dyDescent="0.2"/>
    <row r="6" spans="2:125" ht="13" x14ac:dyDescent="0.2"/>
    <row r="7" spans="2:125" ht="13" x14ac:dyDescent="0.2"/>
    <row r="8" spans="2:125" ht="13" x14ac:dyDescent="0.2"/>
    <row r="9" spans="2:125" ht="13" x14ac:dyDescent="0.2">
      <c r="DU9" s="259"/>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9"/>
    </row>
    <row r="18" spans="125:125" ht="13" x14ac:dyDescent="0.2"/>
    <row r="19" spans="125:125" ht="13" x14ac:dyDescent="0.2"/>
    <row r="20" spans="125:125" ht="13" x14ac:dyDescent="0.2">
      <c r="DU20" s="259"/>
    </row>
    <row r="21" spans="125:125" ht="13" x14ac:dyDescent="0.2">
      <c r="DU21" s="259"/>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9"/>
    </row>
    <row r="29" spans="125:125" ht="13" x14ac:dyDescent="0.2"/>
    <row r="30" spans="125:125" ht="13" x14ac:dyDescent="0.2"/>
    <row r="31" spans="125:125" ht="13" x14ac:dyDescent="0.2"/>
    <row r="32" spans="125:125" ht="13" x14ac:dyDescent="0.2"/>
    <row r="33" spans="2:125" ht="13" x14ac:dyDescent="0.2">
      <c r="B33" s="259"/>
      <c r="G33" s="259"/>
      <c r="I33" s="259"/>
    </row>
    <row r="34" spans="2:125" ht="13" x14ac:dyDescent="0.2">
      <c r="C34" s="259"/>
      <c r="P34" s="259"/>
      <c r="DE34" s="259"/>
      <c r="DH34" s="259"/>
    </row>
    <row r="35" spans="2:125" ht="13" x14ac:dyDescent="0.2">
      <c r="D35" s="259"/>
      <c r="E35" s="259"/>
      <c r="DG35" s="259"/>
      <c r="DJ35" s="259"/>
      <c r="DP35" s="259"/>
      <c r="DQ35" s="259"/>
      <c r="DR35" s="259"/>
      <c r="DS35" s="259"/>
      <c r="DT35" s="259"/>
      <c r="DU35" s="259"/>
    </row>
    <row r="36" spans="2:125" ht="13"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 x14ac:dyDescent="0.2">
      <c r="DU37" s="259"/>
    </row>
    <row r="38" spans="2:125" ht="13" x14ac:dyDescent="0.2">
      <c r="DT38" s="259"/>
      <c r="DU38" s="259"/>
    </row>
    <row r="39" spans="2:125" ht="13" x14ac:dyDescent="0.2"/>
    <row r="40" spans="2:125" ht="13" x14ac:dyDescent="0.2">
      <c r="DH40" s="259"/>
    </row>
    <row r="41" spans="2:125" ht="13" x14ac:dyDescent="0.2">
      <c r="DE41" s="259"/>
    </row>
    <row r="42" spans="2:125" ht="13" x14ac:dyDescent="0.2">
      <c r="DG42" s="259"/>
      <c r="DJ42" s="259"/>
    </row>
    <row r="43" spans="2:125" ht="13"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 x14ac:dyDescent="0.2">
      <c r="DU44" s="259"/>
    </row>
    <row r="45" spans="2:125" ht="13" x14ac:dyDescent="0.2"/>
    <row r="46" spans="2:125" ht="13" x14ac:dyDescent="0.2"/>
    <row r="47" spans="2:125" ht="13" x14ac:dyDescent="0.2"/>
    <row r="48" spans="2:125" ht="13" x14ac:dyDescent="0.2">
      <c r="DT48" s="259"/>
      <c r="DU48" s="259"/>
    </row>
    <row r="49" spans="120:125" ht="13" x14ac:dyDescent="0.2">
      <c r="DU49" s="259"/>
    </row>
    <row r="50" spans="120:125" ht="13" x14ac:dyDescent="0.2">
      <c r="DU50" s="259"/>
    </row>
    <row r="51" spans="120:125" ht="13" x14ac:dyDescent="0.2">
      <c r="DP51" s="259"/>
      <c r="DQ51" s="259"/>
      <c r="DR51" s="259"/>
      <c r="DS51" s="259"/>
      <c r="DT51" s="259"/>
      <c r="DU51" s="259"/>
    </row>
    <row r="52" spans="120:125" ht="13" x14ac:dyDescent="0.2"/>
    <row r="53" spans="120:125" ht="13" x14ac:dyDescent="0.2"/>
    <row r="54" spans="120:125" ht="13" x14ac:dyDescent="0.2">
      <c r="DU54" s="259"/>
    </row>
    <row r="55" spans="120:125" ht="13" x14ac:dyDescent="0.2"/>
    <row r="56" spans="120:125" ht="13" x14ac:dyDescent="0.2"/>
    <row r="57" spans="120:125" ht="13" x14ac:dyDescent="0.2"/>
    <row r="58" spans="120:125" ht="13" x14ac:dyDescent="0.2">
      <c r="DU58" s="259"/>
    </row>
    <row r="59" spans="120:125" ht="13" x14ac:dyDescent="0.2"/>
    <row r="60" spans="120:125" ht="13" x14ac:dyDescent="0.2"/>
    <row r="61" spans="120:125" ht="13" x14ac:dyDescent="0.2"/>
    <row r="62" spans="120:125" ht="13" x14ac:dyDescent="0.2"/>
    <row r="63" spans="120:125" ht="13" x14ac:dyDescent="0.2">
      <c r="DU63" s="259"/>
    </row>
    <row r="64" spans="120:125" ht="13" x14ac:dyDescent="0.2">
      <c r="DT64" s="259"/>
      <c r="DU64" s="259"/>
    </row>
    <row r="65" spans="123:125" ht="13" x14ac:dyDescent="0.2"/>
    <row r="66" spans="123:125" ht="13" x14ac:dyDescent="0.2"/>
    <row r="67" spans="123:125" ht="13" x14ac:dyDescent="0.2"/>
    <row r="68" spans="123:125" ht="13" x14ac:dyDescent="0.2"/>
    <row r="69" spans="123:125" ht="13" x14ac:dyDescent="0.2">
      <c r="DS69" s="259"/>
      <c r="DT69" s="259"/>
      <c r="DU69" s="25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9"/>
    </row>
    <row r="83" spans="116:125" ht="13" x14ac:dyDescent="0.2">
      <c r="DM83" s="259"/>
      <c r="DN83" s="259"/>
      <c r="DO83" s="259"/>
      <c r="DP83" s="259"/>
      <c r="DQ83" s="259"/>
      <c r="DR83" s="259"/>
      <c r="DS83" s="259"/>
      <c r="DT83" s="259"/>
      <c r="DU83" s="259"/>
    </row>
    <row r="84" spans="116:125" ht="13" x14ac:dyDescent="0.2"/>
    <row r="85" spans="116:125" ht="13" x14ac:dyDescent="0.2"/>
    <row r="86" spans="116:125" ht="13" x14ac:dyDescent="0.2"/>
    <row r="87" spans="116:125" ht="13" x14ac:dyDescent="0.2"/>
    <row r="88" spans="116:125" ht="13" x14ac:dyDescent="0.2">
      <c r="DU88" s="259"/>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475</v>
      </c>
    </row>
    <row r="121" spans="125:125" ht="13.5" hidden="1" customHeight="1" x14ac:dyDescent="0.2">
      <c r="DU121" s="259"/>
    </row>
  </sheetData>
  <sheetProtection algorithmName="SHA-512" hashValue="6YCNpFk1QPf8eOw1Cq2pfvU1Go4/TGxRpFDGfSN94hSreLN6hdaFkjKKcVpedTwf/Xar+Ry9Pba5oTz2Ar4Xfg==" saltValue="NcbLavA91heRYYncMmzVX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85" zoomScaleNormal="85" zoomScaleSheetLayoutView="55" workbookViewId="0"/>
  </sheetViews>
  <sheetFormatPr defaultColWidth="0" defaultRowHeight="13.5" customHeight="1" zeroHeight="1" x14ac:dyDescent="0.2"/>
  <cols>
    <col min="1" max="125" width="2.4531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 x14ac:dyDescent="0.2">
      <c r="B2" s="259"/>
      <c r="T2" s="259"/>
    </row>
    <row r="3" spans="1:125"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9"/>
      <c r="G33" s="259"/>
      <c r="I33" s="259"/>
    </row>
    <row r="34" spans="2:125" ht="13" x14ac:dyDescent="0.2">
      <c r="C34" s="259"/>
      <c r="P34" s="259"/>
      <c r="R34" s="259"/>
      <c r="U34" s="259"/>
    </row>
    <row r="35" spans="2:125" ht="13"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 x14ac:dyDescent="0.2">
      <c r="F36" s="259"/>
      <c r="H36" s="259"/>
      <c r="J36" s="259"/>
      <c r="K36" s="259"/>
      <c r="L36" s="259"/>
      <c r="M36" s="259"/>
      <c r="N36" s="259"/>
      <c r="O36" s="259"/>
      <c r="Q36" s="259"/>
      <c r="S36" s="259"/>
      <c r="V36" s="259"/>
    </row>
    <row r="37" spans="2:125" ht="13" x14ac:dyDescent="0.2"/>
    <row r="38" spans="2:125" ht="13" x14ac:dyDescent="0.2"/>
    <row r="39" spans="2:125" ht="13" x14ac:dyDescent="0.2"/>
    <row r="40" spans="2:125" ht="13" x14ac:dyDescent="0.2">
      <c r="U40" s="259"/>
    </row>
    <row r="41" spans="2:125" ht="13" x14ac:dyDescent="0.2">
      <c r="R41" s="259"/>
    </row>
    <row r="42" spans="2:125" ht="13"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 x14ac:dyDescent="0.2">
      <c r="Q43" s="259"/>
      <c r="S43" s="259"/>
      <c r="V43" s="259"/>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475</v>
      </c>
    </row>
  </sheetData>
  <sheetProtection algorithmName="SHA-512" hashValue="SV01sFIthcO6mk7GIsxF1PiWf387weieQh20xXh12Gr/OXOm5vC3JLkUEEoe9jwa/vTepcrF5ewEbmtXPikZCA==" saltValue="wjW1M24cTfkv7cAiqUsrq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85" zoomScaleNormal="85" zoomScaleSheetLayoutView="100" workbookViewId="0"/>
  </sheetViews>
  <sheetFormatPr defaultColWidth="0" defaultRowHeight="13.5" customHeight="1" zeroHeight="1" x14ac:dyDescent="0.2"/>
  <cols>
    <col min="1" max="1" width="8.179687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525</v>
      </c>
      <c r="G46" s="8" t="s">
        <v>526</v>
      </c>
      <c r="H46" s="8" t="s">
        <v>527</v>
      </c>
      <c r="I46" s="8" t="s">
        <v>528</v>
      </c>
      <c r="J46" s="9" t="s">
        <v>529</v>
      </c>
    </row>
    <row r="47" spans="2:10" ht="57.75" customHeight="1" x14ac:dyDescent="0.2">
      <c r="B47" s="10"/>
      <c r="C47" s="1141" t="s">
        <v>3</v>
      </c>
      <c r="D47" s="1141"/>
      <c r="E47" s="1142"/>
      <c r="F47" s="11">
        <v>22.74</v>
      </c>
      <c r="G47" s="12">
        <v>24.68</v>
      </c>
      <c r="H47" s="12">
        <v>30.07</v>
      </c>
      <c r="I47" s="12">
        <v>32.78</v>
      </c>
      <c r="J47" s="13">
        <v>33.869999999999997</v>
      </c>
    </row>
    <row r="48" spans="2:10" ht="57.75" customHeight="1" x14ac:dyDescent="0.2">
      <c r="B48" s="14"/>
      <c r="C48" s="1143" t="s">
        <v>4</v>
      </c>
      <c r="D48" s="1143"/>
      <c r="E48" s="1144"/>
      <c r="F48" s="15">
        <v>6.42</v>
      </c>
      <c r="G48" s="16">
        <v>6.54</v>
      </c>
      <c r="H48" s="16">
        <v>5.94</v>
      </c>
      <c r="I48" s="16">
        <v>10.06</v>
      </c>
      <c r="J48" s="17">
        <v>9.31</v>
      </c>
    </row>
    <row r="49" spans="2:10" ht="57.75" customHeight="1" thickBot="1" x14ac:dyDescent="0.25">
      <c r="B49" s="18"/>
      <c r="C49" s="1145" t="s">
        <v>5</v>
      </c>
      <c r="D49" s="1145"/>
      <c r="E49" s="1146"/>
      <c r="F49" s="19" t="s">
        <v>530</v>
      </c>
      <c r="G49" s="20">
        <v>1.1200000000000001</v>
      </c>
      <c r="H49" s="20">
        <v>4.3499999999999996</v>
      </c>
      <c r="I49" s="20">
        <v>4.2</v>
      </c>
      <c r="J49" s="21" t="s">
        <v>531</v>
      </c>
    </row>
    <row r="50" spans="2:10" ht="13" x14ac:dyDescent="0.2"/>
  </sheetData>
  <sheetProtection algorithmName="SHA-512" hashValue="UflvjUts/KptsEXz0SmZESRBuqsnfKN79FMOqycXieIleLKvUIPC/MjOTaYs07HOl+JFMMhTaj9yUzeCR8/OPQ==" saltValue="3CGnukFaqYdtyXiqnyuSc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525</v>
      </c>
      <c r="G33" s="29" t="s">
        <v>526</v>
      </c>
      <c r="H33" s="29" t="s">
        <v>527</v>
      </c>
      <c r="I33" s="29" t="s">
        <v>528</v>
      </c>
      <c r="J33" s="30" t="s">
        <v>529</v>
      </c>
      <c r="K33" s="22"/>
      <c r="L33" s="22"/>
      <c r="M33" s="22"/>
      <c r="N33" s="22"/>
      <c r="O33" s="22"/>
      <c r="P33" s="22"/>
    </row>
    <row r="34" spans="1:16" ht="39" customHeight="1" x14ac:dyDescent="0.2">
      <c r="A34" s="22"/>
      <c r="B34" s="31"/>
      <c r="C34" s="1153" t="s">
        <v>532</v>
      </c>
      <c r="D34" s="1153"/>
      <c r="E34" s="1154"/>
      <c r="F34" s="32">
        <v>12.71</v>
      </c>
      <c r="G34" s="33">
        <v>11.76</v>
      </c>
      <c r="H34" s="33">
        <v>11.22</v>
      </c>
      <c r="I34" s="33">
        <v>11.87</v>
      </c>
      <c r="J34" s="34">
        <v>11.75</v>
      </c>
      <c r="K34" s="22"/>
      <c r="L34" s="22"/>
      <c r="M34" s="22"/>
      <c r="N34" s="22"/>
      <c r="O34" s="22"/>
      <c r="P34" s="22"/>
    </row>
    <row r="35" spans="1:16" ht="39" customHeight="1" x14ac:dyDescent="0.2">
      <c r="A35" s="22"/>
      <c r="B35" s="35"/>
      <c r="C35" s="1147" t="s">
        <v>533</v>
      </c>
      <c r="D35" s="1148"/>
      <c r="E35" s="1149"/>
      <c r="F35" s="36">
        <v>6.38</v>
      </c>
      <c r="G35" s="37">
        <v>6.48</v>
      </c>
      <c r="H35" s="37">
        <v>5.84</v>
      </c>
      <c r="I35" s="37">
        <v>9.98</v>
      </c>
      <c r="J35" s="38">
        <v>9.2200000000000006</v>
      </c>
      <c r="K35" s="22"/>
      <c r="L35" s="22"/>
      <c r="M35" s="22"/>
      <c r="N35" s="22"/>
      <c r="O35" s="22"/>
      <c r="P35" s="22"/>
    </row>
    <row r="36" spans="1:16" ht="39" customHeight="1" x14ac:dyDescent="0.2">
      <c r="A36" s="22"/>
      <c r="B36" s="35"/>
      <c r="C36" s="1147" t="s">
        <v>534</v>
      </c>
      <c r="D36" s="1148"/>
      <c r="E36" s="1149"/>
      <c r="F36" s="36">
        <v>0.74</v>
      </c>
      <c r="G36" s="37">
        <v>0.97</v>
      </c>
      <c r="H36" s="37">
        <v>1.5</v>
      </c>
      <c r="I36" s="37">
        <v>2.23</v>
      </c>
      <c r="J36" s="38">
        <v>1.83</v>
      </c>
      <c r="K36" s="22"/>
      <c r="L36" s="22"/>
      <c r="M36" s="22"/>
      <c r="N36" s="22"/>
      <c r="O36" s="22"/>
      <c r="P36" s="22"/>
    </row>
    <row r="37" spans="1:16" ht="39" customHeight="1" x14ac:dyDescent="0.2">
      <c r="A37" s="22"/>
      <c r="B37" s="35"/>
      <c r="C37" s="1147" t="s">
        <v>535</v>
      </c>
      <c r="D37" s="1148"/>
      <c r="E37" s="1149"/>
      <c r="F37" s="36">
        <v>1.82</v>
      </c>
      <c r="G37" s="37">
        <v>1.36</v>
      </c>
      <c r="H37" s="37">
        <v>1.21</v>
      </c>
      <c r="I37" s="37">
        <v>1.18</v>
      </c>
      <c r="J37" s="38">
        <v>1.35</v>
      </c>
      <c r="K37" s="22"/>
      <c r="L37" s="22"/>
      <c r="M37" s="22"/>
      <c r="N37" s="22"/>
      <c r="O37" s="22"/>
      <c r="P37" s="22"/>
    </row>
    <row r="38" spans="1:16" ht="39" customHeight="1" x14ac:dyDescent="0.2">
      <c r="A38" s="22"/>
      <c r="B38" s="35"/>
      <c r="C38" s="1147" t="s">
        <v>536</v>
      </c>
      <c r="D38" s="1148"/>
      <c r="E38" s="1149"/>
      <c r="F38" s="36" t="s">
        <v>486</v>
      </c>
      <c r="G38" s="37" t="s">
        <v>486</v>
      </c>
      <c r="H38" s="37" t="s">
        <v>486</v>
      </c>
      <c r="I38" s="37" t="s">
        <v>486</v>
      </c>
      <c r="J38" s="38">
        <v>0.37</v>
      </c>
      <c r="K38" s="22"/>
      <c r="L38" s="22"/>
      <c r="M38" s="22"/>
      <c r="N38" s="22"/>
      <c r="O38" s="22"/>
      <c r="P38" s="22"/>
    </row>
    <row r="39" spans="1:16" ht="39" customHeight="1" x14ac:dyDescent="0.2">
      <c r="A39" s="22"/>
      <c r="B39" s="35"/>
      <c r="C39" s="1147" t="s">
        <v>537</v>
      </c>
      <c r="D39" s="1148"/>
      <c r="E39" s="1149"/>
      <c r="F39" s="36">
        <v>0.03</v>
      </c>
      <c r="G39" s="37">
        <v>0.05</v>
      </c>
      <c r="H39" s="37">
        <v>0.09</v>
      </c>
      <c r="I39" s="37">
        <v>7.0000000000000007E-2</v>
      </c>
      <c r="J39" s="38">
        <v>0.08</v>
      </c>
      <c r="K39" s="22"/>
      <c r="L39" s="22"/>
      <c r="M39" s="22"/>
      <c r="N39" s="22"/>
      <c r="O39" s="22"/>
      <c r="P39" s="22"/>
    </row>
    <row r="40" spans="1:16" ht="39" customHeight="1" x14ac:dyDescent="0.2">
      <c r="A40" s="22"/>
      <c r="B40" s="35"/>
      <c r="C40" s="1147" t="s">
        <v>538</v>
      </c>
      <c r="D40" s="1148"/>
      <c r="E40" s="1149"/>
      <c r="F40" s="36">
        <v>0.05</v>
      </c>
      <c r="G40" s="37">
        <v>0.03</v>
      </c>
      <c r="H40" s="37">
        <v>0.04</v>
      </c>
      <c r="I40" s="37">
        <v>0.04</v>
      </c>
      <c r="J40" s="38">
        <v>0.08</v>
      </c>
      <c r="K40" s="22"/>
      <c r="L40" s="22"/>
      <c r="M40" s="22"/>
      <c r="N40" s="22"/>
      <c r="O40" s="22"/>
      <c r="P40" s="22"/>
    </row>
    <row r="41" spans="1:16" ht="39" customHeight="1" x14ac:dyDescent="0.2">
      <c r="A41" s="22"/>
      <c r="B41" s="35"/>
      <c r="C41" s="1147"/>
      <c r="D41" s="1148"/>
      <c r="E41" s="1149"/>
      <c r="F41" s="36"/>
      <c r="G41" s="37"/>
      <c r="H41" s="37"/>
      <c r="I41" s="37"/>
      <c r="J41" s="38"/>
      <c r="K41" s="22"/>
      <c r="L41" s="22"/>
      <c r="M41" s="22"/>
      <c r="N41" s="22"/>
      <c r="O41" s="22"/>
      <c r="P41" s="22"/>
    </row>
    <row r="42" spans="1:16" ht="39" customHeight="1" x14ac:dyDescent="0.2">
      <c r="A42" s="22"/>
      <c r="B42" s="39"/>
      <c r="C42" s="1147" t="s">
        <v>539</v>
      </c>
      <c r="D42" s="1148"/>
      <c r="E42" s="1149"/>
      <c r="F42" s="36" t="s">
        <v>486</v>
      </c>
      <c r="G42" s="37" t="s">
        <v>486</v>
      </c>
      <c r="H42" s="37" t="s">
        <v>486</v>
      </c>
      <c r="I42" s="37" t="s">
        <v>486</v>
      </c>
      <c r="J42" s="38" t="s">
        <v>486</v>
      </c>
      <c r="K42" s="22"/>
      <c r="L42" s="22"/>
      <c r="M42" s="22"/>
      <c r="N42" s="22"/>
      <c r="O42" s="22"/>
      <c r="P42" s="22"/>
    </row>
    <row r="43" spans="1:16" ht="39" customHeight="1" thickBot="1" x14ac:dyDescent="0.25">
      <c r="A43" s="22"/>
      <c r="B43" s="40"/>
      <c r="C43" s="1150" t="s">
        <v>540</v>
      </c>
      <c r="D43" s="1151"/>
      <c r="E43" s="1152"/>
      <c r="F43" s="41">
        <v>0.11</v>
      </c>
      <c r="G43" s="42">
        <v>0.34</v>
      </c>
      <c r="H43" s="42">
        <v>0.3</v>
      </c>
      <c r="I43" s="42">
        <v>0.9</v>
      </c>
      <c r="J43" s="43" t="s">
        <v>486</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X36VehTeUgkRzXVqjkU/5Jwz6dNqPZzhk5f01KjWmIeFOG71HYeWq5Y3DaChlC0SWt5Rtf2rUQBhcGAIxjCu3Q==" saltValue="q2qvFhUSqt46mRMwEDoqN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8"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85" zoomScaleNormal="85"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3">
      <c r="A44" s="48"/>
      <c r="B44" s="51" t="s">
        <v>8</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x14ac:dyDescent="0.2">
      <c r="A45" s="48"/>
      <c r="B45" s="1178" t="s">
        <v>9</v>
      </c>
      <c r="C45" s="1179"/>
      <c r="D45" s="58"/>
      <c r="E45" s="1184" t="s">
        <v>10</v>
      </c>
      <c r="F45" s="1184"/>
      <c r="G45" s="1184"/>
      <c r="H45" s="1184"/>
      <c r="I45" s="1184"/>
      <c r="J45" s="1185"/>
      <c r="K45" s="59">
        <v>1369</v>
      </c>
      <c r="L45" s="60">
        <v>1332</v>
      </c>
      <c r="M45" s="60">
        <v>1346</v>
      </c>
      <c r="N45" s="60">
        <v>1378</v>
      </c>
      <c r="O45" s="61">
        <v>1382</v>
      </c>
      <c r="P45" s="48"/>
      <c r="Q45" s="48"/>
      <c r="R45" s="48"/>
      <c r="S45" s="48"/>
      <c r="T45" s="48"/>
      <c r="U45" s="48"/>
    </row>
    <row r="46" spans="1:21" ht="30.75" customHeight="1" x14ac:dyDescent="0.2">
      <c r="A46" s="48"/>
      <c r="B46" s="1180"/>
      <c r="C46" s="1181"/>
      <c r="D46" s="62"/>
      <c r="E46" s="1157" t="s">
        <v>11</v>
      </c>
      <c r="F46" s="1157"/>
      <c r="G46" s="1157"/>
      <c r="H46" s="1157"/>
      <c r="I46" s="1157"/>
      <c r="J46" s="1158"/>
      <c r="K46" s="63" t="s">
        <v>486</v>
      </c>
      <c r="L46" s="64" t="s">
        <v>486</v>
      </c>
      <c r="M46" s="64" t="s">
        <v>486</v>
      </c>
      <c r="N46" s="64" t="s">
        <v>486</v>
      </c>
      <c r="O46" s="65" t="s">
        <v>486</v>
      </c>
      <c r="P46" s="48"/>
      <c r="Q46" s="48"/>
      <c r="R46" s="48"/>
      <c r="S46" s="48"/>
      <c r="T46" s="48"/>
      <c r="U46" s="48"/>
    </row>
    <row r="47" spans="1:21" ht="30.75" customHeight="1" x14ac:dyDescent="0.2">
      <c r="A47" s="48"/>
      <c r="B47" s="1180"/>
      <c r="C47" s="1181"/>
      <c r="D47" s="62"/>
      <c r="E47" s="1157" t="s">
        <v>12</v>
      </c>
      <c r="F47" s="1157"/>
      <c r="G47" s="1157"/>
      <c r="H47" s="1157"/>
      <c r="I47" s="1157"/>
      <c r="J47" s="1158"/>
      <c r="K47" s="63" t="s">
        <v>486</v>
      </c>
      <c r="L47" s="64" t="s">
        <v>486</v>
      </c>
      <c r="M47" s="64" t="s">
        <v>486</v>
      </c>
      <c r="N47" s="64" t="s">
        <v>486</v>
      </c>
      <c r="O47" s="65" t="s">
        <v>486</v>
      </c>
      <c r="P47" s="48"/>
      <c r="Q47" s="48"/>
      <c r="R47" s="48"/>
      <c r="S47" s="48"/>
      <c r="T47" s="48"/>
      <c r="U47" s="48"/>
    </row>
    <row r="48" spans="1:21" ht="30.75" customHeight="1" x14ac:dyDescent="0.2">
      <c r="A48" s="48"/>
      <c r="B48" s="1180"/>
      <c r="C48" s="1181"/>
      <c r="D48" s="62"/>
      <c r="E48" s="1157" t="s">
        <v>13</v>
      </c>
      <c r="F48" s="1157"/>
      <c r="G48" s="1157"/>
      <c r="H48" s="1157"/>
      <c r="I48" s="1157"/>
      <c r="J48" s="1158"/>
      <c r="K48" s="63">
        <v>227</v>
      </c>
      <c r="L48" s="64">
        <v>237</v>
      </c>
      <c r="M48" s="64">
        <v>222</v>
      </c>
      <c r="N48" s="64">
        <v>240</v>
      </c>
      <c r="O48" s="65">
        <v>227</v>
      </c>
      <c r="P48" s="48"/>
      <c r="Q48" s="48"/>
      <c r="R48" s="48"/>
      <c r="S48" s="48"/>
      <c r="T48" s="48"/>
      <c r="U48" s="48"/>
    </row>
    <row r="49" spans="1:21" ht="30.75" customHeight="1" x14ac:dyDescent="0.2">
      <c r="A49" s="48"/>
      <c r="B49" s="1180"/>
      <c r="C49" s="1181"/>
      <c r="D49" s="62"/>
      <c r="E49" s="1157" t="s">
        <v>14</v>
      </c>
      <c r="F49" s="1157"/>
      <c r="G49" s="1157"/>
      <c r="H49" s="1157"/>
      <c r="I49" s="1157"/>
      <c r="J49" s="1158"/>
      <c r="K49" s="63">
        <v>214</v>
      </c>
      <c r="L49" s="64">
        <v>178</v>
      </c>
      <c r="M49" s="64">
        <v>244</v>
      </c>
      <c r="N49" s="64">
        <v>243</v>
      </c>
      <c r="O49" s="65">
        <v>251</v>
      </c>
      <c r="P49" s="48"/>
      <c r="Q49" s="48"/>
      <c r="R49" s="48"/>
      <c r="S49" s="48"/>
      <c r="T49" s="48"/>
      <c r="U49" s="48"/>
    </row>
    <row r="50" spans="1:21" ht="30.75" customHeight="1" x14ac:dyDescent="0.2">
      <c r="A50" s="48"/>
      <c r="B50" s="1180"/>
      <c r="C50" s="1181"/>
      <c r="D50" s="62"/>
      <c r="E50" s="1157" t="s">
        <v>15</v>
      </c>
      <c r="F50" s="1157"/>
      <c r="G50" s="1157"/>
      <c r="H50" s="1157"/>
      <c r="I50" s="1157"/>
      <c r="J50" s="1158"/>
      <c r="K50" s="63" t="s">
        <v>486</v>
      </c>
      <c r="L50" s="64" t="s">
        <v>486</v>
      </c>
      <c r="M50" s="64" t="s">
        <v>486</v>
      </c>
      <c r="N50" s="64" t="s">
        <v>486</v>
      </c>
      <c r="O50" s="65" t="s">
        <v>486</v>
      </c>
      <c r="P50" s="48"/>
      <c r="Q50" s="48"/>
      <c r="R50" s="48"/>
      <c r="S50" s="48"/>
      <c r="T50" s="48"/>
      <c r="U50" s="48"/>
    </row>
    <row r="51" spans="1:21" ht="30.75" customHeight="1" x14ac:dyDescent="0.2">
      <c r="A51" s="48"/>
      <c r="B51" s="1182"/>
      <c r="C51" s="1183"/>
      <c r="D51" s="66"/>
      <c r="E51" s="1157" t="s">
        <v>16</v>
      </c>
      <c r="F51" s="1157"/>
      <c r="G51" s="1157"/>
      <c r="H51" s="1157"/>
      <c r="I51" s="1157"/>
      <c r="J51" s="1158"/>
      <c r="K51" s="63" t="s">
        <v>486</v>
      </c>
      <c r="L51" s="64" t="s">
        <v>486</v>
      </c>
      <c r="M51" s="64" t="s">
        <v>486</v>
      </c>
      <c r="N51" s="64" t="s">
        <v>486</v>
      </c>
      <c r="O51" s="65" t="s">
        <v>486</v>
      </c>
      <c r="P51" s="48"/>
      <c r="Q51" s="48"/>
      <c r="R51" s="48"/>
      <c r="S51" s="48"/>
      <c r="T51" s="48"/>
      <c r="U51" s="48"/>
    </row>
    <row r="52" spans="1:21" ht="30.75" customHeight="1" x14ac:dyDescent="0.2">
      <c r="A52" s="48"/>
      <c r="B52" s="1155" t="s">
        <v>17</v>
      </c>
      <c r="C52" s="1156"/>
      <c r="D52" s="66"/>
      <c r="E52" s="1157" t="s">
        <v>18</v>
      </c>
      <c r="F52" s="1157"/>
      <c r="G52" s="1157"/>
      <c r="H52" s="1157"/>
      <c r="I52" s="1157"/>
      <c r="J52" s="1158"/>
      <c r="K52" s="63">
        <v>1375</v>
      </c>
      <c r="L52" s="64">
        <v>1314</v>
      </c>
      <c r="M52" s="64">
        <v>1303</v>
      </c>
      <c r="N52" s="64">
        <v>1290</v>
      </c>
      <c r="O52" s="65">
        <v>1295</v>
      </c>
      <c r="P52" s="48"/>
      <c r="Q52" s="48"/>
      <c r="R52" s="48"/>
      <c r="S52" s="48"/>
      <c r="T52" s="48"/>
      <c r="U52" s="48"/>
    </row>
    <row r="53" spans="1:21" ht="30.75" customHeight="1" thickBot="1" x14ac:dyDescent="0.25">
      <c r="A53" s="48"/>
      <c r="B53" s="1159" t="s">
        <v>19</v>
      </c>
      <c r="C53" s="1160"/>
      <c r="D53" s="67"/>
      <c r="E53" s="1161" t="s">
        <v>20</v>
      </c>
      <c r="F53" s="1161"/>
      <c r="G53" s="1161"/>
      <c r="H53" s="1161"/>
      <c r="I53" s="1161"/>
      <c r="J53" s="1162"/>
      <c r="K53" s="68">
        <v>435</v>
      </c>
      <c r="L53" s="69">
        <v>433</v>
      </c>
      <c r="M53" s="69">
        <v>509</v>
      </c>
      <c r="N53" s="69">
        <v>571</v>
      </c>
      <c r="O53" s="70">
        <v>565</v>
      </c>
      <c r="P53" s="48"/>
      <c r="Q53" s="48"/>
      <c r="R53" s="48"/>
      <c r="S53" s="48"/>
      <c r="T53" s="48"/>
      <c r="U53" s="48"/>
    </row>
    <row r="54" spans="1:21" ht="24" customHeight="1" x14ac:dyDescent="0.2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3">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3">
      <c r="A57" s="48"/>
      <c r="B57" s="76"/>
      <c r="C57" s="77"/>
      <c r="D57" s="77"/>
      <c r="E57" s="78"/>
      <c r="F57" s="78"/>
      <c r="G57" s="78"/>
      <c r="H57" s="78"/>
      <c r="I57" s="78"/>
      <c r="J57" s="79" t="s">
        <v>2</v>
      </c>
      <c r="K57" s="80" t="s">
        <v>541</v>
      </c>
      <c r="L57" s="81" t="s">
        <v>542</v>
      </c>
      <c r="M57" s="81" t="s">
        <v>543</v>
      </c>
      <c r="N57" s="81" t="s">
        <v>544</v>
      </c>
      <c r="O57" s="82" t="s">
        <v>545</v>
      </c>
      <c r="P57" s="48"/>
      <c r="Q57" s="48"/>
      <c r="R57" s="48"/>
      <c r="S57" s="48"/>
      <c r="T57" s="48"/>
      <c r="U57" s="48"/>
    </row>
    <row r="58" spans="1:21" ht="31.5" customHeight="1" x14ac:dyDescent="0.2">
      <c r="B58" s="1163" t="s">
        <v>24</v>
      </c>
      <c r="C58" s="1164"/>
      <c r="D58" s="1169" t="s">
        <v>25</v>
      </c>
      <c r="E58" s="1170"/>
      <c r="F58" s="1170"/>
      <c r="G58" s="1170"/>
      <c r="H58" s="1170"/>
      <c r="I58" s="1170"/>
      <c r="J58" s="1171"/>
      <c r="K58" s="83"/>
      <c r="L58" s="84"/>
      <c r="M58" s="84"/>
      <c r="N58" s="84"/>
      <c r="O58" s="85"/>
    </row>
    <row r="59" spans="1:21" ht="31.5" customHeight="1" x14ac:dyDescent="0.2">
      <c r="B59" s="1165"/>
      <c r="C59" s="1166"/>
      <c r="D59" s="1172" t="s">
        <v>26</v>
      </c>
      <c r="E59" s="1173"/>
      <c r="F59" s="1173"/>
      <c r="G59" s="1173"/>
      <c r="H59" s="1173"/>
      <c r="I59" s="1173"/>
      <c r="J59" s="1174"/>
      <c r="K59" s="86"/>
      <c r="L59" s="87"/>
      <c r="M59" s="87"/>
      <c r="N59" s="87"/>
      <c r="O59" s="88"/>
    </row>
    <row r="60" spans="1:21" ht="31.5" customHeight="1" thickBot="1" x14ac:dyDescent="0.25">
      <c r="B60" s="1167"/>
      <c r="C60" s="1168"/>
      <c r="D60" s="1175" t="s">
        <v>27</v>
      </c>
      <c r="E60" s="1176"/>
      <c r="F60" s="1176"/>
      <c r="G60" s="1176"/>
      <c r="H60" s="1176"/>
      <c r="I60" s="1176"/>
      <c r="J60" s="1177"/>
      <c r="K60" s="89"/>
      <c r="L60" s="90"/>
      <c r="M60" s="90"/>
      <c r="N60" s="90"/>
      <c r="O60" s="91"/>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kKHAUfT19bli3Is7cvOcHCyEs10HDogJ1XgI+R+epbbUmrtiJkH3sQTwiOr6ag3ApS1FztDjsNwO56FlKn6S0w==" saltValue="OEjx6XyL15LneozkC/E56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2"/>
  <cols>
    <col min="1" max="1" width="6.6328125" style="96" customWidth="1"/>
    <col min="2" max="3" width="12.6328125" style="96" customWidth="1"/>
    <col min="4" max="4" width="11.6328125" style="96" customWidth="1"/>
    <col min="5" max="8" width="10.36328125" style="96" customWidth="1"/>
    <col min="9" max="13" width="16.36328125" style="96" customWidth="1"/>
    <col min="14" max="19" width="12.63281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3">
      <c r="B40" s="98" t="s">
        <v>8</v>
      </c>
      <c r="C40" s="99"/>
      <c r="D40" s="99"/>
      <c r="E40" s="100"/>
      <c r="F40" s="100"/>
      <c r="G40" s="100"/>
      <c r="H40" s="101" t="s">
        <v>2</v>
      </c>
      <c r="I40" s="102" t="s">
        <v>525</v>
      </c>
      <c r="J40" s="103" t="s">
        <v>526</v>
      </c>
      <c r="K40" s="103" t="s">
        <v>527</v>
      </c>
      <c r="L40" s="103" t="s">
        <v>528</v>
      </c>
      <c r="M40" s="104" t="s">
        <v>529</v>
      </c>
    </row>
    <row r="41" spans="2:13" ht="27.75" customHeight="1" x14ac:dyDescent="0.2">
      <c r="B41" s="1198" t="s">
        <v>30</v>
      </c>
      <c r="C41" s="1199"/>
      <c r="D41" s="105"/>
      <c r="E41" s="1200" t="s">
        <v>31</v>
      </c>
      <c r="F41" s="1200"/>
      <c r="G41" s="1200"/>
      <c r="H41" s="1201"/>
      <c r="I41" s="355">
        <v>10974</v>
      </c>
      <c r="J41" s="356">
        <v>10551</v>
      </c>
      <c r="K41" s="356">
        <v>9814</v>
      </c>
      <c r="L41" s="356">
        <v>8978</v>
      </c>
      <c r="M41" s="357">
        <v>8529</v>
      </c>
    </row>
    <row r="42" spans="2:13" ht="27.75" customHeight="1" x14ac:dyDescent="0.2">
      <c r="B42" s="1188"/>
      <c r="C42" s="1189"/>
      <c r="D42" s="106"/>
      <c r="E42" s="1192" t="s">
        <v>32</v>
      </c>
      <c r="F42" s="1192"/>
      <c r="G42" s="1192"/>
      <c r="H42" s="1193"/>
      <c r="I42" s="358" t="s">
        <v>486</v>
      </c>
      <c r="J42" s="359" t="s">
        <v>486</v>
      </c>
      <c r="K42" s="359" t="s">
        <v>486</v>
      </c>
      <c r="L42" s="359" t="s">
        <v>486</v>
      </c>
      <c r="M42" s="360" t="s">
        <v>486</v>
      </c>
    </row>
    <row r="43" spans="2:13" ht="27.75" customHeight="1" x14ac:dyDescent="0.2">
      <c r="B43" s="1188"/>
      <c r="C43" s="1189"/>
      <c r="D43" s="106"/>
      <c r="E43" s="1192" t="s">
        <v>33</v>
      </c>
      <c r="F43" s="1192"/>
      <c r="G43" s="1192"/>
      <c r="H43" s="1193"/>
      <c r="I43" s="358">
        <v>2902</v>
      </c>
      <c r="J43" s="359">
        <v>2642</v>
      </c>
      <c r="K43" s="359">
        <v>2736</v>
      </c>
      <c r="L43" s="359">
        <v>2323</v>
      </c>
      <c r="M43" s="360">
        <v>2092</v>
      </c>
    </row>
    <row r="44" spans="2:13" ht="27.75" customHeight="1" x14ac:dyDescent="0.2">
      <c r="B44" s="1188"/>
      <c r="C44" s="1189"/>
      <c r="D44" s="106"/>
      <c r="E44" s="1192" t="s">
        <v>34</v>
      </c>
      <c r="F44" s="1192"/>
      <c r="G44" s="1192"/>
      <c r="H44" s="1193"/>
      <c r="I44" s="358">
        <v>749</v>
      </c>
      <c r="J44" s="359">
        <v>581</v>
      </c>
      <c r="K44" s="359">
        <v>655</v>
      </c>
      <c r="L44" s="359">
        <v>545</v>
      </c>
      <c r="M44" s="360">
        <v>472</v>
      </c>
    </row>
    <row r="45" spans="2:13" ht="27.75" customHeight="1" x14ac:dyDescent="0.2">
      <c r="B45" s="1188"/>
      <c r="C45" s="1189"/>
      <c r="D45" s="106"/>
      <c r="E45" s="1192" t="s">
        <v>35</v>
      </c>
      <c r="F45" s="1192"/>
      <c r="G45" s="1192"/>
      <c r="H45" s="1193"/>
      <c r="I45" s="358">
        <v>2780</v>
      </c>
      <c r="J45" s="359">
        <v>2758</v>
      </c>
      <c r="K45" s="359">
        <v>2713</v>
      </c>
      <c r="L45" s="359">
        <v>2695</v>
      </c>
      <c r="M45" s="360">
        <v>2647</v>
      </c>
    </row>
    <row r="46" spans="2:13" ht="27.75" customHeight="1" x14ac:dyDescent="0.2">
      <c r="B46" s="1188"/>
      <c r="C46" s="1189"/>
      <c r="D46" s="107"/>
      <c r="E46" s="1192" t="s">
        <v>36</v>
      </c>
      <c r="F46" s="1192"/>
      <c r="G46" s="1192"/>
      <c r="H46" s="1193"/>
      <c r="I46" s="358" t="s">
        <v>486</v>
      </c>
      <c r="J46" s="359" t="s">
        <v>486</v>
      </c>
      <c r="K46" s="359" t="s">
        <v>486</v>
      </c>
      <c r="L46" s="359" t="s">
        <v>486</v>
      </c>
      <c r="M46" s="360" t="s">
        <v>486</v>
      </c>
    </row>
    <row r="47" spans="2:13" ht="27.75" customHeight="1" x14ac:dyDescent="0.2">
      <c r="B47" s="1188"/>
      <c r="C47" s="1189"/>
      <c r="D47" s="108"/>
      <c r="E47" s="1202" t="s">
        <v>37</v>
      </c>
      <c r="F47" s="1203"/>
      <c r="G47" s="1203"/>
      <c r="H47" s="1204"/>
      <c r="I47" s="358" t="s">
        <v>486</v>
      </c>
      <c r="J47" s="359" t="s">
        <v>486</v>
      </c>
      <c r="K47" s="359" t="s">
        <v>486</v>
      </c>
      <c r="L47" s="359" t="s">
        <v>486</v>
      </c>
      <c r="M47" s="360" t="s">
        <v>486</v>
      </c>
    </row>
    <row r="48" spans="2:13" ht="27.75" customHeight="1" x14ac:dyDescent="0.2">
      <c r="B48" s="1188"/>
      <c r="C48" s="1189"/>
      <c r="D48" s="106"/>
      <c r="E48" s="1192" t="s">
        <v>38</v>
      </c>
      <c r="F48" s="1192"/>
      <c r="G48" s="1192"/>
      <c r="H48" s="1193"/>
      <c r="I48" s="358" t="s">
        <v>486</v>
      </c>
      <c r="J48" s="359" t="s">
        <v>486</v>
      </c>
      <c r="K48" s="359" t="s">
        <v>486</v>
      </c>
      <c r="L48" s="359" t="s">
        <v>486</v>
      </c>
      <c r="M48" s="360" t="s">
        <v>486</v>
      </c>
    </row>
    <row r="49" spans="2:13" ht="27.75" customHeight="1" x14ac:dyDescent="0.2">
      <c r="B49" s="1190"/>
      <c r="C49" s="1191"/>
      <c r="D49" s="106"/>
      <c r="E49" s="1192" t="s">
        <v>39</v>
      </c>
      <c r="F49" s="1192"/>
      <c r="G49" s="1192"/>
      <c r="H49" s="1193"/>
      <c r="I49" s="358" t="s">
        <v>486</v>
      </c>
      <c r="J49" s="359" t="s">
        <v>486</v>
      </c>
      <c r="K49" s="359" t="s">
        <v>486</v>
      </c>
      <c r="L49" s="359" t="s">
        <v>486</v>
      </c>
      <c r="M49" s="360" t="s">
        <v>486</v>
      </c>
    </row>
    <row r="50" spans="2:13" ht="27.75" customHeight="1" x14ac:dyDescent="0.2">
      <c r="B50" s="1186" t="s">
        <v>40</v>
      </c>
      <c r="C50" s="1187"/>
      <c r="D50" s="109"/>
      <c r="E50" s="1192" t="s">
        <v>41</v>
      </c>
      <c r="F50" s="1192"/>
      <c r="G50" s="1192"/>
      <c r="H50" s="1193"/>
      <c r="I50" s="358">
        <v>6837</v>
      </c>
      <c r="J50" s="359">
        <v>7503</v>
      </c>
      <c r="K50" s="359">
        <v>8629</v>
      </c>
      <c r="L50" s="359">
        <v>8975</v>
      </c>
      <c r="M50" s="360">
        <v>9649</v>
      </c>
    </row>
    <row r="51" spans="2:13" ht="27.75" customHeight="1" x14ac:dyDescent="0.2">
      <c r="B51" s="1188"/>
      <c r="C51" s="1189"/>
      <c r="D51" s="106"/>
      <c r="E51" s="1192" t="s">
        <v>42</v>
      </c>
      <c r="F51" s="1192"/>
      <c r="G51" s="1192"/>
      <c r="H51" s="1193"/>
      <c r="I51" s="358">
        <v>12</v>
      </c>
      <c r="J51" s="359">
        <v>11</v>
      </c>
      <c r="K51" s="359">
        <v>10</v>
      </c>
      <c r="L51" s="359">
        <v>9</v>
      </c>
      <c r="M51" s="360">
        <v>8</v>
      </c>
    </row>
    <row r="52" spans="2:13" ht="27.75" customHeight="1" x14ac:dyDescent="0.2">
      <c r="B52" s="1190"/>
      <c r="C52" s="1191"/>
      <c r="D52" s="106"/>
      <c r="E52" s="1192" t="s">
        <v>43</v>
      </c>
      <c r="F52" s="1192"/>
      <c r="G52" s="1192"/>
      <c r="H52" s="1193"/>
      <c r="I52" s="358">
        <v>11867</v>
      </c>
      <c r="J52" s="359">
        <v>11216</v>
      </c>
      <c r="K52" s="359">
        <v>10582</v>
      </c>
      <c r="L52" s="359">
        <v>9832</v>
      </c>
      <c r="M52" s="360">
        <v>9462</v>
      </c>
    </row>
    <row r="53" spans="2:13" ht="27.75" customHeight="1" thickBot="1" x14ac:dyDescent="0.25">
      <c r="B53" s="1194" t="s">
        <v>19</v>
      </c>
      <c r="C53" s="1195"/>
      <c r="D53" s="110"/>
      <c r="E53" s="1196" t="s">
        <v>44</v>
      </c>
      <c r="F53" s="1196"/>
      <c r="G53" s="1196"/>
      <c r="H53" s="1197"/>
      <c r="I53" s="361">
        <v>-1312</v>
      </c>
      <c r="J53" s="362">
        <v>-2198</v>
      </c>
      <c r="K53" s="362">
        <v>-3302</v>
      </c>
      <c r="L53" s="362">
        <v>-4276</v>
      </c>
      <c r="M53" s="363">
        <v>-5379</v>
      </c>
    </row>
    <row r="54" spans="2:13" ht="27.75" customHeight="1" x14ac:dyDescent="0.25">
      <c r="B54" s="111"/>
      <c r="C54" s="112"/>
      <c r="D54" s="112"/>
      <c r="E54" s="113"/>
      <c r="F54" s="113"/>
      <c r="G54" s="113"/>
      <c r="H54" s="113"/>
      <c r="I54" s="114"/>
      <c r="J54" s="114"/>
      <c r="K54" s="114"/>
      <c r="L54" s="114"/>
      <c r="M54" s="114"/>
    </row>
    <row r="55" spans="2:13" ht="13" x14ac:dyDescent="0.2"/>
  </sheetData>
  <sheetProtection algorithmName="SHA-512" hashValue="wB1rWkkj+gdiAoThXM2InOTnraueyyxOHiSgRKUxOrxS8FS2dBp3jR3oPdrQiAa5IQCAzXoJu2p0bR9PZyMMgQ==" saltValue="1Ti1/y9HAazDQMqjwcFjZ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55" zoomScaleNormal="55" zoomScaleSheetLayoutView="70" workbookViewId="0"/>
  </sheetViews>
  <sheetFormatPr defaultColWidth="0" defaultRowHeight="13.5" customHeight="1" zeroHeight="1" x14ac:dyDescent="0.2"/>
  <cols>
    <col min="1" max="1" width="8.1796875" style="1" customWidth="1"/>
    <col min="2" max="2" width="16.36328125" style="1" customWidth="1"/>
    <col min="3" max="5" width="26.1796875" style="1" customWidth="1"/>
    <col min="6" max="8" width="24.179687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s="1" customFormat="1" ht="16.5" customHeight="1" x14ac:dyDescent="0.2"/>
    <row r="21" s="1" customFormat="1" ht="16.5" customHeight="1" x14ac:dyDescent="0.2"/>
    <row r="22" s="1" customFormat="1" ht="16.5" customHeight="1" x14ac:dyDescent="0.2"/>
    <row r="23" s="1" customFormat="1" ht="16.5" customHeight="1" x14ac:dyDescent="0.2"/>
    <row r="24" s="1" customFormat="1" ht="16.5" customHeight="1" x14ac:dyDescent="0.2"/>
    <row r="25" s="1" customFormat="1" ht="16.5" customHeight="1" x14ac:dyDescent="0.2"/>
    <row r="26" s="1" customFormat="1" ht="16.5" customHeight="1" x14ac:dyDescent="0.2"/>
    <row r="27" s="1" customFormat="1" ht="16.5" customHeight="1" x14ac:dyDescent="0.2"/>
    <row r="28" s="1" customFormat="1" ht="16.5" customHeight="1" x14ac:dyDescent="0.2"/>
    <row r="29" s="1" customFormat="1" ht="16.5" customHeight="1" x14ac:dyDescent="0.2"/>
    <row r="30" s="1" customFormat="1" ht="16.5" customHeight="1" x14ac:dyDescent="0.2"/>
    <row r="31" s="1" customFormat="1" ht="16.5" customHeight="1" x14ac:dyDescent="0.2"/>
    <row r="32" s="1" customFormat="1" ht="16.5" customHeight="1" x14ac:dyDescent="0.2"/>
    <row r="33" s="1" customFormat="1" ht="16.5" customHeight="1" x14ac:dyDescent="0.2"/>
    <row r="34" s="1" customFormat="1" ht="16.5" customHeight="1" x14ac:dyDescent="0.2"/>
    <row r="35" s="1" customFormat="1" ht="16.5" customHeight="1" x14ac:dyDescent="0.2"/>
    <row r="36" s="1" customFormat="1" ht="16.5" customHeight="1" x14ac:dyDescent="0.2"/>
    <row r="37" s="1" customFormat="1" ht="16.5" customHeight="1" x14ac:dyDescent="0.2"/>
    <row r="38" s="1" customFormat="1" ht="16.5" customHeight="1" x14ac:dyDescent="0.2"/>
    <row r="39" s="1" customFormat="1" ht="16.5" customHeight="1" x14ac:dyDescent="0.2"/>
    <row r="40" s="1" customFormat="1" ht="16.5" customHeight="1" x14ac:dyDescent="0.2"/>
    <row r="41" s="1" customFormat="1" ht="16.5" customHeight="1" x14ac:dyDescent="0.2"/>
    <row r="42" s="1" customFormat="1" ht="16.5" customHeight="1" x14ac:dyDescent="0.2"/>
    <row r="43" s="1" customFormat="1" ht="16.5" customHeight="1" x14ac:dyDescent="0.2"/>
    <row r="44" s="1" customFormat="1" ht="16.5" customHeight="1" x14ac:dyDescent="0.2"/>
    <row r="45" s="1" customFormat="1" ht="16.5" customHeight="1" x14ac:dyDescent="0.2"/>
    <row r="46" s="1" customFormat="1" ht="16.5" customHeight="1" x14ac:dyDescent="0.2"/>
    <row r="47" s="1" customFormat="1" ht="16.5" customHeight="1" x14ac:dyDescent="0.2"/>
    <row r="48" s="1" customFormat="1"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5" t="s">
        <v>45</v>
      </c>
    </row>
    <row r="54" spans="2:8" ht="29.25" customHeight="1" thickBot="1" x14ac:dyDescent="0.35">
      <c r="B54" s="116" t="s">
        <v>1</v>
      </c>
      <c r="C54" s="117"/>
      <c r="D54" s="117"/>
      <c r="E54" s="118" t="s">
        <v>2</v>
      </c>
      <c r="F54" s="119" t="s">
        <v>527</v>
      </c>
      <c r="G54" s="119" t="s">
        <v>528</v>
      </c>
      <c r="H54" s="120" t="s">
        <v>529</v>
      </c>
    </row>
    <row r="55" spans="2:8" ht="52.5" customHeight="1" x14ac:dyDescent="0.2">
      <c r="B55" s="121"/>
      <c r="C55" s="1213" t="s">
        <v>46</v>
      </c>
      <c r="D55" s="1213"/>
      <c r="E55" s="1214"/>
      <c r="F55" s="122">
        <v>2612</v>
      </c>
      <c r="G55" s="122">
        <v>2763</v>
      </c>
      <c r="H55" s="123">
        <v>2889</v>
      </c>
    </row>
    <row r="56" spans="2:8" ht="52.5" customHeight="1" x14ac:dyDescent="0.2">
      <c r="B56" s="124"/>
      <c r="C56" s="1215" t="s">
        <v>47</v>
      </c>
      <c r="D56" s="1215"/>
      <c r="E56" s="1216"/>
      <c r="F56" s="125">
        <v>118</v>
      </c>
      <c r="G56" s="125">
        <v>118</v>
      </c>
      <c r="H56" s="126">
        <v>156</v>
      </c>
    </row>
    <row r="57" spans="2:8" ht="53.25" customHeight="1" x14ac:dyDescent="0.2">
      <c r="B57" s="124"/>
      <c r="C57" s="1217" t="s">
        <v>48</v>
      </c>
      <c r="D57" s="1217"/>
      <c r="E57" s="1218"/>
      <c r="F57" s="127">
        <v>6195</v>
      </c>
      <c r="G57" s="127">
        <v>6500</v>
      </c>
      <c r="H57" s="128">
        <v>7081</v>
      </c>
    </row>
    <row r="58" spans="2:8" ht="45.75" customHeight="1" x14ac:dyDescent="0.2">
      <c r="B58" s="129"/>
      <c r="C58" s="1205" t="s">
        <v>554</v>
      </c>
      <c r="D58" s="1206"/>
      <c r="E58" s="1207"/>
      <c r="F58" s="130">
        <v>2015</v>
      </c>
      <c r="G58" s="130">
        <v>2056</v>
      </c>
      <c r="H58" s="131">
        <v>2241</v>
      </c>
    </row>
    <row r="59" spans="2:8" ht="45.75" customHeight="1" x14ac:dyDescent="0.2">
      <c r="B59" s="129"/>
      <c r="C59" s="1205" t="s">
        <v>555</v>
      </c>
      <c r="D59" s="1206"/>
      <c r="E59" s="1207"/>
      <c r="F59" s="130">
        <v>1902</v>
      </c>
      <c r="G59" s="130">
        <v>1982</v>
      </c>
      <c r="H59" s="131">
        <v>2183</v>
      </c>
    </row>
    <row r="60" spans="2:8" ht="45.75" customHeight="1" x14ac:dyDescent="0.2">
      <c r="B60" s="129"/>
      <c r="C60" s="1205" t="s">
        <v>556</v>
      </c>
      <c r="D60" s="1206"/>
      <c r="E60" s="1207"/>
      <c r="F60" s="130">
        <v>1340</v>
      </c>
      <c r="G60" s="130">
        <v>1540</v>
      </c>
      <c r="H60" s="131">
        <v>1740</v>
      </c>
    </row>
    <row r="61" spans="2:8" ht="45.75" customHeight="1" x14ac:dyDescent="0.2">
      <c r="B61" s="129"/>
      <c r="C61" s="1205" t="s">
        <v>557</v>
      </c>
      <c r="D61" s="1206"/>
      <c r="E61" s="1207"/>
      <c r="F61" s="130">
        <v>407</v>
      </c>
      <c r="G61" s="130">
        <v>404</v>
      </c>
      <c r="H61" s="131">
        <v>402</v>
      </c>
    </row>
    <row r="62" spans="2:8" ht="45.75" customHeight="1" thickBot="1" x14ac:dyDescent="0.25">
      <c r="B62" s="132"/>
      <c r="C62" s="1208" t="s">
        <v>558</v>
      </c>
      <c r="D62" s="1209"/>
      <c r="E62" s="1210"/>
      <c r="F62" s="133">
        <v>261</v>
      </c>
      <c r="G62" s="133">
        <v>253</v>
      </c>
      <c r="H62" s="134">
        <v>253</v>
      </c>
    </row>
    <row r="63" spans="2:8" ht="52.5" customHeight="1" thickBot="1" x14ac:dyDescent="0.25">
      <c r="B63" s="135"/>
      <c r="C63" s="1211" t="s">
        <v>49</v>
      </c>
      <c r="D63" s="1211"/>
      <c r="E63" s="1212"/>
      <c r="F63" s="136">
        <v>8924</v>
      </c>
      <c r="G63" s="136">
        <v>9381</v>
      </c>
      <c r="H63" s="137">
        <v>10125</v>
      </c>
    </row>
    <row r="64" spans="2:8" ht="13" x14ac:dyDescent="0.2"/>
  </sheetData>
  <sheetProtection algorithmName="SHA-512" hashValue="5KVo1ckNIyoo1rfw7y1NixaN12808SWEPRzB2n62i6HZXC0UQ6g/QaqkIvarDHMCp+iGsvfnHN+6NhiOOdp80g==" saltValue="+mU2Kyach3//Hq22OG2mP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4" customWidth="1"/>
    <col min="2" max="8" width="13.36328125" style="144" customWidth="1"/>
    <col min="9" max="16384" width="11.08984375" style="144"/>
  </cols>
  <sheetData>
    <row r="1" spans="1:8" x14ac:dyDescent="0.2">
      <c r="A1" s="138"/>
      <c r="B1" s="139"/>
      <c r="C1" s="140"/>
      <c r="D1" s="141"/>
      <c r="E1" s="142"/>
      <c r="F1" s="142"/>
      <c r="G1" s="142"/>
      <c r="H1" s="143"/>
    </row>
    <row r="2" spans="1:8" x14ac:dyDescent="0.2">
      <c r="A2" s="145"/>
      <c r="B2" s="146"/>
      <c r="C2" s="147"/>
      <c r="D2" s="148" t="s">
        <v>50</v>
      </c>
      <c r="E2" s="149"/>
      <c r="F2" s="150" t="s">
        <v>524</v>
      </c>
      <c r="G2" s="151"/>
      <c r="H2" s="152"/>
    </row>
    <row r="3" spans="1:8" x14ac:dyDescent="0.2">
      <c r="A3" s="148" t="s">
        <v>517</v>
      </c>
      <c r="B3" s="153"/>
      <c r="C3" s="154"/>
      <c r="D3" s="155">
        <v>24590</v>
      </c>
      <c r="E3" s="156"/>
      <c r="F3" s="157">
        <v>132981</v>
      </c>
      <c r="G3" s="158"/>
      <c r="H3" s="159"/>
    </row>
    <row r="4" spans="1:8" x14ac:dyDescent="0.2">
      <c r="A4" s="160"/>
      <c r="B4" s="161"/>
      <c r="C4" s="162"/>
      <c r="D4" s="163">
        <v>14193</v>
      </c>
      <c r="E4" s="164"/>
      <c r="F4" s="165">
        <v>56973</v>
      </c>
      <c r="G4" s="166"/>
      <c r="H4" s="167"/>
    </row>
    <row r="5" spans="1:8" x14ac:dyDescent="0.2">
      <c r="A5" s="148" t="s">
        <v>519</v>
      </c>
      <c r="B5" s="153"/>
      <c r="C5" s="154"/>
      <c r="D5" s="155">
        <v>37512</v>
      </c>
      <c r="E5" s="156"/>
      <c r="F5" s="157">
        <v>128523</v>
      </c>
      <c r="G5" s="158"/>
      <c r="H5" s="159"/>
    </row>
    <row r="6" spans="1:8" x14ac:dyDescent="0.2">
      <c r="A6" s="160"/>
      <c r="B6" s="161"/>
      <c r="C6" s="162"/>
      <c r="D6" s="163">
        <v>12795</v>
      </c>
      <c r="E6" s="164"/>
      <c r="F6" s="165">
        <v>56792</v>
      </c>
      <c r="G6" s="166"/>
      <c r="H6" s="167"/>
    </row>
    <row r="7" spans="1:8" x14ac:dyDescent="0.2">
      <c r="A7" s="148" t="s">
        <v>520</v>
      </c>
      <c r="B7" s="153"/>
      <c r="C7" s="154"/>
      <c r="D7" s="155">
        <v>32641</v>
      </c>
      <c r="E7" s="156"/>
      <c r="F7" s="157">
        <v>69604</v>
      </c>
      <c r="G7" s="158"/>
      <c r="H7" s="159"/>
    </row>
    <row r="8" spans="1:8" x14ac:dyDescent="0.2">
      <c r="A8" s="160"/>
      <c r="B8" s="161"/>
      <c r="C8" s="162"/>
      <c r="D8" s="163">
        <v>21297</v>
      </c>
      <c r="E8" s="164"/>
      <c r="F8" s="165">
        <v>36247</v>
      </c>
      <c r="G8" s="166"/>
      <c r="H8" s="167"/>
    </row>
    <row r="9" spans="1:8" x14ac:dyDescent="0.2">
      <c r="A9" s="148" t="s">
        <v>521</v>
      </c>
      <c r="B9" s="153"/>
      <c r="C9" s="154"/>
      <c r="D9" s="155">
        <v>26036</v>
      </c>
      <c r="E9" s="156"/>
      <c r="F9" s="157">
        <v>68410</v>
      </c>
      <c r="G9" s="158"/>
      <c r="H9" s="159"/>
    </row>
    <row r="10" spans="1:8" x14ac:dyDescent="0.2">
      <c r="A10" s="160"/>
      <c r="B10" s="161"/>
      <c r="C10" s="162"/>
      <c r="D10" s="163">
        <v>13964</v>
      </c>
      <c r="E10" s="164"/>
      <c r="F10" s="165">
        <v>35086</v>
      </c>
      <c r="G10" s="166"/>
      <c r="H10" s="167"/>
    </row>
    <row r="11" spans="1:8" x14ac:dyDescent="0.2">
      <c r="A11" s="148" t="s">
        <v>522</v>
      </c>
      <c r="B11" s="153"/>
      <c r="C11" s="154"/>
      <c r="D11" s="155">
        <v>50933</v>
      </c>
      <c r="E11" s="156"/>
      <c r="F11" s="157">
        <v>73019</v>
      </c>
      <c r="G11" s="158"/>
      <c r="H11" s="159"/>
    </row>
    <row r="12" spans="1:8" x14ac:dyDescent="0.2">
      <c r="A12" s="160"/>
      <c r="B12" s="161"/>
      <c r="C12" s="168"/>
      <c r="D12" s="163">
        <v>29539</v>
      </c>
      <c r="E12" s="164"/>
      <c r="F12" s="165">
        <v>39427</v>
      </c>
      <c r="G12" s="166"/>
      <c r="H12" s="167"/>
    </row>
    <row r="13" spans="1:8" x14ac:dyDescent="0.2">
      <c r="A13" s="148"/>
      <c r="B13" s="153"/>
      <c r="C13" s="169"/>
      <c r="D13" s="170">
        <v>34342</v>
      </c>
      <c r="E13" s="171"/>
      <c r="F13" s="172">
        <v>94507</v>
      </c>
      <c r="G13" s="173"/>
      <c r="H13" s="159"/>
    </row>
    <row r="14" spans="1:8" x14ac:dyDescent="0.2">
      <c r="A14" s="160"/>
      <c r="B14" s="161"/>
      <c r="C14" s="162"/>
      <c r="D14" s="163">
        <v>18358</v>
      </c>
      <c r="E14" s="164"/>
      <c r="F14" s="165">
        <v>44905</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6.42</v>
      </c>
      <c r="C19" s="174">
        <f>ROUND(VALUE(SUBSTITUTE(実質収支比率等に係る経年分析!G$48,"▲","-")),2)</f>
        <v>6.54</v>
      </c>
      <c r="D19" s="174">
        <f>ROUND(VALUE(SUBSTITUTE(実質収支比率等に係る経年分析!H$48,"▲","-")),2)</f>
        <v>5.94</v>
      </c>
      <c r="E19" s="174">
        <f>ROUND(VALUE(SUBSTITUTE(実質収支比率等に係る経年分析!I$48,"▲","-")),2)</f>
        <v>10.06</v>
      </c>
      <c r="F19" s="174">
        <f>ROUND(VALUE(SUBSTITUTE(実質収支比率等に係る経年分析!J$48,"▲","-")),2)</f>
        <v>9.31</v>
      </c>
    </row>
    <row r="20" spans="1:11" x14ac:dyDescent="0.2">
      <c r="A20" s="174" t="s">
        <v>53</v>
      </c>
      <c r="B20" s="174">
        <f>ROUND(VALUE(SUBSTITUTE(実質収支比率等に係る経年分析!F$47,"▲","-")),2)</f>
        <v>22.74</v>
      </c>
      <c r="C20" s="174">
        <f>ROUND(VALUE(SUBSTITUTE(実質収支比率等に係る経年分析!G$47,"▲","-")),2)</f>
        <v>24.68</v>
      </c>
      <c r="D20" s="174">
        <f>ROUND(VALUE(SUBSTITUTE(実質収支比率等に係る経年分析!H$47,"▲","-")),2)</f>
        <v>30.07</v>
      </c>
      <c r="E20" s="174">
        <f>ROUND(VALUE(SUBSTITUTE(実質収支比率等に係る経年分析!I$47,"▲","-")),2)</f>
        <v>32.78</v>
      </c>
      <c r="F20" s="174">
        <f>ROUND(VALUE(SUBSTITUTE(実質収支比率等に係る経年分析!J$47,"▲","-")),2)</f>
        <v>33.869999999999997</v>
      </c>
    </row>
    <row r="21" spans="1:11" x14ac:dyDescent="0.2">
      <c r="A21" s="174" t="s">
        <v>54</v>
      </c>
      <c r="B21" s="174">
        <f>IF(ISNUMBER(VALUE(SUBSTITUTE(実質収支比率等に係る経年分析!F$49,"▲","-"))),ROUND(VALUE(SUBSTITUTE(実質収支比率等に係る経年分析!F$49,"▲","-")),2),NA())</f>
        <v>-1.21</v>
      </c>
      <c r="C21" s="174">
        <f>IF(ISNUMBER(VALUE(SUBSTITUTE(実質収支比率等に係る経年分析!G$49,"▲","-"))),ROUND(VALUE(SUBSTITUTE(実質収支比率等に係る経年分析!G$49,"▲","-")),2),NA())</f>
        <v>1.1200000000000001</v>
      </c>
      <c r="D21" s="174">
        <f>IF(ISNUMBER(VALUE(SUBSTITUTE(実質収支比率等に係る経年分析!H$49,"▲","-"))),ROUND(VALUE(SUBSTITUTE(実質収支比率等に係る経年分析!H$49,"▲","-")),2),NA())</f>
        <v>4.3499999999999996</v>
      </c>
      <c r="E21" s="174">
        <f>IF(ISNUMBER(VALUE(SUBSTITUTE(実質収支比率等に係る経年分析!I$49,"▲","-"))),ROUND(VALUE(SUBSTITUTE(実質収支比率等に係る経年分析!I$49,"▲","-")),2),NA())</f>
        <v>4.2</v>
      </c>
      <c r="F21" s="174">
        <f>IF(ISNUMBER(VALUE(SUBSTITUTE(実質収支比率等に係る経年分析!J$49,"▲","-"))),ROUND(VALUE(SUBSTITUTE(実質収支比率等に係る経年分析!J$49,"▲","-")),2),NA())</f>
        <v>-4.43</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0.11</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0.34</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0.3</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0.9</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2">
      <c r="A30" s="175" t="str">
        <f>IF(連結実質赤字比率に係る赤字・黒字の構成分析!C$40="",NA(),連結実質赤字比率に係る赤字・黒字の構成分析!C$40)</f>
        <v>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0.05</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0.03</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0.04</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0.04</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0.08</v>
      </c>
    </row>
    <row r="31" spans="1:11" x14ac:dyDescent="0.2">
      <c r="A31" s="175" t="str">
        <f>IF(連結実質赤字比率に係る赤字・黒字の構成分析!C$39="",NA(),連結実質赤字比率に係る赤字・黒字の構成分析!C$39)</f>
        <v>熊田診療所特別会計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0.03</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0.05</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0.09</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7.0000000000000007E-2</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0.08</v>
      </c>
    </row>
    <row r="32" spans="1:11" x14ac:dyDescent="0.2">
      <c r="A32" s="175" t="str">
        <f>IF(連結実質赤字比率に係る赤字・黒字の構成分析!C$38="",NA(),連結実質赤字比率に係る赤字・黒字の構成分析!C$38)</f>
        <v>下水道事業会計</v>
      </c>
      <c r="B32" s="175" t="e">
        <f>IF(ROUND(VALUE(SUBSTITUTE(連結実質赤字比率に係る赤字・黒字の構成分析!F$38,"▲", "-")), 2) &lt; 0, ABS(ROUND(VALUE(SUBSTITUTE(連結実質赤字比率に係る赤字・黒字の構成分析!F$38,"▲", "-")), 2)), NA())</f>
        <v>#VALUE!</v>
      </c>
      <c r="C32" s="175" t="e">
        <f>IF(ROUND(VALUE(SUBSTITUTE(連結実質赤字比率に係る赤字・黒字の構成分析!F$38,"▲", "-")), 2) &gt;= 0, ABS(ROUND(VALUE(SUBSTITUTE(連結実質赤字比率に係る赤字・黒字の構成分析!F$38,"▲", "-")), 2)), NA())</f>
        <v>#VALUE!</v>
      </c>
      <c r="D32" s="175" t="e">
        <f>IF(ROUND(VALUE(SUBSTITUTE(連結実質赤字比率に係る赤字・黒字の構成分析!G$38,"▲", "-")), 2) &lt; 0, ABS(ROUND(VALUE(SUBSTITUTE(連結実質赤字比率に係る赤字・黒字の構成分析!G$38,"▲", "-")), 2)), NA())</f>
        <v>#VALUE!</v>
      </c>
      <c r="E32" s="175" t="e">
        <f>IF(ROUND(VALUE(SUBSTITUTE(連結実質赤字比率に係る赤字・黒字の構成分析!G$38,"▲", "-")), 2) &gt;= 0, ABS(ROUND(VALUE(SUBSTITUTE(連結実質赤字比率に係る赤字・黒字の構成分析!G$38,"▲", "-")), 2)), NA())</f>
        <v>#VALUE!</v>
      </c>
      <c r="F32" s="175" t="e">
        <f>IF(ROUND(VALUE(SUBSTITUTE(連結実質赤字比率に係る赤字・黒字の構成分析!H$38,"▲", "-")), 2) &lt; 0, ABS(ROUND(VALUE(SUBSTITUTE(連結実質赤字比率に係る赤字・黒字の構成分析!H$38,"▲", "-")), 2)), NA())</f>
        <v>#VALUE!</v>
      </c>
      <c r="G32" s="175" t="e">
        <f>IF(ROUND(VALUE(SUBSTITUTE(連結実質赤字比率に係る赤字・黒字の構成分析!H$38,"▲", "-")), 2) &gt;= 0, ABS(ROUND(VALUE(SUBSTITUTE(連結実質赤字比率に係る赤字・黒字の構成分析!H$38,"▲", "-")), 2)), NA())</f>
        <v>#VALUE!</v>
      </c>
      <c r="H32" s="175" t="e">
        <f>IF(ROUND(VALUE(SUBSTITUTE(連結実質赤字比率に係る赤字・黒字の構成分析!I$38,"▲", "-")), 2) &lt; 0, ABS(ROUND(VALUE(SUBSTITUTE(連結実質赤字比率に係る赤字・黒字の構成分析!I$38,"▲", "-")), 2)), NA())</f>
        <v>#VALUE!</v>
      </c>
      <c r="I32" s="175" t="e">
        <f>IF(ROUND(VALUE(SUBSTITUTE(連結実質赤字比率に係る赤字・黒字の構成分析!I$38,"▲", "-")), 2) &gt;= 0, ABS(ROUND(VALUE(SUBSTITUTE(連結実質赤字比率に係る赤字・黒字の構成分析!I$38,"▲", "-")), 2)), NA())</f>
        <v>#VALUE!</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0.37</v>
      </c>
    </row>
    <row r="33" spans="1:16" x14ac:dyDescent="0.2">
      <c r="A33" s="175" t="str">
        <f>IF(連結実質赤字比率に係る赤字・黒字の構成分析!C$37="",NA(),連結実質赤字比率に係る赤字・黒字の構成分析!C$37)</f>
        <v>国民健康保険特別会計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1.82</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1.36</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1.21</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1.18</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1.35</v>
      </c>
    </row>
    <row r="34" spans="1:16" x14ac:dyDescent="0.2">
      <c r="A34" s="175" t="str">
        <f>IF(連結実質赤字比率に係る赤字・黒字の構成分析!C$36="",NA(),連結実質赤字比率に係る赤字・黒字の構成分析!C$36)</f>
        <v>介護保険特別会計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0.74</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0.97</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1.5</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2.23</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1.83</v>
      </c>
    </row>
    <row r="35" spans="1:16" x14ac:dyDescent="0.2">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6.38</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6.48</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5.84</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9.98</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9.2200000000000006</v>
      </c>
    </row>
    <row r="36" spans="1:16" x14ac:dyDescent="0.2">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12.71</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11.76</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11.22</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11.87</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11.75</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1375</v>
      </c>
      <c r="E42" s="176"/>
      <c r="F42" s="176"/>
      <c r="G42" s="176">
        <f>'実質公債費比率（分子）の構造'!L$52</f>
        <v>1314</v>
      </c>
      <c r="H42" s="176"/>
      <c r="I42" s="176"/>
      <c r="J42" s="176">
        <f>'実質公債費比率（分子）の構造'!M$52</f>
        <v>1303</v>
      </c>
      <c r="K42" s="176"/>
      <c r="L42" s="176"/>
      <c r="M42" s="176">
        <f>'実質公債費比率（分子）の構造'!N$52</f>
        <v>1290</v>
      </c>
      <c r="N42" s="176"/>
      <c r="O42" s="176"/>
      <c r="P42" s="176">
        <f>'実質公債費比率（分子）の構造'!O$52</f>
        <v>1295</v>
      </c>
    </row>
    <row r="43" spans="1:16" x14ac:dyDescent="0.2">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2">
      <c r="A45" s="176" t="s">
        <v>63</v>
      </c>
      <c r="B45" s="176">
        <f>'実質公債費比率（分子）の構造'!K$49</f>
        <v>214</v>
      </c>
      <c r="C45" s="176"/>
      <c r="D45" s="176"/>
      <c r="E45" s="176">
        <f>'実質公債費比率（分子）の構造'!L$49</f>
        <v>178</v>
      </c>
      <c r="F45" s="176"/>
      <c r="G45" s="176"/>
      <c r="H45" s="176">
        <f>'実質公債費比率（分子）の構造'!M$49</f>
        <v>244</v>
      </c>
      <c r="I45" s="176"/>
      <c r="J45" s="176"/>
      <c r="K45" s="176">
        <f>'実質公債費比率（分子）の構造'!N$49</f>
        <v>243</v>
      </c>
      <c r="L45" s="176"/>
      <c r="M45" s="176"/>
      <c r="N45" s="176">
        <f>'実質公債費比率（分子）の構造'!O$49</f>
        <v>251</v>
      </c>
      <c r="O45" s="176"/>
      <c r="P45" s="176"/>
    </row>
    <row r="46" spans="1:16" x14ac:dyDescent="0.2">
      <c r="A46" s="176" t="s">
        <v>64</v>
      </c>
      <c r="B46" s="176">
        <f>'実質公債費比率（分子）の構造'!K$48</f>
        <v>227</v>
      </c>
      <c r="C46" s="176"/>
      <c r="D46" s="176"/>
      <c r="E46" s="176">
        <f>'実質公債費比率（分子）の構造'!L$48</f>
        <v>237</v>
      </c>
      <c r="F46" s="176"/>
      <c r="G46" s="176"/>
      <c r="H46" s="176">
        <f>'実質公債費比率（分子）の構造'!M$48</f>
        <v>222</v>
      </c>
      <c r="I46" s="176"/>
      <c r="J46" s="176"/>
      <c r="K46" s="176">
        <f>'実質公債費比率（分子）の構造'!N$48</f>
        <v>240</v>
      </c>
      <c r="L46" s="176"/>
      <c r="M46" s="176"/>
      <c r="N46" s="176">
        <f>'実質公債費比率（分子）の構造'!O$48</f>
        <v>227</v>
      </c>
      <c r="O46" s="176"/>
      <c r="P46" s="176"/>
    </row>
    <row r="47" spans="1:16" x14ac:dyDescent="0.2">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1369</v>
      </c>
      <c r="C49" s="176"/>
      <c r="D49" s="176"/>
      <c r="E49" s="176">
        <f>'実質公債費比率（分子）の構造'!L$45</f>
        <v>1332</v>
      </c>
      <c r="F49" s="176"/>
      <c r="G49" s="176"/>
      <c r="H49" s="176">
        <f>'実質公債費比率（分子）の構造'!M$45</f>
        <v>1346</v>
      </c>
      <c r="I49" s="176"/>
      <c r="J49" s="176"/>
      <c r="K49" s="176">
        <f>'実質公債費比率（分子）の構造'!N$45</f>
        <v>1378</v>
      </c>
      <c r="L49" s="176"/>
      <c r="M49" s="176"/>
      <c r="N49" s="176">
        <f>'実質公債費比率（分子）の構造'!O$45</f>
        <v>1382</v>
      </c>
      <c r="O49" s="176"/>
      <c r="P49" s="176"/>
    </row>
    <row r="50" spans="1:16" x14ac:dyDescent="0.2">
      <c r="A50" s="176" t="s">
        <v>67</v>
      </c>
      <c r="B50" s="176" t="e">
        <f>NA()</f>
        <v>#N/A</v>
      </c>
      <c r="C50" s="176">
        <f>IF(ISNUMBER('実質公債費比率（分子）の構造'!K$53),'実質公債費比率（分子）の構造'!K$53,NA())</f>
        <v>435</v>
      </c>
      <c r="D50" s="176" t="e">
        <f>NA()</f>
        <v>#N/A</v>
      </c>
      <c r="E50" s="176" t="e">
        <f>NA()</f>
        <v>#N/A</v>
      </c>
      <c r="F50" s="176">
        <f>IF(ISNUMBER('実質公債費比率（分子）の構造'!L$53),'実質公債費比率（分子）の構造'!L$53,NA())</f>
        <v>433</v>
      </c>
      <c r="G50" s="176" t="e">
        <f>NA()</f>
        <v>#N/A</v>
      </c>
      <c r="H50" s="176" t="e">
        <f>NA()</f>
        <v>#N/A</v>
      </c>
      <c r="I50" s="176">
        <f>IF(ISNUMBER('実質公債費比率（分子）の構造'!M$53),'実質公債費比率（分子）の構造'!M$53,NA())</f>
        <v>509</v>
      </c>
      <c r="J50" s="176" t="e">
        <f>NA()</f>
        <v>#N/A</v>
      </c>
      <c r="K50" s="176" t="e">
        <f>NA()</f>
        <v>#N/A</v>
      </c>
      <c r="L50" s="176">
        <f>IF(ISNUMBER('実質公債費比率（分子）の構造'!N$53),'実質公債費比率（分子）の構造'!N$53,NA())</f>
        <v>571</v>
      </c>
      <c r="M50" s="176" t="e">
        <f>NA()</f>
        <v>#N/A</v>
      </c>
      <c r="N50" s="176" t="e">
        <f>NA()</f>
        <v>#N/A</v>
      </c>
      <c r="O50" s="176">
        <f>IF(ISNUMBER('実質公債費比率（分子）の構造'!O$53),'実質公債費比率（分子）の構造'!O$53,NA())</f>
        <v>565</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11867</v>
      </c>
      <c r="E56" s="175"/>
      <c r="F56" s="175"/>
      <c r="G56" s="175">
        <f>'将来負担比率（分子）の構造'!J$52</f>
        <v>11216</v>
      </c>
      <c r="H56" s="175"/>
      <c r="I56" s="175"/>
      <c r="J56" s="175">
        <f>'将来負担比率（分子）の構造'!K$52</f>
        <v>10582</v>
      </c>
      <c r="K56" s="175"/>
      <c r="L56" s="175"/>
      <c r="M56" s="175">
        <f>'将来負担比率（分子）の構造'!L$52</f>
        <v>9832</v>
      </c>
      <c r="N56" s="175"/>
      <c r="O56" s="175"/>
      <c r="P56" s="175">
        <f>'将来負担比率（分子）の構造'!M$52</f>
        <v>9462</v>
      </c>
    </row>
    <row r="57" spans="1:16" x14ac:dyDescent="0.2">
      <c r="A57" s="175" t="s">
        <v>42</v>
      </c>
      <c r="B57" s="175"/>
      <c r="C57" s="175"/>
      <c r="D57" s="175">
        <f>'将来負担比率（分子）の構造'!I$51</f>
        <v>12</v>
      </c>
      <c r="E57" s="175"/>
      <c r="F57" s="175"/>
      <c r="G57" s="175">
        <f>'将来負担比率（分子）の構造'!J$51</f>
        <v>11</v>
      </c>
      <c r="H57" s="175"/>
      <c r="I57" s="175"/>
      <c r="J57" s="175">
        <f>'将来負担比率（分子）の構造'!K$51</f>
        <v>10</v>
      </c>
      <c r="K57" s="175"/>
      <c r="L57" s="175"/>
      <c r="M57" s="175">
        <f>'将来負担比率（分子）の構造'!L$51</f>
        <v>9</v>
      </c>
      <c r="N57" s="175"/>
      <c r="O57" s="175"/>
      <c r="P57" s="175">
        <f>'将来負担比率（分子）の構造'!M$51</f>
        <v>8</v>
      </c>
    </row>
    <row r="58" spans="1:16" x14ac:dyDescent="0.2">
      <c r="A58" s="175" t="s">
        <v>41</v>
      </c>
      <c r="B58" s="175"/>
      <c r="C58" s="175"/>
      <c r="D58" s="175">
        <f>'将来負担比率（分子）の構造'!I$50</f>
        <v>6837</v>
      </c>
      <c r="E58" s="175"/>
      <c r="F58" s="175"/>
      <c r="G58" s="175">
        <f>'将来負担比率（分子）の構造'!J$50</f>
        <v>7503</v>
      </c>
      <c r="H58" s="175"/>
      <c r="I58" s="175"/>
      <c r="J58" s="175">
        <f>'将来負担比率（分子）の構造'!K$50</f>
        <v>8629</v>
      </c>
      <c r="K58" s="175"/>
      <c r="L58" s="175"/>
      <c r="M58" s="175">
        <f>'将来負担比率（分子）の構造'!L$50</f>
        <v>8975</v>
      </c>
      <c r="N58" s="175"/>
      <c r="O58" s="175"/>
      <c r="P58" s="175">
        <f>'将来負担比率（分子）の構造'!M$50</f>
        <v>9649</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35</v>
      </c>
      <c r="B62" s="175">
        <f>'将来負担比率（分子）の構造'!I$45</f>
        <v>2780</v>
      </c>
      <c r="C62" s="175"/>
      <c r="D62" s="175"/>
      <c r="E62" s="175">
        <f>'将来負担比率（分子）の構造'!J$45</f>
        <v>2758</v>
      </c>
      <c r="F62" s="175"/>
      <c r="G62" s="175"/>
      <c r="H62" s="175">
        <f>'将来負担比率（分子）の構造'!K$45</f>
        <v>2713</v>
      </c>
      <c r="I62" s="175"/>
      <c r="J62" s="175"/>
      <c r="K62" s="175">
        <f>'将来負担比率（分子）の構造'!L$45</f>
        <v>2695</v>
      </c>
      <c r="L62" s="175"/>
      <c r="M62" s="175"/>
      <c r="N62" s="175">
        <f>'将来負担比率（分子）の構造'!M$45</f>
        <v>2647</v>
      </c>
      <c r="O62" s="175"/>
      <c r="P62" s="175"/>
    </row>
    <row r="63" spans="1:16" x14ac:dyDescent="0.2">
      <c r="A63" s="175" t="s">
        <v>34</v>
      </c>
      <c r="B63" s="175">
        <f>'将来負担比率（分子）の構造'!I$44</f>
        <v>749</v>
      </c>
      <c r="C63" s="175"/>
      <c r="D63" s="175"/>
      <c r="E63" s="175">
        <f>'将来負担比率（分子）の構造'!J$44</f>
        <v>581</v>
      </c>
      <c r="F63" s="175"/>
      <c r="G63" s="175"/>
      <c r="H63" s="175">
        <f>'将来負担比率（分子）の構造'!K$44</f>
        <v>655</v>
      </c>
      <c r="I63" s="175"/>
      <c r="J63" s="175"/>
      <c r="K63" s="175">
        <f>'将来負担比率（分子）の構造'!L$44</f>
        <v>545</v>
      </c>
      <c r="L63" s="175"/>
      <c r="M63" s="175"/>
      <c r="N63" s="175">
        <f>'将来負担比率（分子）の構造'!M$44</f>
        <v>472</v>
      </c>
      <c r="O63" s="175"/>
      <c r="P63" s="175"/>
    </row>
    <row r="64" spans="1:16" x14ac:dyDescent="0.2">
      <c r="A64" s="175" t="s">
        <v>33</v>
      </c>
      <c r="B64" s="175">
        <f>'将来負担比率（分子）の構造'!I$43</f>
        <v>2902</v>
      </c>
      <c r="C64" s="175"/>
      <c r="D64" s="175"/>
      <c r="E64" s="175">
        <f>'将来負担比率（分子）の構造'!J$43</f>
        <v>2642</v>
      </c>
      <c r="F64" s="175"/>
      <c r="G64" s="175"/>
      <c r="H64" s="175">
        <f>'将来負担比率（分子）の構造'!K$43</f>
        <v>2736</v>
      </c>
      <c r="I64" s="175"/>
      <c r="J64" s="175"/>
      <c r="K64" s="175">
        <f>'将来負担比率（分子）の構造'!L$43</f>
        <v>2323</v>
      </c>
      <c r="L64" s="175"/>
      <c r="M64" s="175"/>
      <c r="N64" s="175">
        <f>'将来負担比率（分子）の構造'!M$43</f>
        <v>2092</v>
      </c>
      <c r="O64" s="175"/>
      <c r="P64" s="175"/>
    </row>
    <row r="65" spans="1:16" x14ac:dyDescent="0.2">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2">
      <c r="A66" s="175" t="s">
        <v>31</v>
      </c>
      <c r="B66" s="175">
        <f>'将来負担比率（分子）の構造'!I$41</f>
        <v>10974</v>
      </c>
      <c r="C66" s="175"/>
      <c r="D66" s="175"/>
      <c r="E66" s="175">
        <f>'将来負担比率（分子）の構造'!J$41</f>
        <v>10551</v>
      </c>
      <c r="F66" s="175"/>
      <c r="G66" s="175"/>
      <c r="H66" s="175">
        <f>'将来負担比率（分子）の構造'!K$41</f>
        <v>9814</v>
      </c>
      <c r="I66" s="175"/>
      <c r="J66" s="175"/>
      <c r="K66" s="175">
        <f>'将来負担比率（分子）の構造'!L$41</f>
        <v>8978</v>
      </c>
      <c r="L66" s="175"/>
      <c r="M66" s="175"/>
      <c r="N66" s="175">
        <f>'将来負担比率（分子）の構造'!M$41</f>
        <v>8529</v>
      </c>
      <c r="O66" s="175"/>
      <c r="P66" s="175"/>
    </row>
    <row r="67" spans="1:16" x14ac:dyDescent="0.2">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2612</v>
      </c>
      <c r="C72" s="179">
        <f>基金残高に係る経年分析!G55</f>
        <v>2763</v>
      </c>
      <c r="D72" s="179">
        <f>基金残高に係る経年分析!H55</f>
        <v>2889</v>
      </c>
    </row>
    <row r="73" spans="1:16" x14ac:dyDescent="0.2">
      <c r="A73" s="178" t="s">
        <v>74</v>
      </c>
      <c r="B73" s="179">
        <f>基金残高に係る経年分析!F56</f>
        <v>118</v>
      </c>
      <c r="C73" s="179">
        <f>基金残高に係る経年分析!G56</f>
        <v>118</v>
      </c>
      <c r="D73" s="179">
        <f>基金残高に係る経年分析!H56</f>
        <v>156</v>
      </c>
    </row>
    <row r="74" spans="1:16" x14ac:dyDescent="0.2">
      <c r="A74" s="178" t="s">
        <v>75</v>
      </c>
      <c r="B74" s="179">
        <f>基金残高に係る経年分析!F57</f>
        <v>6195</v>
      </c>
      <c r="C74" s="179">
        <f>基金残高に係る経年分析!G57</f>
        <v>6500</v>
      </c>
      <c r="D74" s="179">
        <f>基金残高に係る経年分析!H57</f>
        <v>7081</v>
      </c>
    </row>
  </sheetData>
  <sheetProtection algorithmName="SHA-512" hashValue="xNNQynSvVVOvQ7akMKQpw3mF0RvlD/mtIB60iZw3LL3Tk0VQYPWHgRAy30FJhvjVHaPs3LWZtPfvXQGe4h5PdQ==" saltValue="oq4hPy8bC27LNqz/W1y2I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荒井　雅俊</cp:lastModifiedBy>
  <cp:lastPrinted>2025-03-19T02:25:49Z</cp:lastPrinted>
  <dcterms:created xsi:type="dcterms:W3CDTF">2025-02-19T01:15:41Z</dcterms:created>
  <dcterms:modified xsi:type="dcterms:W3CDTF">2025-03-19T11:34:40Z</dcterms:modified>
  <cp:category/>
</cp:coreProperties>
</file>