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5BB9E989-3057-48E0-9EF7-E437B8E1DE8D}"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CW102" i="12"/>
  <c r="DB102" i="12"/>
  <c r="DG102" i="12"/>
  <c r="DL102" i="12"/>
  <c r="DQ102" i="12"/>
  <c r="AF88" i="12"/>
  <c r="AU88" i="12"/>
  <c r="AP88" i="12"/>
  <c r="AA72" i="12"/>
  <c r="AA71" i="12"/>
  <c r="AA70" i="12"/>
  <c r="AA69" i="12"/>
  <c r="AA68" i="12"/>
  <c r="AA32"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BE38" i="10"/>
  <c r="AM38" i="10"/>
  <c r="U38" i="10"/>
  <c r="BE37" i="10"/>
  <c r="AM37" i="10"/>
  <c r="U37" i="10"/>
  <c r="BE36" i="10"/>
  <c r="AM36" i="10"/>
  <c r="BE35" i="10"/>
  <c r="CO34" i="10"/>
  <c r="CO35" i="10" s="1"/>
  <c r="CO36" i="10" s="1"/>
  <c r="CO37" i="10" s="1"/>
  <c r="CO38" i="10" s="1"/>
  <c r="CO39" i="10" s="1"/>
  <c r="CO40" i="10" s="1"/>
  <c r="CO41" i="10" s="1"/>
  <c r="CO42" i="10" s="1"/>
  <c r="BW34" i="10"/>
  <c r="BW35" i="10" s="1"/>
  <c r="BW36" i="10" s="1"/>
  <c r="BW37" i="10" s="1"/>
  <c r="BW38" i="10" s="1"/>
  <c r="BE34" i="10"/>
  <c r="C34" i="10"/>
  <c r="C35" i="10" s="1"/>
  <c r="C36" i="10" s="1"/>
  <c r="C37" i="10" s="1"/>
  <c r="C38" i="10" s="1"/>
  <c r="C39"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<sst xmlns="http://schemas.openxmlformats.org/spreadsheetml/2006/main" count="1076" uniqueCount="568">
  <si>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</si>
  <si>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</si>
  <si>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</si>
  <si>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</si>
  <si>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</si>
  <si>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</si>
  <si>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</si>
  <si>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</si>
  <si>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</si>
  <si>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</si>
  <si>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</si>
  <si>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</si>
  <si>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</si>
  <si>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</si>
  <si>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</si>
  <si>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</si>
  <si>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</si>
  <si>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</si>
  <si>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</si>
  <si>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</si>
  <si>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</si>
  <si>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</si>
  <si>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</si>
  <si>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</si>
  <si>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</si>
  <si>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</si>
  <si>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</si>
  <si>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</si>
  <si>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</si>
  <si>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</si>
  <si>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</si>
  <si>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</si>
  <si>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</si>
  <si>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</si>
  <si>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</si>
  <si>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</si>
  <si>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</si>
  <si>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</si>
  <si>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</si>
  <si>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</si>
  <si>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</si>
  <si>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</si>
  <si>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</si>
  <si>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</si>
  <si>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</si>
  <si>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</si>
  <si>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</si>
  <si>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</si>
  <si>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</si>
  <si>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</si>
  <si>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</si>
  <si>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</si>
  <si>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</si>
  <si>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</si>
  <si>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</si>
  <si>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</si>
  <si>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</si>
  <si>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</si>
  <si>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</si>
  <si>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</si>
  <si>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</si>
  <si>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</si>
  <si>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</si>
  <si>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</si>
  <si>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</si>
  <si>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</si>
  <si>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</si>
  <si>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</si>
  <si>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</si>
  <si>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</si>
  <si>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</si>
  <si>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</si>
  <si>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</si>
  <si>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</si>
  <si>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</si>
  <si>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</si>
  <si>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</si>
  <si>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</si>
  <si>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</si>
  <si>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</si>
  <si>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</si>
  <si>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</si>
  <si>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</si>
  <si>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</si>
  <si>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</si>
  <si>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</si>
  <si>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</si>
  <si>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</si>
  <si>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</si>
  <si>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</si>
  <si>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</si>
  <si>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</si>
  <si>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</si>
  <si>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</si>
  <si>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</si>
  <si>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</si>
  <si>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</si>
  <si>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</si>
  <si>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</si>
  <si>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</si>
  <si>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</si>
  <si>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</si>
  <si>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</si>
  <si>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</si>
  <si>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</si>
  <si>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</si>
  <si>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</si>
  <si>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</si>
  <si>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</si>
  <si>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</si>
  <si>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</si>
  <si>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</si>
  <si>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</si>
  <si>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</si>
  <si>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</si>
  <si>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</si>
  <si>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</si>
  <si>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</si>
  <si>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</si>
  <si>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</si>
  <si>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</si>
  <si>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</si>
  <si>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</si>
  <si>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</si>
  <si>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</si>
  <si>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</si>
  <si>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</si>
  <si>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</si>
  <si>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</si>
  <si>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</si>
  <si>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</si>
  <si>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</si>
  <si>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</si>
  <si>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</si>
  <si>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</si>
  <si>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</si>
  <si>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</si>
  <si>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</si>
  <si>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</si>
  <si>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</si>
  <si>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</si>
  <si>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</si>
  <si>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</si>
  <si>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</si>
  <si>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</si>
  <si>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</si>
  <si>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</si>
  <si>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</si>
  <si>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</si>
  <si>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</si>
  <si>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</si>
  <si>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</si>
  <si>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</si>
  <si>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</si>
  <si>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</si>
  <si>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</si>
  <si>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</si>
  <si>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</si>
  <si>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</si>
  <si>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</si>
  <si>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</si>
  <si>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</si>
  <si>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</si>
  <si>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</si>
  <si>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</si>
  <si>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</si>
  <si>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</si>
  <si>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</si>
  <si>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</si>
  <si>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</si>
  <si>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</si>
  <si>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</si>
  <si>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</si>
  <si>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</si>
  <si>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</si>
  <si>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</si>
  <si>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</si>
  <si>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</si>
  <si>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</si>
  <si>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</si>
  <si>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</si>
  <si>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</si>
  <si>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</si>
  <si>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</si>
  <si>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</si>
  <si>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</si>
  <si>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</si>
  <si>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</si>
  <si>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</si>
  <si>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</si>
  <si>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</si>
  <si>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</si>
  <si>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</si>
  <si>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</si>
  <si>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</si>
  <si>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</si>
  <si>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</si>
  <si>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</si>
  <si>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</si>
  <si>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</si>
  <si>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</si>
  <si>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</si>
  <si>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栃木県小山市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</si>
  <si>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</si>
  <si>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</si>
  <si>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</si>
  <si>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</si>
  <si>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</si>
  <si>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</si>
  <si>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</si>
  <si>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</si>
  <si>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</si>
  <si>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</si>
  <si>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</si>
  <si>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</si>
  <si>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</si>
  <si>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</si>
  <si>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</si>
  <si>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</si>
  <si>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</si>
  <si>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</si>
  <si>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</si>
  <si>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</si>
  <si>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</si>
  <si>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</si>
  <si>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</si>
  <si>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</si>
  <si>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</si>
  <si>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</si>
  <si>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</si>
  <si>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</si>
  <si>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</si>
  <si>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</si>
  <si>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</si>
  <si>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</si>
  <si>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</si>
  <si>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</si>
  <si>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</si>
  <si>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</si>
  <si>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</si>
  <si>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</si>
  <si>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</si>
  <si>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</si>
  <si>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</si>
  <si>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</si>
  <si>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</si>
  <si>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</si>
  <si>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</si>
  <si>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</si>
  <si>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</si>
  <si>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</si>
  <si>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</si>
  <si>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</si>
  <si>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</si>
  <si>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</si>
  <si>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</si>
  <si>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</si>
  <si>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</si>
  <si>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</si>
  <si>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</si>
  <si>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</si>
  <si>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</si>
  <si>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</si>
  <si>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</si>
  <si>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</si>
  <si>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</si>
  <si>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</si>
  <si>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</si>
  <si>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</si>
  <si>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</si>
  <si>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</si>
  <si>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</si>
  <si>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</si>
  <si>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</si>
  <si>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</si>
  <si>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</si>
  <si>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</si>
  <si>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</si>
  <si>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</si>
  <si>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</si>
  <si>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</si>
  <si>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</si>
  <si>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</si>
  <si>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</si>
  <si>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</si>
  <si>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</si>
  <si>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</si>
  <si>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</si>
  <si>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</si>
  <si>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</si>
  <si>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</si>
  <si>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</si>
  <si>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</si>
  <si>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</si>
  <si>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</si>
  <si>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</si>
  <si>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</si>
  <si>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</si>
  <si>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</si>
  <si>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</si>
  <si>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</si>
  <si>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</si>
  <si>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</si>
  <si>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</si>
  <si>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</si>
  <si>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</si>
  <si>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</si>
  <si>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</si>
  <si>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</si>
  <si>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</si>
  <si>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</si>
  <si>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</si>
  <si>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</si>
  <si>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</si>
  <si>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</si>
  <si>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</si>
  <si>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</si>
  <si>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</si>
  <si>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</si>
  <si>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</si>
  <si>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</si>
  <si>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</si>
  <si>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</si>
  <si>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</si>
  <si>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</si>
  <si>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</si>
  <si>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</si>
  <si>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</si>
  <si>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</si>
  <si>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</si>
  <si>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</si>
  <si>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</si>
  <si>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</si>
  <si>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</si>
  <si>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</si>
  <si>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</si>
  <si>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</si>
  <si>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</si>
  <si>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</si>
  <si>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</si>
  <si>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</si>
  <si>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</si>
  <si>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</si>
  <si>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</si>
  <si>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</si>
  <si>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</si>
  <si>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</si>
  <si>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</si>
  <si>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</si>
  <si>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</si>
  <si>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</si>
  <si>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</si>
  <si>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</si>
  <si>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栃木県小山市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</si>
  <si>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</si>
  <si>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</si>
  <si>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</si>
  <si>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</si>
  <si>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</si>
  <si>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</si>
  <si>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</si>
  <si>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</si>
  <si>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</si>
  <si>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</si>
  <si>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</si>
  <si>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</si>
  <si>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</si>
  <si>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</si>
  <si>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</si>
  <si>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</si>
  <si>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</si>
  <si>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</si>
  <si>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</si>
  <si>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</si>
  <si>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墓園やすらぎの森事業特別会計</t>
    <phoneticPr fontId="5"/>
  </si>
  <si>
    <t>与良川水系湛水防除事業特別会計</t>
    <phoneticPr fontId="5"/>
  </si>
  <si>
    <t>公共用地先行取得事業特別会計</t>
    <phoneticPr fontId="5"/>
  </si>
  <si>
    <t>病院事業債管理事業特別会計</t>
    <phoneticPr fontId="5"/>
  </si>
  <si>
    <t>栃木県南地方卸売市場特別会計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</si>
  <si>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</si>
  <si>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</si>
  <si>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</si>
  <si>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</si>
  <si>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</si>
  <si>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</si>
  <si>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</si>
  <si>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</si>
  <si>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</si>
  <si>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</si>
  <si>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</si>
  <si>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</si>
  <si>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</si>
  <si>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</si>
  <si>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</si>
  <si>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</si>
  <si>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</si>
  <si>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</si>
  <si>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</si>
  <si>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</si>
  <si>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</si>
  <si>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</si>
  <si>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</si>
  <si>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</si>
  <si>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</si>
  <si>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</si>
  <si>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</si>
  <si>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</si>
  <si>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</si>
  <si>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</si>
  <si>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</si>
  <si>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</si>
  <si>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</si>
  <si>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</si>
  <si>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</si>
  <si>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</si>
  <si>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</si>
  <si>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</si>
  <si>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</si>
  <si>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</si>
  <si>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</si>
  <si>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</si>
  <si>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</si>
  <si>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</si>
  <si>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</si>
  <si>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</si>
  <si>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</si>
  <si>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</si>
  <si>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</si>
  <si>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</si>
  <si>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</si>
  <si>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</si>
  <si>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</si>
  <si>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</si>
  <si>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</si>
  <si>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</si>
  <si>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</si>
  <si>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</si>
  <si>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</si>
  <si>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</si>
  <si>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</si>
  <si>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</si>
  <si>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</si>
  <si>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</si>
  <si>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</si>
  <si>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</si>
  <si>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</si>
  <si>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</si>
  <si>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</si>
  <si>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</si>
  <si>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</si>
  <si>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</si>
  <si>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</si>
  <si>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</si>
  <si>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</si>
  <si>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</si>
  <si>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</si>
  <si>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</si>
  <si>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</si>
  <si>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</si>
  <si>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</si>
  <si>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</si>
  <si>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</si>
  <si>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</si>
  <si>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</si>
  <si>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</si>
  <si>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</si>
  <si>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</si>
  <si>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</si>
  <si>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</si>
  <si>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</si>
  <si>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</si>
  <si>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</si>
  <si>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</si>
  <si>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</si>
  <si>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</si>
  <si>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</si>
  <si>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</si>
  <si>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</si>
  <si>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</si>
  <si>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</si>
  <si>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</si>
  <si>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</si>
  <si>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</si>
  <si>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</si>
  <si>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</si>
  <si>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</si>
  <si>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</si>
  <si>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</si>
  <si>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</si>
  <si>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</si>
  <si>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</si>
  <si>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</si>
  <si>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</si>
  <si>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</si>
  <si>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</si>
  <si>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</si>
  <si>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</si>
  <si>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</si>
  <si>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</si>
  <si>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</si>
  <si>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</si>
  <si>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</si>
  <si>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</si>
  <si>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</si>
  <si>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</si>
  <si>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</si>
  <si>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</si>
  <si>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</si>
  <si>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</si>
  <si>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</si>
  <si>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</si>
  <si>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</si>
  <si>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</si>
  <si>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</si>
  <si>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</si>
  <si>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</si>
  <si>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</si>
  <si>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</si>
  <si>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</si>
  <si>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</si>
  <si>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</si>
  <si>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</si>
  <si>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</si>
  <si>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</si>
  <si>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</si>
  <si>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</si>
  <si>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</si>
  <si>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</si>
  <si>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</si>
  <si>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</si>
  <si>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</si>
  <si>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</si>
  <si>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</si>
  <si>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5.87</t>
  </si>
  <si>
    <t>水道事業会計</t>
  </si>
  <si>
    <t>一般会計</t>
  </si>
  <si>
    <t>国民健康保険特別会計</t>
  </si>
  <si>
    <t>下水道事業会計</t>
  </si>
  <si>
    <t>介護保険特別会計</t>
  </si>
  <si>
    <t>墓園やすらぎの森事業特別会計</t>
  </si>
  <si>
    <t>後期高齢者医療特別会計</t>
  </si>
  <si>
    <t>栃木県南地方卸売市場特別会計</t>
  </si>
  <si>
    <t>その他会計（赤字）</t>
  </si>
  <si>
    <t>その他会計（黒字）</t>
  </si>
  <si>
    <t>R02</t>
    <phoneticPr fontId="5"/>
  </si>
  <si>
    <t>R03</t>
    <phoneticPr fontId="5"/>
  </si>
  <si>
    <t>R04</t>
    <phoneticPr fontId="5"/>
  </si>
  <si>
    <t>R05</t>
    <phoneticPr fontId="5"/>
  </si>
  <si>
    <t>R06</t>
    <phoneticPr fontId="5"/>
  </si>
  <si>
    <t>小山評定ふるさと応援基金</t>
    <phoneticPr fontId="5"/>
  </si>
  <si>
    <t>小山市体育館建設基金</t>
    <phoneticPr fontId="5"/>
  </si>
  <si>
    <t>公共施設等建設基金</t>
    <phoneticPr fontId="5"/>
  </si>
  <si>
    <t>-</t>
    <phoneticPr fontId="2"/>
  </si>
  <si>
    <t>小野塚記念青少年健全育成基金</t>
    <phoneticPr fontId="5"/>
  </si>
  <si>
    <t>小山市文化芸術振興基金</t>
    <phoneticPr fontId="5"/>
  </si>
  <si>
    <t>小山広域保健衛生組合</t>
  </si>
  <si>
    <t>栃木県市町村総合事務組合(一般会計)</t>
  </si>
  <si>
    <t>栃木県市町村総合事務組合(特別会計)</t>
  </si>
  <si>
    <t>栃木県後期高齢者医療広域連合(一般会計)</t>
  </si>
  <si>
    <t>栃木県後期高齢者医療広域連合(後期高齢者医療特別会計)</t>
  </si>
  <si>
    <t>渡良瀬遊水地アクリメーション振興財団</t>
    <rPh sb="0" eb="3">
      <t>ワタラセ</t>
    </rPh>
    <rPh sb="3" eb="6">
      <t>ユウスイチ</t>
    </rPh>
    <rPh sb="14" eb="16">
      <t>シンコウ</t>
    </rPh>
    <rPh sb="16" eb="18">
      <t>ザイダン</t>
    </rPh>
    <phoneticPr fontId="2"/>
  </si>
  <si>
    <t>小山都市開発</t>
    <rPh sb="0" eb="2">
      <t>オヤマ</t>
    </rPh>
    <rPh sb="2" eb="4">
      <t>トシ</t>
    </rPh>
    <rPh sb="4" eb="6">
      <t>カイハツ</t>
    </rPh>
    <phoneticPr fontId="2"/>
  </si>
  <si>
    <t>小山市スポーツ協会</t>
    <rPh sb="0" eb="3">
      <t>オヤマシ</t>
    </rPh>
    <rPh sb="7" eb="9">
      <t>キョウカイ</t>
    </rPh>
    <phoneticPr fontId="2"/>
  </si>
  <si>
    <t>小山市勤労者共済サービスセンター</t>
    <rPh sb="0" eb="3">
      <t>オヤマシ</t>
    </rPh>
    <rPh sb="3" eb="6">
      <t>キンロウシャ</t>
    </rPh>
    <rPh sb="6" eb="8">
      <t>キョウサイ</t>
    </rPh>
    <phoneticPr fontId="2"/>
  </si>
  <si>
    <t>小山市土地開発公社</t>
    <rPh sb="0" eb="3">
      <t>オヤマシ</t>
    </rPh>
    <rPh sb="3" eb="5">
      <t>トチ</t>
    </rPh>
    <rPh sb="5" eb="7">
      <t>カイハツ</t>
    </rPh>
    <rPh sb="7" eb="9">
      <t>コウシャ</t>
    </rPh>
    <phoneticPr fontId="2"/>
  </si>
  <si>
    <t>小山ブランド思川</t>
    <rPh sb="0" eb="2">
      <t>オヤマ</t>
    </rPh>
    <rPh sb="6" eb="8">
      <t>オモイガワ</t>
    </rPh>
    <phoneticPr fontId="2"/>
  </si>
  <si>
    <t>小山市観光協会</t>
    <rPh sb="0" eb="3">
      <t>オヤマシ</t>
    </rPh>
    <rPh sb="3" eb="5">
      <t>カンコウ</t>
    </rPh>
    <rPh sb="5" eb="7">
      <t>キョウカイ</t>
    </rPh>
    <phoneticPr fontId="2"/>
  </si>
  <si>
    <t>新小山市民病院</t>
    <rPh sb="0" eb="1">
      <t>シン</t>
    </rPh>
    <rPh sb="1" eb="5">
      <t>オヤマシミン</t>
    </rPh>
    <rPh sb="5" eb="7">
      <t>ビョウイン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</si>
</sst>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5D1C-4106-8E39-326C8A187C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93576</c:v>
                </c:pt>
                <c:pt idx="1">
                  <c:v>61474</c:v>
                </c:pt>
                <c:pt idx="2">
                  <c:v>43522</c:v>
                </c:pt>
                <c:pt idx="3">
                  <c:v>54304</c:v>
                </c:pt>
                <c:pt idx="4">
                  <c:v>43003</c:v>
                </c:pt>
              </c:numCache>
            </c:numRef>
          </c:val>
          <c:smooth val="0"/>
          <c:extLst>
            <c:ext xmlns:c16="http://schemas.microsoft.com/office/drawing/2014/chart" uri="{C3380CC4-5D6E-409C-BE32-E72D297353CC}">
              <c16:uniqueId val="{00000001-5D1C-4106-8E39-326C8A187C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6.17</c:v>
                </c:pt>
                <c:pt idx="1">
                  <c:v>9.15</c:v>
                </c:pt>
                <c:pt idx="2">
                  <c:v>8.1199999999999992</c:v>
                </c:pt>
                <c:pt idx="3">
                  <c:v>8.48</c:v>
                </c:pt>
                <c:pt idx="4">
                  <c:v>5.16</c:v>
                </c:pt>
              </c:numCache>
            </c:numRef>
          </c:val>
          <c:extLst>
            <c:ext xmlns:c16="http://schemas.microsoft.com/office/drawing/2014/chart" uri="{C3380CC4-5D6E-409C-BE32-E72D297353CC}">
              <c16:uniqueId val="{00000000-0069-4076-AB51-B77B21CC7B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3.68</c:v>
                </c:pt>
                <c:pt idx="1">
                  <c:v>7.24</c:v>
                </c:pt>
                <c:pt idx="2">
                  <c:v>9.0500000000000007</c:v>
                </c:pt>
                <c:pt idx="3">
                  <c:v>11.74</c:v>
                </c:pt>
                <c:pt idx="4">
                  <c:v>12.67</c:v>
                </c:pt>
              </c:numCache>
            </c:numRef>
          </c:val>
          <c:extLst>
            <c:ext xmlns:c16="http://schemas.microsoft.com/office/drawing/2014/chart" uri="{C3380CC4-5D6E-409C-BE32-E72D297353CC}">
              <c16:uniqueId val="{00000001-0069-4076-AB51-B77B21CC7B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3.64</c:v>
                </c:pt>
                <c:pt idx="1">
                  <c:v>7.03</c:v>
                </c:pt>
                <c:pt idx="2">
                  <c:v>0.47</c:v>
                </c:pt>
                <c:pt idx="3">
                  <c:v>3.48</c:v>
                </c:pt>
                <c:pt idx="4">
                  <c:v>-5.87</c:v>
                </c:pt>
              </c:numCache>
            </c:numRef>
          </c:val>
          <c:smooth val="0"/>
          <c:extLst>
            <c:ext xmlns:c16="http://schemas.microsoft.com/office/drawing/2014/chart" uri="{C3380CC4-5D6E-409C-BE32-E72D297353CC}">
              <c16:uniqueId val="{00000002-0069-4076-AB51-B77B21CC7B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0.73</c:v>
                </c:pt>
                <c:pt idx="4">
                  <c:v>#N/A</c:v>
                </c:pt>
                <c:pt idx="5">
                  <c:v>0</c:v>
                </c:pt>
                <c:pt idx="6">
                  <c:v>#N/A</c:v>
                </c:pt>
                <c:pt idx="7">
                  <c:v>1.53</c:v>
                </c:pt>
                <c:pt idx="8">
                  <c:v>#N/A</c:v>
                </c:pt>
                <c:pt idx="9">
                  <c:v>0</c:v>
                </c:pt>
              </c:numCache>
            </c:numRef>
          </c:val>
          <c:extLst>
            <c:ext xmlns:c16="http://schemas.microsoft.com/office/drawing/2014/chart" uri="{C3380CC4-5D6E-409C-BE32-E72D297353CC}">
              <c16:uniqueId val="{00000000-F813-4ED5-8800-544EBEE228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13-4ED5-8800-544EBEE228CE}"/>
            </c:ext>
          </c:extLst>
        </c:ser>
        <c:ser>
          <c:idx val="2"/>
          <c:order val="2"/>
          <c:tx>
            <c:strRef>
              <c:f>データシート!$A$29</c:f>
              <c:strCache>
                <c:ptCount val="1"/>
                <c:pt idx="0">
                  <c:v>栃木県南地方卸売市場特別会計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813-4ED5-8800-544EBEE228C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813-4ED5-8800-544EBEE228CE}"/>
            </c:ext>
          </c:extLst>
        </c:ser>
        <c:ser>
          <c:idx val="4"/>
          <c:order val="4"/>
          <c:tx>
            <c:strRef>
              <c:f>データシート!$A$31</c:f>
              <c:strCache>
                <c:ptCount val="1"/>
                <c:pt idx="0">
                  <c:v>墓園やすらぎの森事業特別会計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0.19</c:v>
                </c:pt>
                <c:pt idx="2">
                  <c:v>#N/A</c:v>
                </c:pt>
                <c:pt idx="3">
                  <c:v>0.12</c:v>
                </c:pt>
                <c:pt idx="4">
                  <c:v>#N/A</c:v>
                </c:pt>
                <c:pt idx="5">
                  <c:v>7.0000000000000007E-2</c:v>
                </c:pt>
                <c:pt idx="6">
                  <c:v>#N/A</c:v>
                </c:pt>
                <c:pt idx="7">
                  <c:v>7.0000000000000007E-2</c:v>
                </c:pt>
                <c:pt idx="8">
                  <c:v>#N/A</c:v>
                </c:pt>
                <c:pt idx="9">
                  <c:v>0.08</c:v>
                </c:pt>
              </c:numCache>
            </c:numRef>
          </c:val>
          <c:extLst>
            <c:ext xmlns:c16="http://schemas.microsoft.com/office/drawing/2014/chart" uri="{C3380CC4-5D6E-409C-BE32-E72D297353CC}">
              <c16:uniqueId val="{00000004-F813-4ED5-8800-544EBEE228C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1.83</c:v>
                </c:pt>
                <c:pt idx="2">
                  <c:v>#N/A</c:v>
                </c:pt>
                <c:pt idx="3">
                  <c:v>1.64</c:v>
                </c:pt>
                <c:pt idx="4">
                  <c:v>#N/A</c:v>
                </c:pt>
                <c:pt idx="5">
                  <c:v>1.79</c:v>
                </c:pt>
                <c:pt idx="6">
                  <c:v>#N/A</c:v>
                </c:pt>
                <c:pt idx="7">
                  <c:v>1.23</c:v>
                </c:pt>
                <c:pt idx="8">
                  <c:v>#N/A</c:v>
                </c:pt>
                <c:pt idx="9">
                  <c:v>0.66</c:v>
                </c:pt>
              </c:numCache>
            </c:numRef>
          </c:val>
          <c:extLst>
            <c:ext xmlns:c16="http://schemas.microsoft.com/office/drawing/2014/chart" uri="{C3380CC4-5D6E-409C-BE32-E72D297353CC}">
              <c16:uniqueId val="{00000005-F813-4ED5-8800-544EBEE228C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0.87</c:v>
                </c:pt>
                <c:pt idx="4">
                  <c:v>#N/A</c:v>
                </c:pt>
                <c:pt idx="5">
                  <c:v>1.44</c:v>
                </c:pt>
                <c:pt idx="6">
                  <c:v>#N/A</c:v>
                </c:pt>
                <c:pt idx="7">
                  <c:v>2.42</c:v>
                </c:pt>
                <c:pt idx="8">
                  <c:v>#N/A</c:v>
                </c:pt>
                <c:pt idx="9">
                  <c:v>1.63</c:v>
                </c:pt>
              </c:numCache>
            </c:numRef>
          </c:val>
          <c:extLst>
            <c:ext xmlns:c16="http://schemas.microsoft.com/office/drawing/2014/chart" uri="{C3380CC4-5D6E-409C-BE32-E72D297353CC}">
              <c16:uniqueId val="{00000006-F813-4ED5-8800-544EBEE228C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0.31</c:v>
                </c:pt>
                <c:pt idx="2">
                  <c:v>#N/A</c:v>
                </c:pt>
                <c:pt idx="3">
                  <c:v>0.59</c:v>
                </c:pt>
                <c:pt idx="4">
                  <c:v>#N/A</c:v>
                </c:pt>
                <c:pt idx="5">
                  <c:v>1.39</c:v>
                </c:pt>
                <c:pt idx="6">
                  <c:v>#N/A</c:v>
                </c:pt>
                <c:pt idx="7">
                  <c:v>1.65</c:v>
                </c:pt>
                <c:pt idx="8">
                  <c:v>#N/A</c:v>
                </c:pt>
                <c:pt idx="9">
                  <c:v>1.94</c:v>
                </c:pt>
              </c:numCache>
            </c:numRef>
          </c:val>
          <c:extLst>
            <c:ext xmlns:c16="http://schemas.microsoft.com/office/drawing/2014/chart" uri="{C3380CC4-5D6E-409C-BE32-E72D297353CC}">
              <c16:uniqueId val="{00000007-F813-4ED5-8800-544EBEE228C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5.95</c:v>
                </c:pt>
                <c:pt idx="2">
                  <c:v>#N/A</c:v>
                </c:pt>
                <c:pt idx="3">
                  <c:v>8.99</c:v>
                </c:pt>
                <c:pt idx="4">
                  <c:v>#N/A</c:v>
                </c:pt>
                <c:pt idx="5">
                  <c:v>8.0299999999999994</c:v>
                </c:pt>
                <c:pt idx="6">
                  <c:v>#N/A</c:v>
                </c:pt>
                <c:pt idx="7">
                  <c:v>8.4</c:v>
                </c:pt>
                <c:pt idx="8">
                  <c:v>#N/A</c:v>
                </c:pt>
                <c:pt idx="9">
                  <c:v>5.07</c:v>
                </c:pt>
              </c:numCache>
            </c:numRef>
          </c:val>
          <c:extLst>
            <c:ext xmlns:c16="http://schemas.microsoft.com/office/drawing/2014/chart" uri="{C3380CC4-5D6E-409C-BE32-E72D297353CC}">
              <c16:uniqueId val="{00000008-F813-4ED5-8800-544EBEE228C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22.27</c:v>
                </c:pt>
                <c:pt idx="2">
                  <c:v>#N/A</c:v>
                </c:pt>
                <c:pt idx="3">
                  <c:v>22.29</c:v>
                </c:pt>
                <c:pt idx="4">
                  <c:v>#N/A</c:v>
                </c:pt>
                <c:pt idx="5">
                  <c:v>23.54</c:v>
                </c:pt>
                <c:pt idx="6">
                  <c:v>#N/A</c:v>
                </c:pt>
                <c:pt idx="7">
                  <c:v>22.21</c:v>
                </c:pt>
                <c:pt idx="8">
                  <c:v>#N/A</c:v>
                </c:pt>
                <c:pt idx="9">
                  <c:v>18.75</c:v>
                </c:pt>
              </c:numCache>
            </c:numRef>
          </c:val>
          <c:extLst>
            <c:ext xmlns:c16="http://schemas.microsoft.com/office/drawing/2014/chart" uri="{C3380CC4-5D6E-409C-BE32-E72D297353CC}">
              <c16:uniqueId val="{00000009-F813-4ED5-8800-544EBEE228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4894</c:v>
                </c:pt>
                <c:pt idx="5">
                  <c:v>5129</c:v>
                </c:pt>
                <c:pt idx="8">
                  <c:v>4756</c:v>
                </c:pt>
                <c:pt idx="11">
                  <c:v>4920</c:v>
                </c:pt>
                <c:pt idx="14">
                  <c:v>5207</c:v>
                </c:pt>
              </c:numCache>
            </c:numRef>
          </c:val>
          <c:extLst>
            <c:ext xmlns:c16="http://schemas.microsoft.com/office/drawing/2014/chart" uri="{C3380CC4-5D6E-409C-BE32-E72D297353CC}">
              <c16:uniqueId val="{00000000-4DD6-4B45-A722-709E5BCFF9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1-4DD6-4B45-A722-709E5BCFF9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DD6-4B45-A722-709E5BCFF9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215</c:v>
                </c:pt>
                <c:pt idx="3">
                  <c:v>197</c:v>
                </c:pt>
                <c:pt idx="6">
                  <c:v>355</c:v>
                </c:pt>
                <c:pt idx="9">
                  <c:v>402</c:v>
                </c:pt>
                <c:pt idx="12">
                  <c:v>330</c:v>
                </c:pt>
              </c:numCache>
            </c:numRef>
          </c:val>
          <c:extLst>
            <c:ext xmlns:c16="http://schemas.microsoft.com/office/drawing/2014/chart" uri="{C3380CC4-5D6E-409C-BE32-E72D297353CC}">
              <c16:uniqueId val="{00000003-4DD6-4B45-A722-709E5BCFF9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1461</c:v>
                </c:pt>
                <c:pt idx="3">
                  <c:v>1511</c:v>
                </c:pt>
                <c:pt idx="6">
                  <c:v>1540</c:v>
                </c:pt>
                <c:pt idx="9">
                  <c:v>1513</c:v>
                </c:pt>
                <c:pt idx="12">
                  <c:v>1524</c:v>
                </c:pt>
              </c:numCache>
            </c:numRef>
          </c:val>
          <c:extLst>
            <c:ext xmlns:c16="http://schemas.microsoft.com/office/drawing/2014/chart" uri="{C3380CC4-5D6E-409C-BE32-E72D297353CC}">
              <c16:uniqueId val="{00000004-4DD6-4B45-A722-709E5BCFF9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D6-4B45-A722-709E5BCFF9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D6-4B45-A722-709E5BCFF9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5137</c:v>
                </c:pt>
                <c:pt idx="3">
                  <c:v>5187</c:v>
                </c:pt>
                <c:pt idx="6">
                  <c:v>4886</c:v>
                </c:pt>
                <c:pt idx="9">
                  <c:v>4885</c:v>
                </c:pt>
                <c:pt idx="12">
                  <c:v>5292</c:v>
                </c:pt>
              </c:numCache>
            </c:numRef>
          </c:val>
          <c:extLst>
            <c:ext xmlns:c16="http://schemas.microsoft.com/office/drawing/2014/chart" uri="{C3380CC4-5D6E-409C-BE32-E72D297353CC}">
              <c16:uniqueId val="{00000007-4DD6-4B45-A722-709E5BCFF9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1921</c:v>
                </c:pt>
                <c:pt idx="2">
                  <c:v>#N/A</c:v>
                </c:pt>
                <c:pt idx="3">
                  <c:v>#N/A</c:v>
                </c:pt>
                <c:pt idx="4">
                  <c:v>1766</c:v>
                </c:pt>
                <c:pt idx="5">
                  <c:v>#N/A</c:v>
                </c:pt>
                <c:pt idx="6">
                  <c:v>#N/A</c:v>
                </c:pt>
                <c:pt idx="7">
                  <c:v>2025</c:v>
                </c:pt>
                <c:pt idx="8">
                  <c:v>#N/A</c:v>
                </c:pt>
                <c:pt idx="9">
                  <c:v>#N/A</c:v>
                </c:pt>
                <c:pt idx="10">
                  <c:v>1880</c:v>
                </c:pt>
                <c:pt idx="11">
                  <c:v>#N/A</c:v>
                </c:pt>
                <c:pt idx="12">
                  <c:v>#N/A</c:v>
                </c:pt>
                <c:pt idx="13">
                  <c:v>1939</c:v>
                </c:pt>
                <c:pt idx="14">
                  <c:v>#N/A</c:v>
                </c:pt>
              </c:numCache>
            </c:numRef>
          </c:val>
          <c:smooth val="0"/>
          <c:extLst>
            <c:ext xmlns:c16="http://schemas.microsoft.com/office/drawing/2014/chart" uri="{C3380CC4-5D6E-409C-BE32-E72D297353CC}">
              <c16:uniqueId val="{00000008-4DD6-4B45-A722-709E5BCFF9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43380</c:v>
                </c:pt>
                <c:pt idx="5">
                  <c:v>43176</c:v>
                </c:pt>
                <c:pt idx="8">
                  <c:v>41792</c:v>
                </c:pt>
                <c:pt idx="11">
                  <c:v>40147</c:v>
                </c:pt>
                <c:pt idx="14">
                  <c:v>38791</c:v>
                </c:pt>
              </c:numCache>
            </c:numRef>
          </c:val>
          <c:extLst>
            <c:ext xmlns:c16="http://schemas.microsoft.com/office/drawing/2014/chart" uri="{C3380CC4-5D6E-409C-BE32-E72D297353CC}">
              <c16:uniqueId val="{00000000-51BF-46A2-8FA3-137378CBA2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16984</c:v>
                </c:pt>
                <c:pt idx="5">
                  <c:v>16469</c:v>
                </c:pt>
                <c:pt idx="8">
                  <c:v>16985</c:v>
                </c:pt>
                <c:pt idx="11">
                  <c:v>17269</c:v>
                </c:pt>
                <c:pt idx="14">
                  <c:v>17439</c:v>
                </c:pt>
              </c:numCache>
            </c:numRef>
          </c:val>
          <c:extLst>
            <c:ext xmlns:c16="http://schemas.microsoft.com/office/drawing/2014/chart" uri="{C3380CC4-5D6E-409C-BE32-E72D297353CC}">
              <c16:uniqueId val="{00000001-51BF-46A2-8FA3-137378CBA2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6844</c:v>
                </c:pt>
                <c:pt idx="5">
                  <c:v>8292</c:v>
                </c:pt>
                <c:pt idx="8">
                  <c:v>10081</c:v>
                </c:pt>
                <c:pt idx="11">
                  <c:v>11706</c:v>
                </c:pt>
                <c:pt idx="14">
                  <c:v>13465</c:v>
                </c:pt>
              </c:numCache>
            </c:numRef>
          </c:val>
          <c:extLst>
            <c:ext xmlns:c16="http://schemas.microsoft.com/office/drawing/2014/chart" uri="{C3380CC4-5D6E-409C-BE32-E72D297353CC}">
              <c16:uniqueId val="{00000002-51BF-46A2-8FA3-137378CBA2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BF-46A2-8FA3-137378CBA2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BF-46A2-8FA3-137378CBA2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1039</c:v>
                </c:pt>
                <c:pt idx="3">
                  <c:v>1023</c:v>
                </c:pt>
                <c:pt idx="6">
                  <c:v>1008</c:v>
                </c:pt>
                <c:pt idx="9">
                  <c:v>998</c:v>
                </c:pt>
                <c:pt idx="12">
                  <c:v>998</c:v>
                </c:pt>
              </c:numCache>
            </c:numRef>
          </c:val>
          <c:extLst>
            <c:ext xmlns:c16="http://schemas.microsoft.com/office/drawing/2014/chart" uri="{C3380CC4-5D6E-409C-BE32-E72D297353CC}">
              <c16:uniqueId val="{00000005-51BF-46A2-8FA3-137378CBA2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5039</c:v>
                </c:pt>
                <c:pt idx="3">
                  <c:v>4813</c:v>
                </c:pt>
                <c:pt idx="6">
                  <c:v>4493</c:v>
                </c:pt>
                <c:pt idx="9">
                  <c:v>4147</c:v>
                </c:pt>
                <c:pt idx="12">
                  <c:v>4076</c:v>
                </c:pt>
              </c:numCache>
            </c:numRef>
          </c:val>
          <c:extLst>
            <c:ext xmlns:c16="http://schemas.microsoft.com/office/drawing/2014/chart" uri="{C3380CC4-5D6E-409C-BE32-E72D297353CC}">
              <c16:uniqueId val="{00000006-51BF-46A2-8FA3-137378CBA2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2831</c:v>
                </c:pt>
                <c:pt idx="3">
                  <c:v>3292</c:v>
                </c:pt>
                <c:pt idx="6">
                  <c:v>3149</c:v>
                </c:pt>
                <c:pt idx="9">
                  <c:v>2759</c:v>
                </c:pt>
                <c:pt idx="12">
                  <c:v>2651</c:v>
                </c:pt>
              </c:numCache>
            </c:numRef>
          </c:val>
          <c:extLst>
            <c:ext xmlns:c16="http://schemas.microsoft.com/office/drawing/2014/chart" uri="{C3380CC4-5D6E-409C-BE32-E72D297353CC}">
              <c16:uniqueId val="{00000007-51BF-46A2-8FA3-137378CBA2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20910</c:v>
                </c:pt>
                <c:pt idx="3">
                  <c:v>20383</c:v>
                </c:pt>
                <c:pt idx="6">
                  <c:v>20295</c:v>
                </c:pt>
                <c:pt idx="9">
                  <c:v>19863</c:v>
                </c:pt>
                <c:pt idx="12">
                  <c:v>19185</c:v>
                </c:pt>
              </c:numCache>
            </c:numRef>
          </c:val>
          <c:extLst>
            <c:ext xmlns:c16="http://schemas.microsoft.com/office/drawing/2014/chart" uri="{C3380CC4-5D6E-409C-BE32-E72D297353CC}">
              <c16:uniqueId val="{00000008-51BF-46A2-8FA3-137378CBA2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703</c:v>
                </c:pt>
                <c:pt idx="3">
                  <c:v>2465</c:v>
                </c:pt>
                <c:pt idx="6">
                  <c:v>2358</c:v>
                </c:pt>
                <c:pt idx="9">
                  <c:v>2252</c:v>
                </c:pt>
                <c:pt idx="12">
                  <c:v>2144</c:v>
                </c:pt>
              </c:numCache>
            </c:numRef>
          </c:val>
          <c:extLst>
            <c:ext xmlns:c16="http://schemas.microsoft.com/office/drawing/2014/chart" uri="{C3380CC4-5D6E-409C-BE32-E72D297353CC}">
              <c16:uniqueId val="{00000009-51BF-46A2-8FA3-137378CBA2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60595</c:v>
                </c:pt>
                <c:pt idx="3">
                  <c:v>62372</c:v>
                </c:pt>
                <c:pt idx="6">
                  <c:v>61472</c:v>
                </c:pt>
                <c:pt idx="9">
                  <c:v>61912</c:v>
                </c:pt>
                <c:pt idx="12">
                  <c:v>60964</c:v>
                </c:pt>
              </c:numCache>
            </c:numRef>
          </c:val>
          <c:extLst>
            <c:ext xmlns:c16="http://schemas.microsoft.com/office/drawing/2014/chart" uri="{C3380CC4-5D6E-409C-BE32-E72D297353CC}">
              <c16:uniqueId val="{0000000A-51BF-46A2-8FA3-137378CBA2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23909</c:v>
                </c:pt>
                <c:pt idx="2">
                  <c:v>#N/A</c:v>
                </c:pt>
                <c:pt idx="3">
                  <c:v>#N/A</c:v>
                </c:pt>
                <c:pt idx="4">
                  <c:v>26410</c:v>
                </c:pt>
                <c:pt idx="5">
                  <c:v>#N/A</c:v>
                </c:pt>
                <c:pt idx="6">
                  <c:v>#N/A</c:v>
                </c:pt>
                <c:pt idx="7">
                  <c:v>23918</c:v>
                </c:pt>
                <c:pt idx="8">
                  <c:v>#N/A</c:v>
                </c:pt>
                <c:pt idx="9">
                  <c:v>#N/A</c:v>
                </c:pt>
                <c:pt idx="10">
                  <c:v>22809</c:v>
                </c:pt>
                <c:pt idx="11">
                  <c:v>#N/A</c:v>
                </c:pt>
                <c:pt idx="12">
                  <c:v>#N/A</c:v>
                </c:pt>
                <c:pt idx="13">
                  <c:v>20324</c:v>
                </c:pt>
                <c:pt idx="14">
                  <c:v>#N/A</c:v>
                </c:pt>
              </c:numCache>
            </c:numRef>
          </c:val>
          <c:smooth val="0"/>
          <c:extLst>
            <c:ext xmlns:c16="http://schemas.microsoft.com/office/drawing/2014/chart" uri="{C3380CC4-5D6E-409C-BE32-E72D297353CC}">
              <c16:uniqueId val="{0000000B-51BF-46A2-8FA3-137378CBA2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3054</c:v>
                </c:pt>
                <c:pt idx="1">
                  <c:v>4065</c:v>
                </c:pt>
                <c:pt idx="2">
                  <c:v>4504</c:v>
                </c:pt>
              </c:numCache>
            </c:numRef>
          </c:val>
          <c:extLst>
            <c:ext xmlns:c16="http://schemas.microsoft.com/office/drawing/2014/chart" uri="{C3380CC4-5D6E-409C-BE32-E72D297353CC}">
              <c16:uniqueId val="{00000000-1B0A-436A-94A1-4F8FF7E7BE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364</c:v>
                </c:pt>
                <c:pt idx="1">
                  <c:v>364</c:v>
                </c:pt>
                <c:pt idx="2">
                  <c:v>364</c:v>
                </c:pt>
              </c:numCache>
            </c:numRef>
          </c:val>
          <c:extLst>
            <c:ext xmlns:c16="http://schemas.microsoft.com/office/drawing/2014/chart" uri="{C3380CC4-5D6E-409C-BE32-E72D297353CC}">
              <c16:uniqueId val="{00000001-1B0A-436A-94A1-4F8FF7E7BE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2464</c:v>
                </c:pt>
                <c:pt idx="1">
                  <c:v>2601</c:v>
                </c:pt>
                <c:pt idx="2">
                  <c:v>3963</c:v>
                </c:pt>
              </c:numCache>
            </c:numRef>
          </c:val>
          <c:extLst>
            <c:ext xmlns:c16="http://schemas.microsoft.com/office/drawing/2014/chart" uri="{C3380CC4-5D6E-409C-BE32-E72D297353CC}">
              <c16:uniqueId val="{00000002-1B0A-436A-94A1-4F8FF7E7BE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算入公債費等（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）について、公債費に充当される特定財源の増加や、公債費から控除できる普通交付税の基準財政需要額に算入される額の増加により、（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）全体として約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一方、元利償還金等（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）のうち、元利償還金が約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）を差し引いた実質公債費比率の分子は、約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今後も市債管理計画に基づき地方債の発行を抑制することで比率の改善に努める。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該当なし</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）のうち、企業会計、小山広域保健衛生組合の地方債残高の内、将来一般会計で負担する可能性の高い額が約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）のうち基金残高が「財政調整基金」の積立等により約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分子全体としては、将来負担額の減少、充当可能財源等の増加により約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今後も市債管理計画に基づく市債発行額の抑制や、基金の積み増しにより、比率の改善に努める。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栃木県小山市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年度の基金残高は、普通会計で</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3,200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万円となっており、前年度から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万円の増加となっている。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・体育館建設基金を</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3,200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万円取崩したが、小山評定ふるさと応援基金の残高が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7,500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万円、財政調整基金の残高が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3,900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万円増加したことが主な要因である。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大規模災害や大幅な税収入の減少など不測の事態への対応に加え、施設整備や公共施設等の長寿命化など今後の財政需要の増大にも適切に対応していけるよう、経常経費の執行留保や契約差金の完全凍結をするなどして余剰金を確保す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昨今の地震や大雨等大規模災害が全国各地で頻発している状況から、将来にわたり市民の安全・安心な生活を守るため、今後の目標とすべき積立額及び目標期間を定めた財政調整基金積立計画をもとに積み増しに努めていく。</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・小山評定ふるさと応援基金：</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子どもの健全育成と子育て支援</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高齢者の生きがいと健康づくり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障がい者の自立支援</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ボランティア支援</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自然環境の保全と地球温暖化対策</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小山ブランドの創生と産業の振興</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住みよいまちづくり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教育環境の充実</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芸術、歴史、文化及びスポーツの振興</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・体育館建設基金：市立体育館の建設基金</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・小山評定ふるさと応援基金：ふるさと納税の増加により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7,400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万円の積立て及び業務委託等の経費に充てるため</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億円を取崩したことの差額による増加。</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・体育館建設基金：市立体育館施設整備費割賦分等に充てるため</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万円を取崩したことによる基金残高の減少。</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・小山評定ふるさと応援基金：令和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1,500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万円の積立、</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億円の取崩を予定。</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・体育館建設基金：市立体育館施設整備費割賦分等に充てるため、令和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2,800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万円を取崩す予定。</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年度末の基金残高は、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万円となっており、前年度から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3,900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万円の増加となっている。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年度決算剰余金から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5,500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万円積立てたことによる増加。</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・大規模災害の発生や大幅な税収入の減少など不測の事態に備えるため、財政調整基金として一定規模の財源を確保することは必要不可欠である。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・県内他市町村と比較して財政調整基金の残高が少ないため、経常経費の執行留保や契約差金の完全凍結を実施するなどして余剰金の確保に努める。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昨今の地震や大雨等大規模自然災害が全国各地で頻発している状況から、将来にわたり市民の安全・安心な生活を守るため、今後の目標とすべき積立額及び目標期間を定めた財政調整基金積立計画をもとに積み増しに努めていく。</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年度末の基金残高は、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6,445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万円となっており、前年度から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万円の増加となっている。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・預金利子及び繰替運用利子の</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万円を積立てたことによる増加。</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・新庁舎整備事業等の大型事業において地方債の借入をしており、令和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年度より順次元金の償還が始まっている。今後も公共施設の整備や長寿命化が控えているため、市全体の財政状況を考慮しつつ地方債の償還に活用していく。</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栃木県小山市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166,874
158,582
171.75
77,074,661
74,950,728
1,835,890
35,546,306
57,493,171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年度の財政力指数は、前年度と同様の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であり県内及び類似団体と比較しても上位に位置している。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財政力指数を算出する基準財政収入額については、宅地の増加や市内法人の設備投資による償却資産の増加により固定資産税の調定額が増加したことなどから、基準財政収入額は前年度比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億円（錯誤措置除く）となった。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基準財政需要額については、こども子育て費の新設や地域振興費の増加、普通交付税再算定に伴う臨時経済対策費、給与改定費、臨時財政対策償還基金費の算入等により、前年度比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億円（錯誤措置除く）となった。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今後も景気の不透明さはあるものの、自主財源の確保により財政基盤の強化に努める。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1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40822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643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6350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42834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経常的経費に充当された一般財源については、採用数の増に伴い職員数が増加したことによる人件費の増加、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児童手当や障がい者介護給付費などの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扶助費の増加により、前年度比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歳入の経常一般財源については、市内企業の業績が好調であったことによる法人市民税の増加により市税全体で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億円の増加したこと、地方交付税で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７億円増加したことなどから、前年度比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経常収支比率は県内及び全国平均は下回っているが、前年度比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となった。経常経費のうち大きな割合を占める人件費は、将来的にも増加が見込まれることから、引き続き経常経費の縮減に努め、弾力性のある財政構造の維持に努める。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43241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9910233"/>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15318</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43241</xdr:rowOff>
    </xdr:from>
    <xdr:to>
      <xdr:col>24</xdr:col>
      <xdr:colOff>12700</xdr:colOff>
      <xdr:row>67</xdr:row>
      <xdr:rowOff>43241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83759</xdr:rowOff>
    </xdr:from>
    <xdr:to>
      <xdr:col>23</xdr:col>
      <xdr:colOff>133350</xdr:colOff>
      <xdr:row>63</xdr:row>
      <xdr:rowOff>28122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542209"/>
          <a:ext cx="838200" cy="28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61884</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52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49288</xdr:rowOff>
    </xdr:from>
    <xdr:to>
      <xdr:col>19</xdr:col>
      <xdr:colOff>133350</xdr:colOff>
      <xdr:row>61</xdr:row>
      <xdr:rowOff>83759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5077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28320</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65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69548</xdr:rowOff>
    </xdr:from>
    <xdr:to>
      <xdr:col>15</xdr:col>
      <xdr:colOff>82550</xdr:colOff>
      <xdr:row>61</xdr:row>
      <xdr:rowOff>49288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013648"/>
          <a:ext cx="889000" cy="49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123976</xdr:rowOff>
    </xdr:from>
    <xdr:to>
      <xdr:col>15</xdr:col>
      <xdr:colOff>133350</xdr:colOff>
      <xdr:row>61</xdr:row>
      <xdr:rowOff>54126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64303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1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69548</xdr:rowOff>
    </xdr:from>
    <xdr:to>
      <xdr:col>11</xdr:col>
      <xdr:colOff>31750</xdr:colOff>
      <xdr:row>62</xdr:row>
      <xdr:rowOff>38705</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013648"/>
          <a:ext cx="889000" cy="65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133652</xdr:rowOff>
    </xdr:from>
    <xdr:to>
      <xdr:col>11</xdr:col>
      <xdr:colOff>82550</xdr:colOff>
      <xdr:row>59</xdr:row>
      <xdr:rowOff>63802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07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48579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16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9978</xdr:rowOff>
    </xdr:from>
    <xdr:to>
      <xdr:col>7</xdr:col>
      <xdr:colOff>31750</xdr:colOff>
      <xdr:row>61</xdr:row>
      <xdr:rowOff>111578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121755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148772</xdr:rowOff>
    </xdr:from>
    <xdr:to>
      <xdr:col>23</xdr:col>
      <xdr:colOff>184150</xdr:colOff>
      <xdr:row>63</xdr:row>
      <xdr:rowOff>78922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120849</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75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32959</xdr:rowOff>
    </xdr:from>
    <xdr:to>
      <xdr:col>19</xdr:col>
      <xdr:colOff>184150</xdr:colOff>
      <xdr:row>61</xdr:row>
      <xdr:rowOff>134559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144736</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26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169938</xdr:rowOff>
    </xdr:from>
    <xdr:to>
      <xdr:col>15</xdr:col>
      <xdr:colOff>133350</xdr:colOff>
      <xdr:row>61</xdr:row>
      <xdr:rowOff>100088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4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84865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54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18748</xdr:rowOff>
    </xdr:from>
    <xdr:to>
      <xdr:col>11</xdr:col>
      <xdr:colOff>82550</xdr:colOff>
      <xdr:row>58</xdr:row>
      <xdr:rowOff>120348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996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130525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97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159355</xdr:rowOff>
    </xdr:from>
    <xdr:to>
      <xdr:col>7</xdr:col>
      <xdr:colOff>31750</xdr:colOff>
      <xdr:row>62</xdr:row>
      <xdr:rowOff>89505</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6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74282</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0070C0"/>
              </a:solidFill>
              <a:effectLst/>
              <a:latin typeface="+mn-lt"/>
              <a:ea typeface="+mn-ea"/>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人件費は職員数の増、人事院勧告に準拠した給料表の改定等により、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9.7</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億円の増加、物件費はふるさと納税に係る小山評定ふるさと応援事業費などの増により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11.1</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億円の増加となり、全体では人口</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12,201</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円の大幅増となった。</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引き続き業務改善等を推進し、歳出削減に努める。</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96486</xdr:rowOff>
    </xdr:from>
    <xdr:to>
      <xdr:col>23</xdr:col>
      <xdr:colOff>133350</xdr:colOff>
      <xdr:row>89</xdr:row>
      <xdr:rowOff>112841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498286"/>
          <a:ext cx="0" cy="87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84918</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4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112841</xdr:rowOff>
    </xdr:from>
    <xdr:to>
      <xdr:col>24</xdr:col>
      <xdr:colOff>12700</xdr:colOff>
      <xdr:row>89</xdr:row>
      <xdr:rowOff>112841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11413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4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96486</xdr:rowOff>
    </xdr:from>
    <xdr:to>
      <xdr:col>24</xdr:col>
      <xdr:colOff>12700</xdr:colOff>
      <xdr:row>84</xdr:row>
      <xdr:rowOff>96486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49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91242</xdr:rowOff>
    </xdr:from>
    <xdr:to>
      <xdr:col>23</xdr:col>
      <xdr:colOff>133350</xdr:colOff>
      <xdr:row>84</xdr:row>
      <xdr:rowOff>165136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321592"/>
          <a:ext cx="838200" cy="24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34962</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779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62885</xdr:rowOff>
    </xdr:from>
    <xdr:to>
      <xdr:col>23</xdr:col>
      <xdr:colOff>184150</xdr:colOff>
      <xdr:row>86</xdr:row>
      <xdr:rowOff>164485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80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39083</xdr:rowOff>
    </xdr:from>
    <xdr:to>
      <xdr:col>19</xdr:col>
      <xdr:colOff>133350</xdr:colOff>
      <xdr:row>83</xdr:row>
      <xdr:rowOff>91242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269433"/>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21991</xdr:rowOff>
    </xdr:from>
    <xdr:to>
      <xdr:col>19</xdr:col>
      <xdr:colOff>184150</xdr:colOff>
      <xdr:row>85</xdr:row>
      <xdr:rowOff>123591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5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108368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681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49304</xdr:rowOff>
    </xdr:from>
    <xdr:to>
      <xdr:col>15</xdr:col>
      <xdr:colOff>82550</xdr:colOff>
      <xdr:row>83</xdr:row>
      <xdr:rowOff>39083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108204"/>
          <a:ext cx="889000" cy="16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151335</xdr:rowOff>
    </xdr:from>
    <xdr:to>
      <xdr:col>15</xdr:col>
      <xdr:colOff>133350</xdr:colOff>
      <xdr:row>85</xdr:row>
      <xdr:rowOff>81485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66262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63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107992</xdr:rowOff>
    </xdr:from>
    <xdr:to>
      <xdr:col>11</xdr:col>
      <xdr:colOff>31750</xdr:colOff>
      <xdr:row>82</xdr:row>
      <xdr:rowOff>49304</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23992"/>
          <a:ext cx="889000" cy="28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82322</xdr:rowOff>
    </xdr:from>
    <xdr:to>
      <xdr:col>11</xdr:col>
      <xdr:colOff>82550</xdr:colOff>
      <xdr:row>85</xdr:row>
      <xdr:rowOff>12472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168699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57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41890</xdr:rowOff>
    </xdr:from>
    <xdr:to>
      <xdr:col>7</xdr:col>
      <xdr:colOff>31750</xdr:colOff>
      <xdr:row>83</xdr:row>
      <xdr:rowOff>143490</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128267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35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114336</xdr:rowOff>
    </xdr:from>
    <xdr:to>
      <xdr:col>23</xdr:col>
      <xdr:colOff>184150</xdr:colOff>
      <xdr:row>85</xdr:row>
      <xdr:rowOff>44486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5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35613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43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40442</xdr:rowOff>
    </xdr:from>
    <xdr:to>
      <xdr:col>19</xdr:col>
      <xdr:colOff>184150</xdr:colOff>
      <xdr:row>83</xdr:row>
      <xdr:rowOff>142042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27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152219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39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159733</xdr:rowOff>
    </xdr:from>
    <xdr:to>
      <xdr:col>15</xdr:col>
      <xdr:colOff>133350</xdr:colOff>
      <xdr:row>83</xdr:row>
      <xdr:rowOff>89883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21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100060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98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169954</xdr:rowOff>
    </xdr:from>
    <xdr:to>
      <xdr:col>11</xdr:col>
      <xdr:colOff>82550</xdr:colOff>
      <xdr:row>82</xdr:row>
      <xdr:rowOff>100104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0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110281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82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57192</xdr:rowOff>
    </xdr:from>
    <xdr:to>
      <xdr:col>7</xdr:col>
      <xdr:colOff>31750</xdr:colOff>
      <xdr:row>80</xdr:row>
      <xdr:rowOff>158792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77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168969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54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ラスパイレス指数は、国の水準を下回っており、今後も引き続き国や類似団体等の状況を注視し、給与の適正な管理に努める。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60961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4305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100347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60961</xdr:rowOff>
    </xdr:from>
    <xdr:to>
      <xdr:col>77</xdr:col>
      <xdr:colOff>44450</xdr:colOff>
      <xdr:row>84</xdr:row>
      <xdr:rowOff>58420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291311"/>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85</xdr:row>
      <xdr:rowOff>7620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602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7620</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8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10161</xdr:rowOff>
    </xdr:from>
    <xdr:to>
      <xdr:col>77</xdr:col>
      <xdr:colOff>95250</xdr:colOff>
      <xdr:row>83</xdr:row>
      <xdr:rowOff>111761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121938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09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128270</xdr:rowOff>
    </xdr:from>
    <xdr:to>
      <xdr:col>68</xdr:col>
      <xdr:colOff>203200</xdr:colOff>
      <xdr:row>85</xdr:row>
      <xdr:rowOff>58420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68597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人）と増加に転じたものの、依然として類似団体や県内の平均値を下回る状況にある。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このため、人材不足に起因する組織力の低下や職員の過度な負担が引き続き懸念される。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年度途中採用も含めて必要な職員数を確保し、機動的かつ能率的な業務遂行体制を構築する。あわせて、専門性の高い人材の育成・確保に注力しつつ、業務領域の徹底した精査を行い、増員を視野に入れた効果的かつ適正な定員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134801</xdr:rowOff>
    </xdr:from>
    <xdr:to>
      <xdr:col>81</xdr:col>
      <xdr:colOff>44450</xdr:colOff>
      <xdr:row>66</xdr:row>
      <xdr:rowOff>113574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351"/>
          <a:ext cx="0" cy="1178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85651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113574</xdr:rowOff>
    </xdr:from>
    <xdr:to>
      <xdr:col>81</xdr:col>
      <xdr:colOff>133350</xdr:colOff>
      <xdr:row>66</xdr:row>
      <xdr:rowOff>113574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49728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134801</xdr:rowOff>
    </xdr:from>
    <xdr:to>
      <xdr:col>81</xdr:col>
      <xdr:colOff>133350</xdr:colOff>
      <xdr:row>59</xdr:row>
      <xdr:rowOff>134801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155484</xdr:rowOff>
    </xdr:from>
    <xdr:to>
      <xdr:col>81</xdr:col>
      <xdr:colOff>44450</xdr:colOff>
      <xdr:row>60</xdr:row>
      <xdr:rowOff>163285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271034"/>
          <a:ext cx="8382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113954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43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141877</xdr:rowOff>
    </xdr:from>
    <xdr:to>
      <xdr:col>81</xdr:col>
      <xdr:colOff>95250</xdr:colOff>
      <xdr:row>63</xdr:row>
      <xdr:rowOff>72027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155484</xdr:rowOff>
    </xdr:from>
    <xdr:to>
      <xdr:col>77</xdr:col>
      <xdr:colOff>44450</xdr:colOff>
      <xdr:row>59</xdr:row>
      <xdr:rowOff>155484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710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24674</xdr:rowOff>
    </xdr:from>
    <xdr:to>
      <xdr:col>77</xdr:col>
      <xdr:colOff>95250</xdr:colOff>
      <xdr:row>62</xdr:row>
      <xdr:rowOff>126274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111051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4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168366</xdr:rowOff>
    </xdr:from>
    <xdr:to>
      <xdr:col>72</xdr:col>
      <xdr:colOff>203200</xdr:colOff>
      <xdr:row>59</xdr:row>
      <xdr:rowOff>155484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12466"/>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134076</xdr:rowOff>
    </xdr:from>
    <xdr:to>
      <xdr:col>73</xdr:col>
      <xdr:colOff>44450</xdr:colOff>
      <xdr:row>62</xdr:row>
      <xdr:rowOff>64226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49003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161472</xdr:rowOff>
    </xdr:from>
    <xdr:to>
      <xdr:col>68</xdr:col>
      <xdr:colOff>152400</xdr:colOff>
      <xdr:row>58</xdr:row>
      <xdr:rowOff>168366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055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140063</xdr:rowOff>
    </xdr:from>
    <xdr:to>
      <xdr:col>64</xdr:col>
      <xdr:colOff>152400</xdr:colOff>
      <xdr:row>61</xdr:row>
      <xdr:rowOff>70213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54990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112485</xdr:rowOff>
    </xdr:from>
    <xdr:to>
      <xdr:col>81</xdr:col>
      <xdr:colOff>95250</xdr:colOff>
      <xdr:row>61</xdr:row>
      <xdr:rowOff>42635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129012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104684</xdr:rowOff>
    </xdr:from>
    <xdr:to>
      <xdr:col>77</xdr:col>
      <xdr:colOff>95250</xdr:colOff>
      <xdr:row>60</xdr:row>
      <xdr:rowOff>34834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45011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8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104684</xdr:rowOff>
    </xdr:from>
    <xdr:to>
      <xdr:col>73</xdr:col>
      <xdr:colOff>44450</xdr:colOff>
      <xdr:row>60</xdr:row>
      <xdr:rowOff>34834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45011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117566</xdr:rowOff>
    </xdr:from>
    <xdr:to>
      <xdr:col>68</xdr:col>
      <xdr:colOff>203200</xdr:colOff>
      <xdr:row>59</xdr:row>
      <xdr:rowOff>47716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57893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3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110672</xdr:rowOff>
    </xdr:from>
    <xdr:to>
      <xdr:col>64</xdr:col>
      <xdr:colOff>152400</xdr:colOff>
      <xdr:row>59</xdr:row>
      <xdr:rowOff>40822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50999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財政健全化法上の基準値を下回っており、昨年度と比較すると、実質公債費比率（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ヶ年平均）は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ポイント増加した。増加した主な要因は、分子のうち公債費から控除できる公債費に充当される特定財源の額が増加した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、元利償還金等も増加したことにより、分子全体として増加したこと等によるものである。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庁舎整備事業において借入した地方債の元金償還が始まったことに加え、大谷地区中心施設整備事業等大型建設事業に係る地方債の元金償還の開始が控えているため、今後も公債費の状況に注視していく必要が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引き続き、交付税措置率の高い地方債の利用、地方債発行の抑制、及び、銀行等引受債（縁故債）の金利入札による利子負担軽減等を実施し、負担軽減に努める。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41</xdr:row>
      <xdr:rowOff>150888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6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41</xdr:row>
      <xdr:rowOff>150888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6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41</xdr:row>
      <xdr:rowOff>150888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1573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93435</xdr:rowOff>
    </xdr:from>
    <xdr:to>
      <xdr:col>68</xdr:col>
      <xdr:colOff>152400</xdr:colOff>
      <xdr:row>41</xdr:row>
      <xdr:rowOff>127907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164996</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100088</xdr:rowOff>
    </xdr:from>
    <xdr:to>
      <xdr:col>81</xdr:col>
      <xdr:colOff>95250</xdr:colOff>
      <xdr:row>42</xdr:row>
      <xdr:rowOff>30238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72165</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0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100088</xdr:rowOff>
    </xdr:from>
    <xdr:to>
      <xdr:col>73</xdr:col>
      <xdr:colOff>44450</xdr:colOff>
      <xdr:row>42</xdr:row>
      <xdr:rowOff>30238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昨年度と比較すると、将来負担比率は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ポイント減少したが、全国平均、栃木県平均と比較すると依然として高い水準である。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少した主な要因は、企業会計、小山広域保健衛生組合の地方債残高の内、将来一般会計で負担する可能性の高い額が減少したこと、充当可能財源の内基金残高が増加したこと等によるものである。今後も財政の健全化に向け、事業実施の適正化を図るとともに、市債管理計画に基づいた市債残高の抑制、基金残高の増額確保など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147422</xdr:rowOff>
    </xdr:from>
    <xdr:to>
      <xdr:col>81</xdr:col>
      <xdr:colOff>44450</xdr:colOff>
      <xdr:row>18</xdr:row>
      <xdr:rowOff>69596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062072"/>
          <a:ext cx="838200" cy="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69596</xdr:rowOff>
    </xdr:from>
    <xdr:to>
      <xdr:col>77</xdr:col>
      <xdr:colOff>44450</xdr:colOff>
      <xdr:row>18</xdr:row>
      <xdr:rowOff>124612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155696"/>
          <a:ext cx="8890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124612</xdr:rowOff>
    </xdr:from>
    <xdr:to>
      <xdr:col>72</xdr:col>
      <xdr:colOff>203200</xdr:colOff>
      <xdr:row>19</xdr:row>
      <xdr:rowOff>16866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210712"/>
          <a:ext cx="889000" cy="6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148742</xdr:rowOff>
    </xdr:from>
    <xdr:to>
      <xdr:col>68</xdr:col>
      <xdr:colOff>152400</xdr:colOff>
      <xdr:row>19</xdr:row>
      <xdr:rowOff>16866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3234842"/>
          <a:ext cx="8890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14478</xdr:rowOff>
    </xdr:from>
    <xdr:to>
      <xdr:col>68</xdr:col>
      <xdr:colOff>203200</xdr:colOff>
      <xdr:row>14</xdr:row>
      <xdr:rowOff>116078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96622</xdr:rowOff>
    </xdr:from>
    <xdr:to>
      <xdr:col>81</xdr:col>
      <xdr:colOff>95250</xdr:colOff>
      <xdr:row>18</xdr:row>
      <xdr:rowOff>26772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01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68699</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98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18796</xdr:rowOff>
    </xdr:from>
    <xdr:to>
      <xdr:col>77</xdr:col>
      <xdr:colOff>95250</xdr:colOff>
      <xdr:row>18</xdr:row>
      <xdr:rowOff>120396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1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105173</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19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73812</xdr:rowOff>
    </xdr:from>
    <xdr:to>
      <xdr:col>73</xdr:col>
      <xdr:colOff>44450</xdr:colOff>
      <xdr:row>19</xdr:row>
      <xdr:rowOff>3963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159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160190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24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137516</xdr:rowOff>
    </xdr:from>
    <xdr:to>
      <xdr:col>68</xdr:col>
      <xdr:colOff>203200</xdr:colOff>
      <xdr:row>19</xdr:row>
      <xdr:rowOff>67666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2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52443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30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97942</xdr:rowOff>
    </xdr:from>
    <xdr:to>
      <xdr:col>64</xdr:col>
      <xdr:colOff>152400</xdr:colOff>
      <xdr:row>19</xdr:row>
      <xdr:rowOff>28092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18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12869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27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栃木県小山市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166,874
158,582
171.75
77,074,661
74,950,728
1,835,890
35,546,306
57,493,171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採用数の増に伴う職員数の増加、人事院勧告に準拠した給料表の改定等により、職員給が増加したことで比率は増加となった。</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今後も職員の適正な採用計画を進める一方で、機動的かつ能率的な業務遂行体制の構築やＢＰＲに代表される業務改善を推進し職員の適正管理に努める。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82550</xdr:rowOff>
    </xdr:from>
    <xdr:to>
      <xdr:col>24</xdr:col>
      <xdr:colOff>25400</xdr:colOff>
      <xdr:row>36</xdr:row>
      <xdr:rowOff>63500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83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82550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2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101600</xdr:rowOff>
    </xdr:from>
    <xdr:to>
      <xdr:col>15</xdr:col>
      <xdr:colOff>98425</xdr:colOff>
      <xdr:row>35</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30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101600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309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xdr:rowOff>
    </xdr:from>
    <xdr:to>
      <xdr:col>24</xdr:col>
      <xdr:colOff>76200</xdr:colOff>
      <xdr:row>36</xdr:row>
      <xdr:rowOff>114300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31750</xdr:rowOff>
    </xdr:from>
    <xdr:to>
      <xdr:col>20</xdr:col>
      <xdr:colOff>38100</xdr:colOff>
      <xdr:row>35</xdr:row>
      <xdr:rowOff>133350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50800</xdr:rowOff>
    </xdr:from>
    <xdr:to>
      <xdr:col>11</xdr:col>
      <xdr:colOff>60325</xdr:colOff>
      <xdr:row>34</xdr:row>
      <xdr:rowOff>152400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予防接種業務などの委託料の増加により、比率が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ポイント増加した。</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類似団体の中ではほぼ平均に位置しているが、引き続き物件費にかかる経常経費の削減に取り組む。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155575</xdr:rowOff>
    </xdr:from>
    <xdr:to>
      <xdr:col>82</xdr:col>
      <xdr:colOff>107950</xdr:colOff>
      <xdr:row>16</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273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153052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96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16</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7273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88900</xdr:rowOff>
    </xdr:from>
    <xdr:to>
      <xdr:col>73</xdr:col>
      <xdr:colOff>180975</xdr:colOff>
      <xdr:row>16</xdr:row>
      <xdr:rowOff>107950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60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88900</xdr:rowOff>
    </xdr:from>
    <xdr:to>
      <xdr:col>69</xdr:col>
      <xdr:colOff>92075</xdr:colOff>
      <xdr:row>15</xdr:row>
      <xdr:rowOff>146050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60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104775</xdr:rowOff>
    </xdr:from>
    <xdr:to>
      <xdr:col>78</xdr:col>
      <xdr:colOff>120650</xdr:colOff>
      <xdr:row>16</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45102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4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57150</xdr:rowOff>
    </xdr:from>
    <xdr:to>
      <xdr:col>74</xdr:col>
      <xdr:colOff>31750</xdr:colOff>
      <xdr:row>16</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38100</xdr:rowOff>
    </xdr:from>
    <xdr:to>
      <xdr:col>69</xdr:col>
      <xdr:colOff>142875</xdr:colOff>
      <xdr:row>15</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児童手当法改正等に伴う児童手当給付費の増や、公定価格の引上げ等に伴う認定こども園等施設型給付事業費や民間保育所入所委託料の増、障がい者介護給付費の増により比率が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ポイント上昇した。</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今後も、子育て支援の拡充などにより社会保障費の増大が見込まれるが、市単独事業を中心に既存事業の見直しを実施するなど、歳出削減と比率の改善に努める。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61</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136415"/>
          <a:ext cx="838200" cy="4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86178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10136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59</xdr:row>
      <xdr:rowOff>86178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9731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61685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973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51707</xdr:rowOff>
    </xdr:from>
    <xdr:to>
      <xdr:col>24</xdr:col>
      <xdr:colOff>76200</xdr:colOff>
      <xdr:row>61</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131734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その他に係る主な経費は、国民健康保険特別会計、介護保険特別会計、後期高齢者医療特別会計への繰出金であるが、後期高齢者医療特別会計への繰出金等が増加したものの、前年度と比較して比率が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今後も、国から示されている繰出基準に基づいた適正な繰出金額とするとともに、各事業における保険料、使用料等の適正化により、繰出金の抑制を図る。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92710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42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116857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6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73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57</xdr:row>
      <xdr:rowOff>1270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596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57</xdr:row>
      <xdr:rowOff>46990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596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小山広域保健衛生組合への負担金の減等により、前年度と比較して比率が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0.5</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ポイント減少したが、昨年度に引き続き、令和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年度も栃木県平均値及び類似団体平均値を上回っている。</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今後も、各種補助金の事業内容、補助対象団体の決算状況等を精査し、必要性の低い補助金の見直し及び廃止を行う等、適正な補助となるよう努める。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39</xdr:row>
      <xdr:rowOff>9978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6421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65513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66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61685</xdr:rowOff>
    </xdr:from>
    <xdr:to>
      <xdr:col>78</xdr:col>
      <xdr:colOff>69850</xdr:colOff>
      <xdr:row>39</xdr:row>
      <xdr:rowOff>9978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5767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135164</xdr:rowOff>
    </xdr:from>
    <xdr:to>
      <xdr:col>73</xdr:col>
      <xdr:colOff>180975</xdr:colOff>
      <xdr:row>38</xdr:row>
      <xdr:rowOff>61685</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478814"/>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135164</xdr:rowOff>
    </xdr:from>
    <xdr:to>
      <xdr:col>69</xdr:col>
      <xdr:colOff>92075</xdr:colOff>
      <xdr:row>39</xdr:row>
      <xdr:rowOff>9978</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478814"/>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130628</xdr:rowOff>
    </xdr:from>
    <xdr:to>
      <xdr:col>78</xdr:col>
      <xdr:colOff>120650</xdr:colOff>
      <xdr:row>39</xdr:row>
      <xdr:rowOff>60778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45555</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10885</xdr:rowOff>
    </xdr:from>
    <xdr:to>
      <xdr:col>74</xdr:col>
      <xdr:colOff>31750</xdr:colOff>
      <xdr:row>38</xdr:row>
      <xdr:rowOff>112485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97262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84364</xdr:rowOff>
    </xdr:from>
    <xdr:to>
      <xdr:col>69</xdr:col>
      <xdr:colOff>142875</xdr:colOff>
      <xdr:row>38</xdr:row>
      <xdr:rowOff>14514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170742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130628</xdr:rowOff>
    </xdr:from>
    <xdr:to>
      <xdr:col>65</xdr:col>
      <xdr:colOff>53975</xdr:colOff>
      <xdr:row>39</xdr:row>
      <xdr:rowOff>60778</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45555</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年度に発行した臨時財政対策債の償還が令和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年度に開始したことなどにより、前年度と比較して比率は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ポイント増加となった。</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今後は、市役所新庁舎整備事業等大型建設事業の償還による公債費の増が見込まれることから、市債管理計画に基づき市債残高の抑制に努める。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134620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500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63516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436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134620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50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134620</xdr:rowOff>
    </xdr:from>
    <xdr:to>
      <xdr:col>15</xdr:col>
      <xdr:colOff>98425</xdr:colOff>
      <xdr:row>79</xdr:row>
      <xdr:rowOff>8889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507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8889</xdr:rowOff>
    </xdr:from>
    <xdr:to>
      <xdr:col>11</xdr:col>
      <xdr:colOff>9525</xdr:colOff>
      <xdr:row>79</xdr:row>
      <xdr:rowOff>8889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55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100347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30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16527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83820</xdr:rowOff>
    </xdr:from>
    <xdr:to>
      <xdr:col>15</xdr:col>
      <xdr:colOff>149225</xdr:colOff>
      <xdr:row>79</xdr:row>
      <xdr:rowOff>13970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24147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129539</xdr:rowOff>
    </xdr:from>
    <xdr:to>
      <xdr:col>11</xdr:col>
      <xdr:colOff>60325</xdr:colOff>
      <xdr:row>79</xdr:row>
      <xdr:rowOff>59689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69866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69866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公債費以外に係る経常収支比率は、前年度と比較して、扶助費等の増等により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2.4</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ポイント増加した。</a:t>
          </a:r>
          <a:b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b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特に扶助費については、児童手当や障がい者介護給付費の増等により類似団体平均値を上回っており、今後も障がい者や子育て支援等、社会保障費の増加が見込まれることから、市単独事業を中心に既存事業の見直しを実施するなど、歳出削減と比率の改善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79</xdr:row>
      <xdr:rowOff>8889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370561"/>
          <a:ext cx="8382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69866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77</xdr:row>
      <xdr:rowOff>168911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107950</xdr:rowOff>
    </xdr:from>
    <xdr:to>
      <xdr:col>73</xdr:col>
      <xdr:colOff>180975</xdr:colOff>
      <xdr:row>77</xdr:row>
      <xdr:rowOff>138430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296670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77487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78</xdr:row>
      <xdr:rowOff>27939</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2966700"/>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129539</xdr:rowOff>
    </xdr:from>
    <xdr:to>
      <xdr:col>82</xdr:col>
      <xdr:colOff>158750</xdr:colOff>
      <xdr:row>79</xdr:row>
      <xdr:rowOff>59689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101616</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栃木県小山市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24244</xdr:rowOff>
    </xdr:from>
    <xdr:to>
      <xdr:col>29</xdr:col>
      <xdr:colOff>127000</xdr:colOff>
      <xdr:row>20</xdr:row>
      <xdr:rowOff>65773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29419"/>
          <a:ext cx="647700" cy="212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107357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5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65773</xdr:rowOff>
    </xdr:from>
    <xdr:to>
      <xdr:col>26</xdr:col>
      <xdr:colOff>50800</xdr:colOff>
      <xdr:row>20</xdr:row>
      <xdr:rowOff>115722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42398"/>
          <a:ext cx="6985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101071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115722</xdr:rowOff>
    </xdr:from>
    <xdr:to>
      <xdr:col>22</xdr:col>
      <xdr:colOff>114300</xdr:colOff>
      <xdr:row>20</xdr:row>
      <xdr:rowOff>126238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92347"/>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13555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100140</xdr:rowOff>
    </xdr:from>
    <xdr:to>
      <xdr:col>18</xdr:col>
      <xdr:colOff>177800</xdr:colOff>
      <xdr:row>20</xdr:row>
      <xdr:rowOff>126238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76765"/>
          <a:ext cx="698500" cy="26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47502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130294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144894</xdr:rowOff>
    </xdr:from>
    <xdr:to>
      <xdr:col>29</xdr:col>
      <xdr:colOff>177800</xdr:colOff>
      <xdr:row>19</xdr:row>
      <xdr:rowOff>75044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78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53471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14973</xdr:rowOff>
    </xdr:from>
    <xdr:to>
      <xdr:col>26</xdr:col>
      <xdr:colOff>101600</xdr:colOff>
      <xdr:row>20</xdr:row>
      <xdr:rowOff>116573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91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101350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7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64922</xdr:rowOff>
    </xdr:from>
    <xdr:to>
      <xdr:col>22</xdr:col>
      <xdr:colOff>165100</xdr:colOff>
      <xdr:row>20</xdr:row>
      <xdr:rowOff>166522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41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151299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75438</xdr:rowOff>
    </xdr:from>
    <xdr:to>
      <xdr:col>19</xdr:col>
      <xdr:colOff>38100</xdr:colOff>
      <xdr:row>21</xdr:row>
      <xdr:rowOff>5588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52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161815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3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49340</xdr:rowOff>
    </xdr:from>
    <xdr:to>
      <xdr:col>15</xdr:col>
      <xdr:colOff>101600</xdr:colOff>
      <xdr:row>20</xdr:row>
      <xdr:rowOff>150940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135717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2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338729</xdr:rowOff>
    </xdr:from>
    <xdr:to>
      <xdr:col>29</xdr:col>
      <xdr:colOff>127000</xdr:colOff>
      <xdr:row>36</xdr:row>
      <xdr:rowOff>12243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49079"/>
          <a:ext cx="647700" cy="16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28481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81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316372</xdr:rowOff>
    </xdr:from>
    <xdr:to>
      <xdr:col>26</xdr:col>
      <xdr:colOff>50800</xdr:colOff>
      <xdr:row>36</xdr:row>
      <xdr:rowOff>12243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26722"/>
          <a:ext cx="698500" cy="38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147993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1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316372</xdr:rowOff>
    </xdr:from>
    <xdr:to>
      <xdr:col>22</xdr:col>
      <xdr:colOff>114300</xdr:colOff>
      <xdr:row>36</xdr:row>
      <xdr:rowOff>45162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26722"/>
          <a:ext cx="698500" cy="71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32549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15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3647</xdr:rowOff>
    </xdr:from>
    <xdr:to>
      <xdr:col>18</xdr:col>
      <xdr:colOff>177800</xdr:colOff>
      <xdr:row>36</xdr:row>
      <xdr:rowOff>45162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56897"/>
          <a:ext cx="698500" cy="41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36755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16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287929</xdr:rowOff>
    </xdr:from>
    <xdr:to>
      <xdr:col>29</xdr:col>
      <xdr:colOff>177800</xdr:colOff>
      <xdr:row>36</xdr:row>
      <xdr:rowOff>46629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98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133006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43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304343</xdr:rowOff>
    </xdr:from>
    <xdr:to>
      <xdr:col>26</xdr:col>
      <xdr:colOff>101600</xdr:colOff>
      <xdr:row>36</xdr:row>
      <xdr:rowOff>63043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14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73220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8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265572</xdr:rowOff>
    </xdr:from>
    <xdr:to>
      <xdr:col>22</xdr:col>
      <xdr:colOff>165100</xdr:colOff>
      <xdr:row>36</xdr:row>
      <xdr:rowOff>24272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75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34449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4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337262</xdr:rowOff>
    </xdr:from>
    <xdr:to>
      <xdr:col>19</xdr:col>
      <xdr:colOff>38100</xdr:colOff>
      <xdr:row>36</xdr:row>
      <xdr:rowOff>95962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47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106139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295747</xdr:rowOff>
    </xdr:from>
    <xdr:to>
      <xdr:col>15</xdr:col>
      <xdr:colOff>101600</xdr:colOff>
      <xdr:row>36</xdr:row>
      <xdr:rowOff>54447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06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64624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7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166,874
158,582
171.75
77,074,661
74,950,728
1,835,890
35,546,306
57,493,171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52897</xdr:rowOff>
    </xdr:from>
    <xdr:to>
      <xdr:col>24</xdr:col>
      <xdr:colOff>62865</xdr:colOff>
      <xdr:row>37</xdr:row>
      <xdr:rowOff>31768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847"/>
          <a:ext cx="1270" cy="100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35595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37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31768</xdr:rowOff>
    </xdr:from>
    <xdr:to>
      <xdr:col>24</xdr:col>
      <xdr:colOff>152400</xdr:colOff>
      <xdr:row>37</xdr:row>
      <xdr:rowOff>31768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37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171024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52897</xdr:rowOff>
    </xdr:from>
    <xdr:to>
      <xdr:col>24</xdr:col>
      <xdr:colOff>152400</xdr:colOff>
      <xdr:row>31</xdr:row>
      <xdr:rowOff>52897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31768</xdr:rowOff>
    </xdr:from>
    <xdr:to>
      <xdr:col>24</xdr:col>
      <xdr:colOff>63500</xdr:colOff>
      <xdr:row>38</xdr:row>
      <xdr:rowOff>50840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5418"/>
          <a:ext cx="838200" cy="19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25431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683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2554</xdr:rowOff>
    </xdr:from>
    <xdr:to>
      <xdr:col>24</xdr:col>
      <xdr:colOff>114300</xdr:colOff>
      <xdr:row>34</xdr:row>
      <xdr:rowOff>104154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3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50840</xdr:rowOff>
    </xdr:from>
    <xdr:to>
      <xdr:col>19</xdr:col>
      <xdr:colOff>177800</xdr:colOff>
      <xdr:row>38</xdr:row>
      <xdr:rowOff>93392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65940"/>
          <a:ext cx="889000" cy="4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69567</xdr:rowOff>
    </xdr:from>
    <xdr:to>
      <xdr:col>20</xdr:col>
      <xdr:colOff>38100</xdr:colOff>
      <xdr:row>35</xdr:row>
      <xdr:rowOff>171167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16244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4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90616</xdr:rowOff>
    </xdr:from>
    <xdr:to>
      <xdr:col>15</xdr:col>
      <xdr:colOff>50800</xdr:colOff>
      <xdr:row>38</xdr:row>
      <xdr:rowOff>93392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05716"/>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95660</xdr:rowOff>
    </xdr:from>
    <xdr:to>
      <xdr:col>15</xdr:col>
      <xdr:colOff>101600</xdr:colOff>
      <xdr:row>36</xdr:row>
      <xdr:rowOff>25810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9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42337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7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80623</xdr:rowOff>
    </xdr:from>
    <xdr:to>
      <xdr:col>10</xdr:col>
      <xdr:colOff>114300</xdr:colOff>
      <xdr:row>38</xdr:row>
      <xdr:rowOff>90616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95723"/>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118259</xdr:rowOff>
    </xdr:from>
    <xdr:to>
      <xdr:col>10</xdr:col>
      <xdr:colOff>165100</xdr:colOff>
      <xdr:row>36</xdr:row>
      <xdr:rowOff>48409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1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64936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30476</xdr:rowOff>
    </xdr:from>
    <xdr:to>
      <xdr:col>6</xdr:col>
      <xdr:colOff>38100</xdr:colOff>
      <xdr:row>36</xdr:row>
      <xdr:rowOff>132076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148603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152418</xdr:rowOff>
    </xdr:from>
    <xdr:to>
      <xdr:col>24</xdr:col>
      <xdr:colOff>114300</xdr:colOff>
      <xdr:row>37</xdr:row>
      <xdr:rowOff>82568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67345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xdr:rowOff>
    </xdr:from>
    <xdr:to>
      <xdr:col>20</xdr:col>
      <xdr:colOff>38100</xdr:colOff>
      <xdr:row>38</xdr:row>
      <xdr:rowOff>101640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92767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42592</xdr:rowOff>
    </xdr:from>
    <xdr:to>
      <xdr:col>15</xdr:col>
      <xdr:colOff>101600</xdr:colOff>
      <xdr:row>38</xdr:row>
      <xdr:rowOff>144192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5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135319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5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39816</xdr:rowOff>
    </xdr:from>
    <xdr:to>
      <xdr:col>10</xdr:col>
      <xdr:colOff>165100</xdr:colOff>
      <xdr:row>38</xdr:row>
      <xdr:rowOff>141416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5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132543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4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29823</xdr:rowOff>
    </xdr:from>
    <xdr:to>
      <xdr:col>6</xdr:col>
      <xdr:colOff>38100</xdr:colOff>
      <xdr:row>38</xdr:row>
      <xdr:rowOff>131423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122550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79647</xdr:rowOff>
    </xdr:from>
    <xdr:to>
      <xdr:col>24</xdr:col>
      <xdr:colOff>62865</xdr:colOff>
      <xdr:row>56</xdr:row>
      <xdr:rowOff>97478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23597"/>
          <a:ext cx="1270" cy="8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101305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7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97478</xdr:rowOff>
    </xdr:from>
    <xdr:to>
      <xdr:col>24</xdr:col>
      <xdr:colOff>152400</xdr:colOff>
      <xdr:row>56</xdr:row>
      <xdr:rowOff>97478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69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26324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9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79647</xdr:rowOff>
    </xdr:from>
    <xdr:to>
      <xdr:col>24</xdr:col>
      <xdr:colOff>152400</xdr:colOff>
      <xdr:row>51</xdr:row>
      <xdr:rowOff>79647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2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37698</xdr:rowOff>
    </xdr:from>
    <xdr:to>
      <xdr:col>24</xdr:col>
      <xdr:colOff>63500</xdr:colOff>
      <xdr:row>55</xdr:row>
      <xdr:rowOff>22543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95998"/>
          <a:ext cx="838200" cy="15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24761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8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46334</xdr:rowOff>
    </xdr:from>
    <xdr:to>
      <xdr:col>24</xdr:col>
      <xdr:colOff>114300</xdr:colOff>
      <xdr:row>54</xdr:row>
      <xdr:rowOff>147934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0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22543</xdr:rowOff>
    </xdr:from>
    <xdr:to>
      <xdr:col>19</xdr:col>
      <xdr:colOff>177800</xdr:colOff>
      <xdr:row>55</xdr:row>
      <xdr:rowOff>54112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52293"/>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145936</xdr:rowOff>
    </xdr:from>
    <xdr:to>
      <xdr:col>20</xdr:col>
      <xdr:colOff>38100</xdr:colOff>
      <xdr:row>55</xdr:row>
      <xdr:rowOff>76086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0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67213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9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54112</xdr:rowOff>
    </xdr:from>
    <xdr:to>
      <xdr:col>15</xdr:col>
      <xdr:colOff>50800</xdr:colOff>
      <xdr:row>56</xdr:row>
      <xdr:rowOff>64285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83862"/>
          <a:ext cx="889000" cy="18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135923</xdr:rowOff>
    </xdr:from>
    <xdr:to>
      <xdr:col>15</xdr:col>
      <xdr:colOff>101600</xdr:colOff>
      <xdr:row>55</xdr:row>
      <xdr:rowOff>66073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39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82600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6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64285</xdr:rowOff>
    </xdr:from>
    <xdr:to>
      <xdr:col>10</xdr:col>
      <xdr:colOff>114300</xdr:colOff>
      <xdr:row>58</xdr:row>
      <xdr:rowOff>62410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65485"/>
          <a:ext cx="889000" cy="34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22561</xdr:rowOff>
    </xdr:from>
    <xdr:to>
      <xdr:col>10</xdr:col>
      <xdr:colOff>165100</xdr:colOff>
      <xdr:row>55</xdr:row>
      <xdr:rowOff>124161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140688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30927</xdr:rowOff>
    </xdr:from>
    <xdr:to>
      <xdr:col>6</xdr:col>
      <xdr:colOff>38100</xdr:colOff>
      <xdr:row>56</xdr:row>
      <xdr:rowOff>132527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3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149054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0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158348</xdr:rowOff>
    </xdr:from>
    <xdr:to>
      <xdr:col>24</xdr:col>
      <xdr:colOff>114300</xdr:colOff>
      <xdr:row>54</xdr:row>
      <xdr:rowOff>88498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9775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143193</xdr:rowOff>
    </xdr:from>
    <xdr:to>
      <xdr:col>20</xdr:col>
      <xdr:colOff>38100</xdr:colOff>
      <xdr:row>55</xdr:row>
      <xdr:rowOff>73343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0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89870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7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3312</xdr:rowOff>
    </xdr:from>
    <xdr:to>
      <xdr:col>15</xdr:col>
      <xdr:colOff>101600</xdr:colOff>
      <xdr:row>55</xdr:row>
      <xdr:rowOff>104912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96039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13485</xdr:rowOff>
    </xdr:from>
    <xdr:to>
      <xdr:col>10</xdr:col>
      <xdr:colOff>165100</xdr:colOff>
      <xdr:row>56</xdr:row>
      <xdr:rowOff>115085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1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106212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11610</xdr:rowOff>
    </xdr:from>
    <xdr:to>
      <xdr:col>6</xdr:col>
      <xdr:colOff>38100</xdr:colOff>
      <xdr:row>58</xdr:row>
      <xdr:rowOff>113210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104337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11049</xdr:rowOff>
    </xdr:from>
    <xdr:to>
      <xdr:col>24</xdr:col>
      <xdr:colOff>63500</xdr:colOff>
      <xdr:row>78</xdr:row>
      <xdr:rowOff>12192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414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143273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659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5207</xdr:rowOff>
    </xdr:from>
    <xdr:to>
      <xdr:col>19</xdr:col>
      <xdr:colOff>177800</xdr:colOff>
      <xdr:row>78</xdr:row>
      <xdr:rowOff>12192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78307"/>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107459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2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170562</xdr:rowOff>
    </xdr:from>
    <xdr:to>
      <xdr:col>15</xdr:col>
      <xdr:colOff>50800</xdr:colOff>
      <xdr:row>78</xdr:row>
      <xdr:rowOff>5207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72212"/>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166133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155448</xdr:rowOff>
    </xdr:from>
    <xdr:to>
      <xdr:col>10</xdr:col>
      <xdr:colOff>114300</xdr:colOff>
      <xdr:row>77</xdr:row>
      <xdr:rowOff>170562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57098"/>
          <a:ext cx="8890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5605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69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29989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1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131699</xdr:rowOff>
    </xdr:from>
    <xdr:to>
      <xdr:col>24</xdr:col>
      <xdr:colOff>114300</xdr:colOff>
      <xdr:row>78</xdr:row>
      <xdr:rowOff>61849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46626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132842</xdr:rowOff>
    </xdr:from>
    <xdr:to>
      <xdr:col>20</xdr:col>
      <xdr:colOff>38100</xdr:colOff>
      <xdr:row>78</xdr:row>
      <xdr:rowOff>62992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54119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2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125857</xdr:rowOff>
    </xdr:from>
    <xdr:to>
      <xdr:col>15</xdr:col>
      <xdr:colOff>101600</xdr:colOff>
      <xdr:row>78</xdr:row>
      <xdr:rowOff>56007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47134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119762</xdr:rowOff>
    </xdr:from>
    <xdr:to>
      <xdr:col>10</xdr:col>
      <xdr:colOff>165100</xdr:colOff>
      <xdr:row>78</xdr:row>
      <xdr:rowOff>49912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41039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1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104648</xdr:rowOff>
    </xdr:from>
    <xdr:to>
      <xdr:col>6</xdr:col>
      <xdr:colOff>38100</xdr:colOff>
      <xdr:row>78</xdr:row>
      <xdr:rowOff>34798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25925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36899</xdr:rowOff>
    </xdr:from>
    <xdr:to>
      <xdr:col>24</xdr:col>
      <xdr:colOff>63500</xdr:colOff>
      <xdr:row>94</xdr:row>
      <xdr:rowOff>136866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981749"/>
          <a:ext cx="838200" cy="27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121482</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6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136866</xdr:rowOff>
    </xdr:from>
    <xdr:to>
      <xdr:col>19</xdr:col>
      <xdr:colOff>177800</xdr:colOff>
      <xdr:row>95</xdr:row>
      <xdr:rowOff>18199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53166"/>
          <a:ext cx="889000" cy="5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3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81248</xdr:rowOff>
    </xdr:from>
    <xdr:to>
      <xdr:col>15</xdr:col>
      <xdr:colOff>50800</xdr:colOff>
      <xdr:row>95</xdr:row>
      <xdr:rowOff>18199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197548"/>
          <a:ext cx="889000" cy="10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127128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8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81248</xdr:rowOff>
    </xdr:from>
    <xdr:to>
      <xdr:col>10</xdr:col>
      <xdr:colOff>114300</xdr:colOff>
      <xdr:row>97</xdr:row>
      <xdr:rowOff>85820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97548"/>
          <a:ext cx="889000" cy="51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18018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30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25013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157549</xdr:rowOff>
    </xdr:from>
    <xdr:to>
      <xdr:col>24</xdr:col>
      <xdr:colOff>114300</xdr:colOff>
      <xdr:row>93</xdr:row>
      <xdr:rowOff>87699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8976</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78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86066</xdr:rowOff>
    </xdr:from>
    <xdr:to>
      <xdr:col>20</xdr:col>
      <xdr:colOff>38100</xdr:colOff>
      <xdr:row>95</xdr:row>
      <xdr:rowOff>16216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32743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7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138849</xdr:rowOff>
    </xdr:from>
    <xdr:to>
      <xdr:col>15</xdr:col>
      <xdr:colOff>101600</xdr:colOff>
      <xdr:row>95</xdr:row>
      <xdr:rowOff>68999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85526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3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30448</xdr:rowOff>
    </xdr:from>
    <xdr:to>
      <xdr:col>10</xdr:col>
      <xdr:colOff>165100</xdr:colOff>
      <xdr:row>94</xdr:row>
      <xdr:rowOff>132048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148575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2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35020</xdr:rowOff>
    </xdr:from>
    <xdr:to>
      <xdr:col>6</xdr:col>
      <xdr:colOff>38100</xdr:colOff>
      <xdr:row>97</xdr:row>
      <xdr:rowOff>136620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6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153147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116256</xdr:rowOff>
    </xdr:from>
    <xdr:to>
      <xdr:col>55</xdr:col>
      <xdr:colOff>0</xdr:colOff>
      <xdr:row>37</xdr:row>
      <xdr:rowOff>124752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59906"/>
          <a:ext cx="8382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123499</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467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100025</xdr:rowOff>
    </xdr:from>
    <xdr:to>
      <xdr:col>50</xdr:col>
      <xdr:colOff>114300</xdr:colOff>
      <xdr:row>37</xdr:row>
      <xdr:rowOff>124752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43675"/>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43298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5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100025</xdr:rowOff>
    </xdr:from>
    <xdr:to>
      <xdr:col>45</xdr:col>
      <xdr:colOff>177800</xdr:colOff>
      <xdr:row>37</xdr:row>
      <xdr:rowOff>143358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43675"/>
          <a:ext cx="889000" cy="4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22889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3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25311</xdr:rowOff>
    </xdr:from>
    <xdr:to>
      <xdr:col>41</xdr:col>
      <xdr:colOff>50800</xdr:colOff>
      <xdr:row>37</xdr:row>
      <xdr:rowOff>143358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168811"/>
          <a:ext cx="889000" cy="13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77995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9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5605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32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65456</xdr:rowOff>
    </xdr:from>
    <xdr:to>
      <xdr:col>55</xdr:col>
      <xdr:colOff>50800</xdr:colOff>
      <xdr:row>37</xdr:row>
      <xdr:rowOff>167056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88333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73952</xdr:rowOff>
    </xdr:from>
    <xdr:to>
      <xdr:col>50</xdr:col>
      <xdr:colOff>165100</xdr:colOff>
      <xdr:row>38</xdr:row>
      <xdr:rowOff>4102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20629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1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49225</xdr:rowOff>
    </xdr:from>
    <xdr:to>
      <xdr:col>46</xdr:col>
      <xdr:colOff>38100</xdr:colOff>
      <xdr:row>37</xdr:row>
      <xdr:rowOff>150825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167352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1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92558</xdr:rowOff>
    </xdr:from>
    <xdr:to>
      <xdr:col>41</xdr:col>
      <xdr:colOff>101600</xdr:colOff>
      <xdr:row>38</xdr:row>
      <xdr:rowOff>22707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39235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145961</xdr:rowOff>
    </xdr:from>
    <xdr:to>
      <xdr:col>36</xdr:col>
      <xdr:colOff>165100</xdr:colOff>
      <xdr:row>30</xdr:row>
      <xdr:rowOff>76111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11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92638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489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76759</xdr:rowOff>
    </xdr:from>
    <xdr:to>
      <xdr:col>55</xdr:col>
      <xdr:colOff>0</xdr:colOff>
      <xdr:row>56</xdr:row>
      <xdr:rowOff>120593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506509"/>
          <a:ext cx="838200" cy="2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151572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2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76759</xdr:rowOff>
    </xdr:from>
    <xdr:to>
      <xdr:col>50</xdr:col>
      <xdr:colOff>114300</xdr:colOff>
      <xdr:row>56</xdr:row>
      <xdr:rowOff>110706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06509"/>
          <a:ext cx="889000" cy="20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145851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111620</xdr:rowOff>
    </xdr:from>
    <xdr:to>
      <xdr:col>45</xdr:col>
      <xdr:colOff>177800</xdr:colOff>
      <xdr:row>56</xdr:row>
      <xdr:rowOff>110706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369920"/>
          <a:ext cx="889000" cy="3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130808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14427</xdr:rowOff>
    </xdr:from>
    <xdr:to>
      <xdr:col>41</xdr:col>
      <xdr:colOff>50800</xdr:colOff>
      <xdr:row>54</xdr:row>
      <xdr:rowOff>111620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8758377"/>
          <a:ext cx="889000" cy="61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148976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7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4748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69793</xdr:rowOff>
    </xdr:from>
    <xdr:to>
      <xdr:col>55</xdr:col>
      <xdr:colOff>50800</xdr:colOff>
      <xdr:row>56</xdr:row>
      <xdr:rowOff>171393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48220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4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25959</xdr:rowOff>
    </xdr:from>
    <xdr:to>
      <xdr:col>50</xdr:col>
      <xdr:colOff>165100</xdr:colOff>
      <xdr:row>55</xdr:row>
      <xdr:rowOff>127559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5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144086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59906</xdr:rowOff>
    </xdr:from>
    <xdr:to>
      <xdr:col>46</xdr:col>
      <xdr:colOff>38100</xdr:colOff>
      <xdr:row>56</xdr:row>
      <xdr:rowOff>161506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6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152633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5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60820</xdr:rowOff>
    </xdr:from>
    <xdr:to>
      <xdr:col>41</xdr:col>
      <xdr:colOff>101600</xdr:colOff>
      <xdr:row>54</xdr:row>
      <xdr:rowOff>162420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31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7497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09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135077</xdr:rowOff>
    </xdr:from>
    <xdr:to>
      <xdr:col>36</xdr:col>
      <xdr:colOff>165100</xdr:colOff>
      <xdr:row>51</xdr:row>
      <xdr:rowOff>65227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870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81754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848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166790</xdr:rowOff>
    </xdr:from>
    <xdr:to>
      <xdr:col>55</xdr:col>
      <xdr:colOff>0</xdr:colOff>
      <xdr:row>76</xdr:row>
      <xdr:rowOff>168275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25540"/>
          <a:ext cx="838200" cy="17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116958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97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166790</xdr:rowOff>
    </xdr:from>
    <xdr:to>
      <xdr:col>50</xdr:col>
      <xdr:colOff>114300</xdr:colOff>
      <xdr:row>77</xdr:row>
      <xdr:rowOff>125146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25540"/>
          <a:ext cx="889000" cy="30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105618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52070</xdr:rowOff>
    </xdr:from>
    <xdr:to>
      <xdr:col>45</xdr:col>
      <xdr:colOff>177800</xdr:colOff>
      <xdr:row>77</xdr:row>
      <xdr:rowOff>125146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082270"/>
          <a:ext cx="889000" cy="2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117758</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29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52070</xdr:rowOff>
    </xdr:from>
    <xdr:to>
      <xdr:col>41</xdr:col>
      <xdr:colOff>50800</xdr:colOff>
      <xdr:row>78</xdr:row>
      <xdr:rowOff>120498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082270"/>
          <a:ext cx="889000" cy="4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151134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117475</xdr:rowOff>
    </xdr:from>
    <xdr:to>
      <xdr:col>55</xdr:col>
      <xdr:colOff>50800</xdr:colOff>
      <xdr:row>77</xdr:row>
      <xdr:rowOff>47625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95902</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115989</xdr:rowOff>
    </xdr:from>
    <xdr:to>
      <xdr:col>50</xdr:col>
      <xdr:colOff>165100</xdr:colOff>
      <xdr:row>76</xdr:row>
      <xdr:rowOff>46140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974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62666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4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74346</xdr:rowOff>
    </xdr:from>
    <xdr:to>
      <xdr:col>46</xdr:col>
      <xdr:colOff>38100</xdr:colOff>
      <xdr:row>78</xdr:row>
      <xdr:rowOff>4496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167073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3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1270</xdr:rowOff>
    </xdr:from>
    <xdr:to>
      <xdr:col>41</xdr:col>
      <xdr:colOff>101600</xdr:colOff>
      <xdr:row>76</xdr:row>
      <xdr:rowOff>102870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93997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1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69698</xdr:rowOff>
    </xdr:from>
    <xdr:to>
      <xdr:col>36</xdr:col>
      <xdr:colOff>165100</xdr:colOff>
      <xdr:row>78</xdr:row>
      <xdr:rowOff>171298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162425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3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73268</xdr:rowOff>
    </xdr:from>
    <xdr:to>
      <xdr:col>54</xdr:col>
      <xdr:colOff>189865</xdr:colOff>
      <xdr:row>98</xdr:row>
      <xdr:rowOff>163931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46668"/>
          <a:ext cx="1270" cy="1119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167758</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163931</xdr:rowOff>
    </xdr:from>
    <xdr:to>
      <xdr:col>55</xdr:col>
      <xdr:colOff>88900</xdr:colOff>
      <xdr:row>98</xdr:row>
      <xdr:rowOff>163931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19945</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2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73268</xdr:rowOff>
    </xdr:from>
    <xdr:to>
      <xdr:col>55</xdr:col>
      <xdr:colOff>88900</xdr:colOff>
      <xdr:row>92</xdr:row>
      <xdr:rowOff>73268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4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148273</xdr:rowOff>
    </xdr:from>
    <xdr:to>
      <xdr:col>55</xdr:col>
      <xdr:colOff>0</xdr:colOff>
      <xdr:row>98</xdr:row>
      <xdr:rowOff>14518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07473"/>
          <a:ext cx="838200" cy="20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57552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4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34675</xdr:rowOff>
    </xdr:from>
    <xdr:to>
      <xdr:col>55</xdr:col>
      <xdr:colOff>50800</xdr:colOff>
      <xdr:row>96</xdr:row>
      <xdr:rowOff>136275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148273</xdr:rowOff>
    </xdr:from>
    <xdr:to>
      <xdr:col>50</xdr:col>
      <xdr:colOff>114300</xdr:colOff>
      <xdr:row>97</xdr:row>
      <xdr:rowOff>84196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07473"/>
          <a:ext cx="889000" cy="1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162899</xdr:rowOff>
    </xdr:from>
    <xdr:to>
      <xdr:col>50</xdr:col>
      <xdr:colOff>165100</xdr:colOff>
      <xdr:row>97</xdr:row>
      <xdr:rowOff>93049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2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84176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1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6152</xdr:rowOff>
    </xdr:from>
    <xdr:to>
      <xdr:col>45</xdr:col>
      <xdr:colOff>177800</xdr:colOff>
      <xdr:row>97</xdr:row>
      <xdr:rowOff>84196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36802"/>
          <a:ext cx="889000" cy="7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73675</xdr:rowOff>
    </xdr:from>
    <xdr:to>
      <xdr:col>46</xdr:col>
      <xdr:colOff>38100</xdr:colOff>
      <xdr:row>98</xdr:row>
      <xdr:rowOff>3825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0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166402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9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116131</xdr:rowOff>
    </xdr:from>
    <xdr:to>
      <xdr:col>41</xdr:col>
      <xdr:colOff>50800</xdr:colOff>
      <xdr:row>97</xdr:row>
      <xdr:rowOff>6152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5718081"/>
          <a:ext cx="889000" cy="9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103485</xdr:rowOff>
    </xdr:from>
    <xdr:to>
      <xdr:col>41</xdr:col>
      <xdr:colOff>101600</xdr:colOff>
      <xdr:row>98</xdr:row>
      <xdr:rowOff>33635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24762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152726</xdr:rowOff>
    </xdr:from>
    <xdr:to>
      <xdr:col>36</xdr:col>
      <xdr:colOff>165100</xdr:colOff>
      <xdr:row>97</xdr:row>
      <xdr:rowOff>82876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74003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135168</xdr:rowOff>
    </xdr:from>
    <xdr:to>
      <xdr:col>55</xdr:col>
      <xdr:colOff>50800</xdr:colOff>
      <xdr:row>98</xdr:row>
      <xdr:rowOff>65318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113595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97473</xdr:rowOff>
    </xdr:from>
    <xdr:to>
      <xdr:col>50</xdr:col>
      <xdr:colOff>165100</xdr:colOff>
      <xdr:row>97</xdr:row>
      <xdr:rowOff>27623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5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44150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33396</xdr:rowOff>
    </xdr:from>
    <xdr:to>
      <xdr:col>46</xdr:col>
      <xdr:colOff>38100</xdr:colOff>
      <xdr:row>97</xdr:row>
      <xdr:rowOff>134996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151523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4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126802</xdr:rowOff>
    </xdr:from>
    <xdr:to>
      <xdr:col>41</xdr:col>
      <xdr:colOff>101600</xdr:colOff>
      <xdr:row>97</xdr:row>
      <xdr:rowOff>56952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73479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36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65331</xdr:rowOff>
    </xdr:from>
    <xdr:to>
      <xdr:col>36</xdr:col>
      <xdr:colOff>165100</xdr:colOff>
      <xdr:row>91</xdr:row>
      <xdr:rowOff>166931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566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12008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544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98552</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8510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109164</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281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162940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98770</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320"/>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47716</xdr:rowOff>
    </xdr:from>
    <xdr:to>
      <xdr:col>71</xdr:col>
      <xdr:colOff>177800</xdr:colOff>
      <xdr:row>39</xdr:row>
      <xdr:rowOff>98770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562816"/>
          <a:ext cx="889000" cy="2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47752</xdr:rowOff>
    </xdr:from>
    <xdr:to>
      <xdr:col>85</xdr:col>
      <xdr:colOff>177800</xdr:colOff>
      <xdr:row>39</xdr:row>
      <xdr:rowOff>149352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134129</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47970</xdr:rowOff>
    </xdr:from>
    <xdr:to>
      <xdr:col>72</xdr:col>
      <xdr:colOff>38100</xdr:colOff>
      <xdr:row>39</xdr:row>
      <xdr:rowOff>149570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140697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168366</xdr:rowOff>
    </xdr:from>
    <xdr:to>
      <xdr:col>67</xdr:col>
      <xdr:colOff>101600</xdr:colOff>
      <xdr:row>38</xdr:row>
      <xdr:rowOff>98516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1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89643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60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155565</xdr:rowOff>
    </xdr:from>
    <xdr:to>
      <xdr:col>85</xdr:col>
      <xdr:colOff>127000</xdr:colOff>
      <xdr:row>75</xdr:row>
      <xdr:rowOff>24119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842865"/>
          <a:ext cx="8382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155943</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50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19800</xdr:rowOff>
    </xdr:from>
    <xdr:to>
      <xdr:col>81</xdr:col>
      <xdr:colOff>50800</xdr:colOff>
      <xdr:row>75</xdr:row>
      <xdr:rowOff>24119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878550"/>
          <a:ext cx="8890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71833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41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147884</xdr:rowOff>
    </xdr:from>
    <xdr:to>
      <xdr:col>76</xdr:col>
      <xdr:colOff>114300</xdr:colOff>
      <xdr:row>75</xdr:row>
      <xdr:rowOff>19800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835184"/>
          <a:ext cx="889000" cy="4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64586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4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147884</xdr:rowOff>
    </xdr:from>
    <xdr:to>
      <xdr:col>71</xdr:col>
      <xdr:colOff>177800</xdr:colOff>
      <xdr:row>75</xdr:row>
      <xdr:rowOff>31710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835184"/>
          <a:ext cx="889000" cy="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44469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74622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104765</xdr:rowOff>
    </xdr:from>
    <xdr:to>
      <xdr:col>85</xdr:col>
      <xdr:colOff>177800</xdr:colOff>
      <xdr:row>75</xdr:row>
      <xdr:rowOff>34915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7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83192</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77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144769</xdr:rowOff>
    </xdr:from>
    <xdr:to>
      <xdr:col>81</xdr:col>
      <xdr:colOff>101600</xdr:colOff>
      <xdr:row>75</xdr:row>
      <xdr:rowOff>74919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83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66046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92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140450</xdr:rowOff>
    </xdr:from>
    <xdr:to>
      <xdr:col>76</xdr:col>
      <xdr:colOff>165100</xdr:colOff>
      <xdr:row>75</xdr:row>
      <xdr:rowOff>70600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8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61727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9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97084</xdr:rowOff>
    </xdr:from>
    <xdr:to>
      <xdr:col>72</xdr:col>
      <xdr:colOff>38100</xdr:colOff>
      <xdr:row>75</xdr:row>
      <xdr:rowOff>27234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7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18361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87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152360</xdr:rowOff>
    </xdr:from>
    <xdr:to>
      <xdr:col>67</xdr:col>
      <xdr:colOff>101600</xdr:colOff>
      <xdr:row>75</xdr:row>
      <xdr:rowOff>82510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8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73637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9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93523</xdr:rowOff>
    </xdr:from>
    <xdr:to>
      <xdr:col>85</xdr:col>
      <xdr:colOff>127000</xdr:colOff>
      <xdr:row>95</xdr:row>
      <xdr:rowOff>14466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209823"/>
          <a:ext cx="838200" cy="9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8729</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296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14466</xdr:rowOff>
    </xdr:from>
    <xdr:to>
      <xdr:col>81</xdr:col>
      <xdr:colOff>50800</xdr:colOff>
      <xdr:row>95</xdr:row>
      <xdr:rowOff>66624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302216"/>
          <a:ext cx="889000" cy="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54602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5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66624</xdr:rowOff>
    </xdr:from>
    <xdr:to>
      <xdr:col>76</xdr:col>
      <xdr:colOff>114300</xdr:colOff>
      <xdr:row>97</xdr:row>
      <xdr:rowOff>5017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354374"/>
          <a:ext cx="889000" cy="28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165092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5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5017</xdr:rowOff>
    </xdr:from>
    <xdr:to>
      <xdr:col>71</xdr:col>
      <xdr:colOff>177800</xdr:colOff>
      <xdr:row>98</xdr:row>
      <xdr:rowOff>90475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635667"/>
          <a:ext cx="889000" cy="25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154906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42723</xdr:rowOff>
    </xdr:from>
    <xdr:to>
      <xdr:col>85</xdr:col>
      <xdr:colOff>177800</xdr:colOff>
      <xdr:row>94</xdr:row>
      <xdr:rowOff>144323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15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65600</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01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135116</xdr:rowOff>
    </xdr:from>
    <xdr:to>
      <xdr:col>81</xdr:col>
      <xdr:colOff>101600</xdr:colOff>
      <xdr:row>95</xdr:row>
      <xdr:rowOff>65266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2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81793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02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15824</xdr:rowOff>
    </xdr:from>
    <xdr:to>
      <xdr:col>76</xdr:col>
      <xdr:colOff>165100</xdr:colOff>
      <xdr:row>95</xdr:row>
      <xdr:rowOff>117424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3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133951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0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125667</xdr:rowOff>
    </xdr:from>
    <xdr:to>
      <xdr:col>72</xdr:col>
      <xdr:colOff>38100</xdr:colOff>
      <xdr:row>97</xdr:row>
      <xdr:rowOff>55817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5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46944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7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39675</xdr:rowOff>
    </xdr:from>
    <xdr:to>
      <xdr:col>67</xdr:col>
      <xdr:colOff>101600</xdr:colOff>
      <xdr:row>98</xdr:row>
      <xdr:rowOff>141275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132402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3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3810</xdr:rowOff>
    </xdr:from>
    <xdr:to>
      <xdr:col>116</xdr:col>
      <xdr:colOff>63500</xdr:colOff>
      <xdr:row>39</xdr:row>
      <xdr:rowOff>21971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90360"/>
          <a:ext cx="8382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30243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02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xdr:rowOff>
    </xdr:from>
    <xdr:to>
      <xdr:col>111</xdr:col>
      <xdr:colOff>177800</xdr:colOff>
      <xdr:row>39</xdr:row>
      <xdr:rowOff>34290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90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76471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34290</xdr:rowOff>
    </xdr:from>
    <xdr:to>
      <xdr:col>107</xdr:col>
      <xdr:colOff>50800</xdr:colOff>
      <xdr:row>39</xdr:row>
      <xdr:rowOff>40132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20840"/>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59199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34163</xdr:rowOff>
    </xdr:from>
    <xdr:to>
      <xdr:col>102</xdr:col>
      <xdr:colOff>114300</xdr:colOff>
      <xdr:row>39</xdr:row>
      <xdr:rowOff>40132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20713"/>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62374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71518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142621</xdr:rowOff>
    </xdr:from>
    <xdr:to>
      <xdr:col>116</xdr:col>
      <xdr:colOff>114300</xdr:colOff>
      <xdr:row>39</xdr:row>
      <xdr:rowOff>72771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57548</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2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124460</xdr:rowOff>
    </xdr:from>
    <xdr:to>
      <xdr:col>112</xdr:col>
      <xdr:colOff>38100</xdr:colOff>
      <xdr:row>39</xdr:row>
      <xdr:rowOff>54610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45737</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732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154940</xdr:rowOff>
    </xdr:from>
    <xdr:to>
      <xdr:col>107</xdr:col>
      <xdr:colOff>101600</xdr:colOff>
      <xdr:row>39</xdr:row>
      <xdr:rowOff>85090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76217</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77333" y="676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160782</xdr:rowOff>
    </xdr:from>
    <xdr:to>
      <xdr:col>102</xdr:col>
      <xdr:colOff>165100</xdr:colOff>
      <xdr:row>39</xdr:row>
      <xdr:rowOff>90932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82059</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88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154813</xdr:rowOff>
    </xdr:from>
    <xdr:to>
      <xdr:col>98</xdr:col>
      <xdr:colOff>38100</xdr:colOff>
      <xdr:row>39</xdr:row>
      <xdr:rowOff>84963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76090</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99333" y="6762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160389</xdr:rowOff>
    </xdr:from>
    <xdr:to>
      <xdr:col>116</xdr:col>
      <xdr:colOff>63500</xdr:colOff>
      <xdr:row>56</xdr:row>
      <xdr:rowOff>7645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590139"/>
          <a:ext cx="838200" cy="1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8538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81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116001</xdr:rowOff>
    </xdr:from>
    <xdr:to>
      <xdr:col>111</xdr:col>
      <xdr:colOff>177800</xdr:colOff>
      <xdr:row>55</xdr:row>
      <xdr:rowOff>160389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545751"/>
          <a:ext cx="889000" cy="4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127563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9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55652</xdr:rowOff>
    </xdr:from>
    <xdr:to>
      <xdr:col>107</xdr:col>
      <xdr:colOff>50800</xdr:colOff>
      <xdr:row>55</xdr:row>
      <xdr:rowOff>116001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485402"/>
          <a:ext cx="889000" cy="6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118076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105219</xdr:rowOff>
    </xdr:from>
    <xdr:to>
      <xdr:col>102</xdr:col>
      <xdr:colOff>114300</xdr:colOff>
      <xdr:row>55</xdr:row>
      <xdr:rowOff>55652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363519"/>
          <a:ext cx="889000" cy="12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93616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95331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128295</xdr:rowOff>
    </xdr:from>
    <xdr:to>
      <xdr:col>116</xdr:col>
      <xdr:colOff>114300</xdr:colOff>
      <xdr:row>56</xdr:row>
      <xdr:rowOff>58445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5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151172</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40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109589</xdr:rowOff>
    </xdr:from>
    <xdr:to>
      <xdr:col>112</xdr:col>
      <xdr:colOff>38100</xdr:colOff>
      <xdr:row>56</xdr:row>
      <xdr:rowOff>39739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5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56266</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31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65201</xdr:rowOff>
    </xdr:from>
    <xdr:to>
      <xdr:col>107</xdr:col>
      <xdr:colOff>101600</xdr:colOff>
      <xdr:row>55</xdr:row>
      <xdr:rowOff>166801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4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11878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27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4852</xdr:rowOff>
    </xdr:from>
    <xdr:to>
      <xdr:col>102</xdr:col>
      <xdr:colOff>165100</xdr:colOff>
      <xdr:row>55</xdr:row>
      <xdr:rowOff>106452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4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122979</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2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54419</xdr:rowOff>
    </xdr:from>
    <xdr:to>
      <xdr:col>98</xdr:col>
      <xdr:colOff>38100</xdr:colOff>
      <xdr:row>54</xdr:row>
      <xdr:rowOff>156019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31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1096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0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44222</xdr:rowOff>
    </xdr:from>
    <xdr:to>
      <xdr:col>116</xdr:col>
      <xdr:colOff>63500</xdr:colOff>
      <xdr:row>77</xdr:row>
      <xdr:rowOff>74510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45872"/>
          <a:ext cx="838200" cy="3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118063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0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74510</xdr:rowOff>
    </xdr:from>
    <xdr:to>
      <xdr:col>111</xdr:col>
      <xdr:colOff>177800</xdr:colOff>
      <xdr:row>77</xdr:row>
      <xdr:rowOff>91542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76160"/>
          <a:ext cx="889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80383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91542</xdr:rowOff>
    </xdr:from>
    <xdr:to>
      <xdr:col>107</xdr:col>
      <xdr:colOff>50800</xdr:colOff>
      <xdr:row>77</xdr:row>
      <xdr:rowOff>131851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93192"/>
          <a:ext cx="8890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131851</xdr:rowOff>
    </xdr:from>
    <xdr:to>
      <xdr:col>102</xdr:col>
      <xdr:colOff>114300</xdr:colOff>
      <xdr:row>77</xdr:row>
      <xdr:rowOff>151130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33501"/>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143476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157345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164872</xdr:rowOff>
    </xdr:from>
    <xdr:to>
      <xdr:col>116</xdr:col>
      <xdr:colOff>114300</xdr:colOff>
      <xdr:row>77</xdr:row>
      <xdr:rowOff>95022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143299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7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23710</xdr:rowOff>
    </xdr:from>
    <xdr:to>
      <xdr:col>112</xdr:col>
      <xdr:colOff>38100</xdr:colOff>
      <xdr:row>77</xdr:row>
      <xdr:rowOff>125310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116437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40742</xdr:rowOff>
    </xdr:from>
    <xdr:to>
      <xdr:col>107</xdr:col>
      <xdr:colOff>101600</xdr:colOff>
      <xdr:row>77</xdr:row>
      <xdr:rowOff>142342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133469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81051</xdr:rowOff>
    </xdr:from>
    <xdr:to>
      <xdr:col>102</xdr:col>
      <xdr:colOff>165100</xdr:colOff>
      <xdr:row>78</xdr:row>
      <xdr:rowOff>11201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2328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7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100330</xdr:rowOff>
    </xdr:from>
    <xdr:to>
      <xdr:col>98</xdr:col>
      <xdr:colOff>38100</xdr:colOff>
      <xdr:row>78</xdr:row>
      <xdr:rowOff>30480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21607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9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人件費は、類似団体比較において、最も下回る水準となった。</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物件費は、類似団体平均をやや下回る水準で推移していたが、小山評定ふるさと応援事業費等の増加により、類似団体平均を上回る水準となった。</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扶助費は、こども医療費助成の拡充や障がい児・障がい者への支援等により類似団体平均を上回る水準となっている。</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補助費等は、広域保健衛生組合が推進する施設建設への負担金の増加により、依然として類似団体平均をやや上回る水準となっている。今後も負担金等の増加が見込まれることから、目的を達成した補助金等の見直しに努める。</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普通建設事業費は、新庁舎整備事業や大谷地区中心施設整備事業費等の大型事業の終了により、類似団体平均を大きく下回る水準となった。今後は、大型建設事業が再び続いていく予定だが、各事業の進度調整を図りながら、できる限り平準化に努める。</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積立金は、ふるさと納税の好調が続き、小山評定ふるさと応援基金への積立が増加したことにより、類似団体平均を上回る水準となった。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166,874
158,582
171.75
77,074,661
74,950,728
1,835,890
35,546,306
57,493,171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141605</xdr:rowOff>
    </xdr:from>
    <xdr:to>
      <xdr:col>24</xdr:col>
      <xdr:colOff>63500</xdr:colOff>
      <xdr:row>32</xdr:row>
      <xdr:rowOff>93980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5655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130192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16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29210</xdr:rowOff>
    </xdr:from>
    <xdr:to>
      <xdr:col>19</xdr:col>
      <xdr:colOff>177800</xdr:colOff>
      <xdr:row>31</xdr:row>
      <xdr:rowOff>141605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4416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166387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29210</xdr:rowOff>
    </xdr:from>
    <xdr:to>
      <xdr:col>15</xdr:col>
      <xdr:colOff>50800</xdr:colOff>
      <xdr:row>31</xdr:row>
      <xdr:rowOff>82550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44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82550</xdr:rowOff>
    </xdr:from>
    <xdr:to>
      <xdr:col>10</xdr:col>
      <xdr:colOff>114300</xdr:colOff>
      <xdr:row>31</xdr:row>
      <xdr:rowOff>114935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3975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67327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34942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43180</xdr:rowOff>
    </xdr:from>
    <xdr:to>
      <xdr:col>24</xdr:col>
      <xdr:colOff>114300</xdr:colOff>
      <xdr:row>32</xdr:row>
      <xdr:rowOff>144780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66057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90805</xdr:rowOff>
    </xdr:from>
    <xdr:to>
      <xdr:col>20</xdr:col>
      <xdr:colOff>38100</xdr:colOff>
      <xdr:row>32</xdr:row>
      <xdr:rowOff>20955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37482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149860</xdr:rowOff>
    </xdr:from>
    <xdr:to>
      <xdr:col>15</xdr:col>
      <xdr:colOff>101600</xdr:colOff>
      <xdr:row>31</xdr:row>
      <xdr:rowOff>80010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96537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6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31750</xdr:rowOff>
    </xdr:from>
    <xdr:to>
      <xdr:col>10</xdr:col>
      <xdr:colOff>165100</xdr:colOff>
      <xdr:row>31</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149877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64135</xdr:rowOff>
    </xdr:from>
    <xdr:to>
      <xdr:col>6</xdr:col>
      <xdr:colOff>38100</xdr:colOff>
      <xdr:row>31</xdr:row>
      <xdr:rowOff>165735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10812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62716</xdr:rowOff>
    </xdr:from>
    <xdr:to>
      <xdr:col>24</xdr:col>
      <xdr:colOff>62865</xdr:colOff>
      <xdr:row>59</xdr:row>
      <xdr:rowOff>26470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835366"/>
          <a:ext cx="1270" cy="30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30297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4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26470</xdr:rowOff>
    </xdr:from>
    <xdr:to>
      <xdr:col>24</xdr:col>
      <xdr:colOff>152400</xdr:colOff>
      <xdr:row>59</xdr:row>
      <xdr:rowOff>26470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4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9393</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61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62716</xdr:rowOff>
    </xdr:from>
    <xdr:to>
      <xdr:col>24</xdr:col>
      <xdr:colOff>152400</xdr:colOff>
      <xdr:row>57</xdr:row>
      <xdr:rowOff>62716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83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73068</xdr:rowOff>
    </xdr:from>
    <xdr:to>
      <xdr:col>24</xdr:col>
      <xdr:colOff>63500</xdr:colOff>
      <xdr:row>57</xdr:row>
      <xdr:rowOff>93029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45718"/>
          <a:ext cx="838200" cy="1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154908</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27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5031</xdr:rowOff>
    </xdr:from>
    <xdr:to>
      <xdr:col>24</xdr:col>
      <xdr:colOff>114300</xdr:colOff>
      <xdr:row>58</xdr:row>
      <xdr:rowOff>106631</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4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93029</xdr:rowOff>
    </xdr:from>
    <xdr:to>
      <xdr:col>19</xdr:col>
      <xdr:colOff>177800</xdr:colOff>
      <xdr:row>58</xdr:row>
      <xdr:rowOff>3820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65679"/>
          <a:ext cx="889000" cy="8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71727</xdr:rowOff>
    </xdr:from>
    <xdr:to>
      <xdr:col>20</xdr:col>
      <xdr:colOff>38100</xdr:colOff>
      <xdr:row>59</xdr:row>
      <xdr:rowOff>1877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1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164454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1010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3820</xdr:rowOff>
    </xdr:from>
    <xdr:to>
      <xdr:col>15</xdr:col>
      <xdr:colOff>50800</xdr:colOff>
      <xdr:row>58</xdr:row>
      <xdr:rowOff>109699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47920"/>
          <a:ext cx="889000" cy="10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63991</xdr:rowOff>
    </xdr:from>
    <xdr:to>
      <xdr:col>15</xdr:col>
      <xdr:colOff>101600</xdr:colOff>
      <xdr:row>58</xdr:row>
      <xdr:rowOff>165591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156718</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1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20700</xdr:rowOff>
    </xdr:from>
    <xdr:to>
      <xdr:col>10</xdr:col>
      <xdr:colOff>114300</xdr:colOff>
      <xdr:row>58</xdr:row>
      <xdr:rowOff>109699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764650"/>
          <a:ext cx="889000" cy="128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66187</xdr:rowOff>
    </xdr:from>
    <xdr:to>
      <xdr:col>10</xdr:col>
      <xdr:colOff>165100</xdr:colOff>
      <xdr:row>58</xdr:row>
      <xdr:rowOff>167787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158914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10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16141</xdr:rowOff>
    </xdr:from>
    <xdr:to>
      <xdr:col>6</xdr:col>
      <xdr:colOff>38100</xdr:colOff>
      <xdr:row>53</xdr:row>
      <xdr:rowOff>117741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10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108868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19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22268</xdr:rowOff>
    </xdr:from>
    <xdr:to>
      <xdr:col>24</xdr:col>
      <xdr:colOff>114300</xdr:colOff>
      <xdr:row>57</xdr:row>
      <xdr:rowOff>123868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9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136394</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3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42229</xdr:rowOff>
    </xdr:from>
    <xdr:to>
      <xdr:col>20</xdr:col>
      <xdr:colOff>38100</xdr:colOff>
      <xdr:row>57</xdr:row>
      <xdr:rowOff>143829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1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160356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59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124470</xdr:rowOff>
    </xdr:from>
    <xdr:to>
      <xdr:col>15</xdr:col>
      <xdr:colOff>101600</xdr:colOff>
      <xdr:row>58</xdr:row>
      <xdr:rowOff>54620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71147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67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58899</xdr:rowOff>
    </xdr:from>
    <xdr:to>
      <xdr:col>10</xdr:col>
      <xdr:colOff>165100</xdr:colOff>
      <xdr:row>58</xdr:row>
      <xdr:rowOff>160499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5576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7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141350</xdr:rowOff>
    </xdr:from>
    <xdr:to>
      <xdr:col>6</xdr:col>
      <xdr:colOff>38100</xdr:colOff>
      <xdr:row>51</xdr:row>
      <xdr:rowOff>71500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71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88027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84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8990</xdr:rowOff>
    </xdr:from>
    <xdr:to>
      <xdr:col>24</xdr:col>
      <xdr:colOff>62865</xdr:colOff>
      <xdr:row>75</xdr:row>
      <xdr:rowOff>146411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1940"/>
          <a:ext cx="1270" cy="82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150238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00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146411</xdr:rowOff>
    </xdr:from>
    <xdr:to>
      <xdr:col>24</xdr:col>
      <xdr:colOff>152400</xdr:colOff>
      <xdr:row>75</xdr:row>
      <xdr:rowOff>146411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00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127117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8990</xdr:rowOff>
    </xdr:from>
    <xdr:to>
      <xdr:col>24</xdr:col>
      <xdr:colOff>152400</xdr:colOff>
      <xdr:row>71</xdr:row>
      <xdr:rowOff>8990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95760</xdr:rowOff>
    </xdr:from>
    <xdr:to>
      <xdr:col>24</xdr:col>
      <xdr:colOff>63500</xdr:colOff>
      <xdr:row>77</xdr:row>
      <xdr:rowOff>27130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54510"/>
          <a:ext cx="838200" cy="27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80606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425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57729</xdr:rowOff>
    </xdr:from>
    <xdr:to>
      <xdr:col>24</xdr:col>
      <xdr:colOff>114300</xdr:colOff>
      <xdr:row>73</xdr:row>
      <xdr:rowOff>159329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57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27130</xdr:rowOff>
    </xdr:from>
    <xdr:to>
      <xdr:col>19</xdr:col>
      <xdr:colOff>177800</xdr:colOff>
      <xdr:row>77</xdr:row>
      <xdr:rowOff>46104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28780"/>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124219</xdr:rowOff>
    </xdr:from>
    <xdr:to>
      <xdr:col>20</xdr:col>
      <xdr:colOff>38100</xdr:colOff>
      <xdr:row>75</xdr:row>
      <xdr:rowOff>54369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70896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8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106831</xdr:rowOff>
    </xdr:from>
    <xdr:to>
      <xdr:col>15</xdr:col>
      <xdr:colOff>50800</xdr:colOff>
      <xdr:row>77</xdr:row>
      <xdr:rowOff>46104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37031"/>
          <a:ext cx="889000" cy="11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83789</xdr:rowOff>
    </xdr:from>
    <xdr:to>
      <xdr:col>15</xdr:col>
      <xdr:colOff>101600</xdr:colOff>
      <xdr:row>76</xdr:row>
      <xdr:rowOff>13940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30466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106831</xdr:rowOff>
    </xdr:from>
    <xdr:to>
      <xdr:col>10</xdr:col>
      <xdr:colOff>114300</xdr:colOff>
      <xdr:row>78</xdr:row>
      <xdr:rowOff>91074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37031"/>
          <a:ext cx="889000" cy="32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109017</xdr:rowOff>
    </xdr:from>
    <xdr:to>
      <xdr:col>10</xdr:col>
      <xdr:colOff>165100</xdr:colOff>
      <xdr:row>75</xdr:row>
      <xdr:rowOff>39167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55694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19569</xdr:rowOff>
    </xdr:from>
    <xdr:to>
      <xdr:col>6</xdr:col>
      <xdr:colOff>38100</xdr:colOff>
      <xdr:row>77</xdr:row>
      <xdr:rowOff>121169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137696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44960</xdr:rowOff>
    </xdr:from>
    <xdr:to>
      <xdr:col>24</xdr:col>
      <xdr:colOff>114300</xdr:colOff>
      <xdr:row>75</xdr:row>
      <xdr:rowOff>146560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0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131337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1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147780</xdr:rowOff>
    </xdr:from>
    <xdr:to>
      <xdr:col>20</xdr:col>
      <xdr:colOff>38100</xdr:colOff>
      <xdr:row>77</xdr:row>
      <xdr:rowOff>77930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7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69057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7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166754</xdr:rowOff>
    </xdr:from>
    <xdr:to>
      <xdr:col>15</xdr:col>
      <xdr:colOff>101600</xdr:colOff>
      <xdr:row>77</xdr:row>
      <xdr:rowOff>96904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88031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8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56031</xdr:rowOff>
    </xdr:from>
    <xdr:to>
      <xdr:col>10</xdr:col>
      <xdr:colOff>165100</xdr:colOff>
      <xdr:row>76</xdr:row>
      <xdr:rowOff>157631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148758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7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40274</xdr:rowOff>
    </xdr:from>
    <xdr:to>
      <xdr:col>6</xdr:col>
      <xdr:colOff>38100</xdr:colOff>
      <xdr:row>78</xdr:row>
      <xdr:rowOff>141874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1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133001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131280</xdr:rowOff>
    </xdr:from>
    <xdr:to>
      <xdr:col>24</xdr:col>
      <xdr:colOff>63500</xdr:colOff>
      <xdr:row>96</xdr:row>
      <xdr:rowOff>168084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90480"/>
          <a:ext cx="8382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78795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104572</xdr:rowOff>
    </xdr:from>
    <xdr:to>
      <xdr:col>19</xdr:col>
      <xdr:colOff>177800</xdr:colOff>
      <xdr:row>96</xdr:row>
      <xdr:rowOff>168084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63772"/>
          <a:ext cx="889000" cy="6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55821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8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104572</xdr:rowOff>
    </xdr:from>
    <xdr:to>
      <xdr:col>15</xdr:col>
      <xdr:colOff>50800</xdr:colOff>
      <xdr:row>97</xdr:row>
      <xdr:rowOff>978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63772"/>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156939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978</xdr:rowOff>
    </xdr:from>
    <xdr:to>
      <xdr:col>10</xdr:col>
      <xdr:colOff>114300</xdr:colOff>
      <xdr:row>98</xdr:row>
      <xdr:rowOff>78511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31628"/>
          <a:ext cx="889000" cy="24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52151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80480</xdr:rowOff>
    </xdr:from>
    <xdr:to>
      <xdr:col>24</xdr:col>
      <xdr:colOff>114300</xdr:colOff>
      <xdr:row>97</xdr:row>
      <xdr:rowOff>10630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103357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117284</xdr:rowOff>
    </xdr:from>
    <xdr:to>
      <xdr:col>20</xdr:col>
      <xdr:colOff>38100</xdr:colOff>
      <xdr:row>97</xdr:row>
      <xdr:rowOff>47434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7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63961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53772</xdr:rowOff>
    </xdr:from>
    <xdr:to>
      <xdr:col>15</xdr:col>
      <xdr:colOff>101600</xdr:colOff>
      <xdr:row>96</xdr:row>
      <xdr:rowOff>155372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121628</xdr:rowOff>
    </xdr:from>
    <xdr:to>
      <xdr:col>10</xdr:col>
      <xdr:colOff>165100</xdr:colOff>
      <xdr:row>97</xdr:row>
      <xdr:rowOff>51778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42905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7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27711</xdr:rowOff>
    </xdr:from>
    <xdr:to>
      <xdr:col>6</xdr:col>
      <xdr:colOff>38100</xdr:colOff>
      <xdr:row>98</xdr:row>
      <xdr:rowOff>129311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120438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50317</xdr:rowOff>
    </xdr:from>
    <xdr:to>
      <xdr:col>55</xdr:col>
      <xdr:colOff>0</xdr:colOff>
      <xdr:row>38</xdr:row>
      <xdr:rowOff>56261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65417"/>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39996</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1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37973</xdr:rowOff>
    </xdr:from>
    <xdr:to>
      <xdr:col>50</xdr:col>
      <xdr:colOff>114300</xdr:colOff>
      <xdr:row>38</xdr:row>
      <xdr:rowOff>56261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5307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60266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0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93066</xdr:rowOff>
    </xdr:from>
    <xdr:to>
      <xdr:col>45</xdr:col>
      <xdr:colOff>177800</xdr:colOff>
      <xdr:row>38</xdr:row>
      <xdr:rowOff>37973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36716"/>
          <a:ext cx="889000" cy="1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66895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0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95352</xdr:rowOff>
    </xdr:from>
    <xdr:to>
      <xdr:col>41</xdr:col>
      <xdr:colOff>50800</xdr:colOff>
      <xdr:row>37</xdr:row>
      <xdr:rowOff>93066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26755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15206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170967</xdr:rowOff>
    </xdr:from>
    <xdr:to>
      <xdr:col>55</xdr:col>
      <xdr:colOff>50800</xdr:colOff>
      <xdr:row>38</xdr:row>
      <xdr:rowOff>101117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85894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29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5461</xdr:rowOff>
    </xdr:from>
    <xdr:to>
      <xdr:col>50</xdr:col>
      <xdr:colOff>165100</xdr:colOff>
      <xdr:row>38</xdr:row>
      <xdr:rowOff>107061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98188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13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158623</xdr:rowOff>
    </xdr:from>
    <xdr:to>
      <xdr:col>46</xdr:col>
      <xdr:colOff>38100</xdr:colOff>
      <xdr:row>38</xdr:row>
      <xdr:rowOff>88773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79900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42266</xdr:rowOff>
    </xdr:from>
    <xdr:to>
      <xdr:col>41</xdr:col>
      <xdr:colOff>101600</xdr:colOff>
      <xdr:row>37</xdr:row>
      <xdr:rowOff>143866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134993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4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44552</xdr:rowOff>
    </xdr:from>
    <xdr:to>
      <xdr:col>36</xdr:col>
      <xdr:colOff>165100</xdr:colOff>
      <xdr:row>36</xdr:row>
      <xdr:rowOff>146152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162679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9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116657</xdr:rowOff>
    </xdr:from>
    <xdr:to>
      <xdr:col>55</xdr:col>
      <xdr:colOff>0</xdr:colOff>
      <xdr:row>55</xdr:row>
      <xdr:rowOff>152822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46407"/>
          <a:ext cx="8382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110532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152822</xdr:rowOff>
    </xdr:from>
    <xdr:to>
      <xdr:col>50</xdr:col>
      <xdr:colOff>114300</xdr:colOff>
      <xdr:row>55</xdr:row>
      <xdr:rowOff>155931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82572"/>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49588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125801</xdr:rowOff>
    </xdr:from>
    <xdr:to>
      <xdr:col>45</xdr:col>
      <xdr:colOff>177800</xdr:colOff>
      <xdr:row>55</xdr:row>
      <xdr:rowOff>155931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55551"/>
          <a:ext cx="8890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74779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125801</xdr:rowOff>
    </xdr:from>
    <xdr:to>
      <xdr:col>41</xdr:col>
      <xdr:colOff>50800</xdr:colOff>
      <xdr:row>55</xdr:row>
      <xdr:rowOff>148844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55551"/>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78026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125712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65857</xdr:rowOff>
    </xdr:from>
    <xdr:to>
      <xdr:col>55</xdr:col>
      <xdr:colOff>50800</xdr:colOff>
      <xdr:row>55</xdr:row>
      <xdr:rowOff>167457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88734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4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102022</xdr:rowOff>
    </xdr:from>
    <xdr:to>
      <xdr:col>50</xdr:col>
      <xdr:colOff>165100</xdr:colOff>
      <xdr:row>56</xdr:row>
      <xdr:rowOff>32172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3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48699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0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105131</xdr:rowOff>
    </xdr:from>
    <xdr:to>
      <xdr:col>46</xdr:col>
      <xdr:colOff>38100</xdr:colOff>
      <xdr:row>56</xdr:row>
      <xdr:rowOff>35281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3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51808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1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75001</xdr:rowOff>
    </xdr:from>
    <xdr:to>
      <xdr:col>41</xdr:col>
      <xdr:colOff>101600</xdr:colOff>
      <xdr:row>56</xdr:row>
      <xdr:rowOff>5151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0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21678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7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98044</xdr:rowOff>
    </xdr:from>
    <xdr:to>
      <xdr:col>36</xdr:col>
      <xdr:colOff>165100</xdr:colOff>
      <xdr:row>56</xdr:row>
      <xdr:rowOff>28194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44721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150178</xdr:rowOff>
    </xdr:from>
    <xdr:to>
      <xdr:col>55</xdr:col>
      <xdr:colOff>0</xdr:colOff>
      <xdr:row>74</xdr:row>
      <xdr:rowOff>156807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837478"/>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4157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6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95733</xdr:rowOff>
    </xdr:from>
    <xdr:to>
      <xdr:col>50</xdr:col>
      <xdr:colOff>114300</xdr:colOff>
      <xdr:row>74</xdr:row>
      <xdr:rowOff>150178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783033"/>
          <a:ext cx="889000" cy="5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147871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41326</xdr:rowOff>
    </xdr:from>
    <xdr:to>
      <xdr:col>45</xdr:col>
      <xdr:colOff>177800</xdr:colOff>
      <xdr:row>74</xdr:row>
      <xdr:rowOff>95733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728626"/>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114859</xdr:rowOff>
    </xdr:from>
    <xdr:to>
      <xdr:col>41</xdr:col>
      <xdr:colOff>50800</xdr:colOff>
      <xdr:row>74</xdr:row>
      <xdr:rowOff>41326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630709"/>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52316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106007</xdr:rowOff>
    </xdr:from>
    <xdr:to>
      <xdr:col>55</xdr:col>
      <xdr:colOff>50800</xdr:colOff>
      <xdr:row>75</xdr:row>
      <xdr:rowOff>36157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7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128884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4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99378</xdr:rowOff>
    </xdr:from>
    <xdr:to>
      <xdr:col>50</xdr:col>
      <xdr:colOff>165100</xdr:colOff>
      <xdr:row>75</xdr:row>
      <xdr:rowOff>29528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7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46055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56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44933</xdr:rowOff>
    </xdr:from>
    <xdr:to>
      <xdr:col>46</xdr:col>
      <xdr:colOff>38100</xdr:colOff>
      <xdr:row>74</xdr:row>
      <xdr:rowOff>146533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7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163060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5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161976</xdr:rowOff>
    </xdr:from>
    <xdr:to>
      <xdr:col>41</xdr:col>
      <xdr:colOff>101600</xdr:colOff>
      <xdr:row>74</xdr:row>
      <xdr:rowOff>92126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7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108653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45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64059</xdr:rowOff>
    </xdr:from>
    <xdr:to>
      <xdr:col>36</xdr:col>
      <xdr:colOff>165100</xdr:colOff>
      <xdr:row>73</xdr:row>
      <xdr:rowOff>165659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5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10736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35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134051</xdr:rowOff>
    </xdr:from>
    <xdr:to>
      <xdr:col>55</xdr:col>
      <xdr:colOff>0</xdr:colOff>
      <xdr:row>97</xdr:row>
      <xdr:rowOff>34251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21801"/>
          <a:ext cx="838200" cy="24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116936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33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134051</xdr:rowOff>
    </xdr:from>
    <xdr:to>
      <xdr:col>50</xdr:col>
      <xdr:colOff>114300</xdr:colOff>
      <xdr:row>97</xdr:row>
      <xdr:rowOff>8680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21801"/>
          <a:ext cx="889000" cy="21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130976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8680</xdr:rowOff>
    </xdr:from>
    <xdr:to>
      <xdr:col>45</xdr:col>
      <xdr:colOff>177800</xdr:colOff>
      <xdr:row>97</xdr:row>
      <xdr:rowOff>126637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39330"/>
          <a:ext cx="8890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54746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126637</xdr:rowOff>
    </xdr:from>
    <xdr:to>
      <xdr:col>41</xdr:col>
      <xdr:colOff>50800</xdr:colOff>
      <xdr:row>97</xdr:row>
      <xdr:rowOff>143259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57287"/>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36492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8276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154901</xdr:rowOff>
    </xdr:from>
    <xdr:to>
      <xdr:col>55</xdr:col>
      <xdr:colOff>50800</xdr:colOff>
      <xdr:row>97</xdr:row>
      <xdr:rowOff>85051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133328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9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83251</xdr:rowOff>
    </xdr:from>
    <xdr:to>
      <xdr:col>50</xdr:col>
      <xdr:colOff>165100</xdr:colOff>
      <xdr:row>96</xdr:row>
      <xdr:rowOff>13401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7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29928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4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129330</xdr:rowOff>
    </xdr:from>
    <xdr:to>
      <xdr:col>46</xdr:col>
      <xdr:colOff>38100</xdr:colOff>
      <xdr:row>97</xdr:row>
      <xdr:rowOff>59480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50607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8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75837</xdr:rowOff>
    </xdr:from>
    <xdr:to>
      <xdr:col>41</xdr:col>
      <xdr:colOff>101600</xdr:colOff>
      <xdr:row>98</xdr:row>
      <xdr:rowOff>5987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0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168564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92459</xdr:rowOff>
    </xdr:from>
    <xdr:to>
      <xdr:col>36</xdr:col>
      <xdr:colOff>165100</xdr:colOff>
      <xdr:row>98</xdr:row>
      <xdr:rowOff>22609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2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13736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1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35420</xdr:rowOff>
    </xdr:from>
    <xdr:to>
      <xdr:col>85</xdr:col>
      <xdr:colOff>127000</xdr:colOff>
      <xdr:row>38</xdr:row>
      <xdr:rowOff>43155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50520"/>
          <a:ext cx="8382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94327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43155</xdr:rowOff>
    </xdr:from>
    <xdr:to>
      <xdr:col>81</xdr:col>
      <xdr:colOff>50800</xdr:colOff>
      <xdr:row>38</xdr:row>
      <xdr:rowOff>117221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558255"/>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46055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117221</xdr:rowOff>
    </xdr:from>
    <xdr:to>
      <xdr:col>76</xdr:col>
      <xdr:colOff>114300</xdr:colOff>
      <xdr:row>38</xdr:row>
      <xdr:rowOff>136537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32321"/>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57866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2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134480</xdr:rowOff>
    </xdr:from>
    <xdr:to>
      <xdr:col>71</xdr:col>
      <xdr:colOff>177800</xdr:colOff>
      <xdr:row>38</xdr:row>
      <xdr:rowOff>136537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4958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71734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4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15460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156070</xdr:rowOff>
    </xdr:from>
    <xdr:to>
      <xdr:col>85</xdr:col>
      <xdr:colOff>177800</xdr:colOff>
      <xdr:row>38</xdr:row>
      <xdr:rowOff>86220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70997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1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163805</xdr:rowOff>
    </xdr:from>
    <xdr:to>
      <xdr:col>81</xdr:col>
      <xdr:colOff>101600</xdr:colOff>
      <xdr:row>38</xdr:row>
      <xdr:rowOff>93955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85082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0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66421</xdr:rowOff>
    </xdr:from>
    <xdr:to>
      <xdr:col>76</xdr:col>
      <xdr:colOff>165100</xdr:colOff>
      <xdr:row>38</xdr:row>
      <xdr:rowOff>168021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159148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85737</xdr:rowOff>
    </xdr:from>
    <xdr:to>
      <xdr:col>72</xdr:col>
      <xdr:colOff>38100</xdr:colOff>
      <xdr:row>39</xdr:row>
      <xdr:rowOff>15887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7014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9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83680</xdr:rowOff>
    </xdr:from>
    <xdr:to>
      <xdr:col>67</xdr:col>
      <xdr:colOff>101600</xdr:colOff>
      <xdr:row>39</xdr:row>
      <xdr:rowOff>13830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9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160074</xdr:rowOff>
    </xdr:from>
    <xdr:to>
      <xdr:col>85</xdr:col>
      <xdr:colOff>126364</xdr:colOff>
      <xdr:row>57</xdr:row>
      <xdr:rowOff>119269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32574"/>
          <a:ext cx="1269" cy="1159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123096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89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119269</xdr:rowOff>
    </xdr:from>
    <xdr:to>
      <xdr:col>86</xdr:col>
      <xdr:colOff>25400</xdr:colOff>
      <xdr:row>57</xdr:row>
      <xdr:rowOff>119269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891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106751</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160074</xdr:rowOff>
    </xdr:from>
    <xdr:to>
      <xdr:col>86</xdr:col>
      <xdr:colOff>25400</xdr:colOff>
      <xdr:row>50</xdr:row>
      <xdr:rowOff>160074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3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109068</xdr:rowOff>
    </xdr:from>
    <xdr:to>
      <xdr:col>85</xdr:col>
      <xdr:colOff>127000</xdr:colOff>
      <xdr:row>57</xdr:row>
      <xdr:rowOff>29714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710268"/>
          <a:ext cx="838200" cy="9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37139</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9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14262</xdr:rowOff>
    </xdr:from>
    <xdr:to>
      <xdr:col>85</xdr:col>
      <xdr:colOff>177800</xdr:colOff>
      <xdr:row>55</xdr:row>
      <xdr:rowOff>115862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3397</xdr:rowOff>
    </xdr:from>
    <xdr:to>
      <xdr:col>81</xdr:col>
      <xdr:colOff>50800</xdr:colOff>
      <xdr:row>57</xdr:row>
      <xdr:rowOff>29714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776047"/>
          <a:ext cx="889000" cy="2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82814</xdr:rowOff>
    </xdr:from>
    <xdr:to>
      <xdr:col>81</xdr:col>
      <xdr:colOff>101600</xdr:colOff>
      <xdr:row>56</xdr:row>
      <xdr:rowOff>12964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1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29491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28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154987</xdr:rowOff>
    </xdr:from>
    <xdr:to>
      <xdr:col>76</xdr:col>
      <xdr:colOff>114300</xdr:colOff>
      <xdr:row>57</xdr:row>
      <xdr:rowOff>3397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413287"/>
          <a:ext cx="889000" cy="36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62868</xdr:rowOff>
    </xdr:from>
    <xdr:to>
      <xdr:col>76</xdr:col>
      <xdr:colOff>165100</xdr:colOff>
      <xdr:row>56</xdr:row>
      <xdr:rowOff>164468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6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9545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3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154987</xdr:rowOff>
    </xdr:from>
    <xdr:to>
      <xdr:col>71</xdr:col>
      <xdr:colOff>177800</xdr:colOff>
      <xdr:row>58</xdr:row>
      <xdr:rowOff>98837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413287"/>
          <a:ext cx="889000" cy="62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102159</xdr:rowOff>
    </xdr:from>
    <xdr:to>
      <xdr:col>72</xdr:col>
      <xdr:colOff>38100</xdr:colOff>
      <xdr:row>57</xdr:row>
      <xdr:rowOff>32309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0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23436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9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78384</xdr:rowOff>
    </xdr:from>
    <xdr:to>
      <xdr:col>67</xdr:col>
      <xdr:colOff>101600</xdr:colOff>
      <xdr:row>56</xdr:row>
      <xdr:rowOff>8534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50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25061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58268</xdr:rowOff>
    </xdr:from>
    <xdr:to>
      <xdr:col>85</xdr:col>
      <xdr:colOff>177800</xdr:colOff>
      <xdr:row>56</xdr:row>
      <xdr:rowOff>159868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36695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150364</xdr:rowOff>
    </xdr:from>
    <xdr:to>
      <xdr:col>81</xdr:col>
      <xdr:colOff>101600</xdr:colOff>
      <xdr:row>57</xdr:row>
      <xdr:rowOff>80514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5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71641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4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124047</xdr:rowOff>
    </xdr:from>
    <xdr:to>
      <xdr:col>76</xdr:col>
      <xdr:colOff>165100</xdr:colOff>
      <xdr:row>57</xdr:row>
      <xdr:rowOff>54197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45324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104187</xdr:rowOff>
    </xdr:from>
    <xdr:to>
      <xdr:col>72</xdr:col>
      <xdr:colOff>38100</xdr:colOff>
      <xdr:row>55</xdr:row>
      <xdr:rowOff>34337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36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50864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13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48037</xdr:rowOff>
    </xdr:from>
    <xdr:to>
      <xdr:col>67</xdr:col>
      <xdr:colOff>101600</xdr:colOff>
      <xdr:row>58</xdr:row>
      <xdr:rowOff>149637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140764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98552</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64310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109165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13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162940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98769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319"/>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47716</xdr:rowOff>
    </xdr:from>
    <xdr:to>
      <xdr:col>71</xdr:col>
      <xdr:colOff>177800</xdr:colOff>
      <xdr:row>79</xdr:row>
      <xdr:rowOff>98769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20816"/>
          <a:ext cx="889000" cy="22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47752</xdr:rowOff>
    </xdr:from>
    <xdr:to>
      <xdr:col>85</xdr:col>
      <xdr:colOff>177800</xdr:colOff>
      <xdr:row>79</xdr:row>
      <xdr:rowOff>149352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134129</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47969</xdr:rowOff>
    </xdr:from>
    <xdr:to>
      <xdr:col>72</xdr:col>
      <xdr:colOff>38100</xdr:colOff>
      <xdr:row>79</xdr:row>
      <xdr:rowOff>149569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140696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168366</xdr:rowOff>
    </xdr:from>
    <xdr:to>
      <xdr:col>67</xdr:col>
      <xdr:colOff>101600</xdr:colOff>
      <xdr:row>78</xdr:row>
      <xdr:rowOff>98516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37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89643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4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155564</xdr:rowOff>
    </xdr:from>
    <xdr:to>
      <xdr:col>85</xdr:col>
      <xdr:colOff>127000</xdr:colOff>
      <xdr:row>95</xdr:row>
      <xdr:rowOff>24119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271864"/>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155942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5929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19616</xdr:rowOff>
    </xdr:from>
    <xdr:to>
      <xdr:col>81</xdr:col>
      <xdr:colOff>50800</xdr:colOff>
      <xdr:row>95</xdr:row>
      <xdr:rowOff>24119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307366"/>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71834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84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147884</xdr:rowOff>
    </xdr:from>
    <xdr:to>
      <xdr:col>76</xdr:col>
      <xdr:colOff>114300</xdr:colOff>
      <xdr:row>95</xdr:row>
      <xdr:rowOff>19616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264184"/>
          <a:ext cx="889000" cy="4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64563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583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147884</xdr:rowOff>
    </xdr:from>
    <xdr:to>
      <xdr:col>71</xdr:col>
      <xdr:colOff>177800</xdr:colOff>
      <xdr:row>95</xdr:row>
      <xdr:rowOff>31710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264184"/>
          <a:ext cx="889000" cy="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44469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74599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104764</xdr:rowOff>
    </xdr:from>
    <xdr:to>
      <xdr:col>85</xdr:col>
      <xdr:colOff>177800</xdr:colOff>
      <xdr:row>95</xdr:row>
      <xdr:rowOff>34914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2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83191</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19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144769</xdr:rowOff>
    </xdr:from>
    <xdr:to>
      <xdr:col>81</xdr:col>
      <xdr:colOff>101600</xdr:colOff>
      <xdr:row>95</xdr:row>
      <xdr:rowOff>74919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26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66046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35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140266</xdr:rowOff>
    </xdr:from>
    <xdr:to>
      <xdr:col>76</xdr:col>
      <xdr:colOff>165100</xdr:colOff>
      <xdr:row>95</xdr:row>
      <xdr:rowOff>70416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2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61543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3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97084</xdr:rowOff>
    </xdr:from>
    <xdr:to>
      <xdr:col>72</xdr:col>
      <xdr:colOff>38100</xdr:colOff>
      <xdr:row>95</xdr:row>
      <xdr:rowOff>27234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21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18361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30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152360</xdr:rowOff>
    </xdr:from>
    <xdr:to>
      <xdr:col>67</xdr:col>
      <xdr:colOff>101600</xdr:colOff>
      <xdr:row>95</xdr:row>
      <xdr:rowOff>82510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2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73637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36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112268</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27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112268</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627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61468</xdr:rowOff>
    </xdr:from>
    <xdr:to>
      <xdr:col>102</xdr:col>
      <xdr:colOff>165100</xdr:colOff>
      <xdr:row>38</xdr:row>
      <xdr:rowOff>163068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154195</xdr:rowOff>
    </xdr:from>
    <xdr:ext cx="313932"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88333" y="66692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総務費は、ふるさと納税寄付金増に伴う返礼品等に係る事業費及び積立金、本庁舎歩道屋根等新設事業費の増等により、増加となった。</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民生費は、定額減税補足給付金（調整給付）事業費、間々田地区新設保育所整備事業費の増等により、増加となった。</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衛生費は、小山広域保健衛生組合負担金、予防接種費等の増等により、増加となった。</a:t>
          </a:r>
          <a:b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b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農林水産業費は、畜産クラスター事業費、県営経営体育成基盤整備事業費の増等により、増加となった。</a:t>
          </a:r>
          <a:b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br>
          <a:r>
            <a:rPr lang="ja-JP" altLang="en-US" sz="11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土木費は、粟宮新都心第一地区土地区画整理事業、排水強化対策事業費（豊穂川整備事業）、城山公園再整備事業費の減等により、減少となった。</a:t>
          </a:r>
          <a:endParaRPr lang="en-US" altLang="ja-JP" sz="1100" b="0" i="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教育費は、中学校トイレ改修事業費、公共用地先行取得費（新小山市立博物館・間々田のじゃがまいた伝承館複合施設整備用地）の増等により、増加となった。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財政調整基金は、決算剰余金見込額を中心に積み立てたことなどから、残高が前年度比約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億円増となり、標準財政規模比が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0.93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ポイント上昇した。</a:t>
          </a:r>
        </a:p>
        <a:p>
          <a:pPr algn="l"/>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実質収支は、歳入は法人市民税、地方特例交付金等の増加により前年度比約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19.6</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億円増となったものの、歳出が小山評定ふるさと応援事業費や、物価高騰対策として実施した各種給付金事業費の増加などにより前年度比約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億円の増となったことから、前年度比約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億円減の約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18.3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億円となった。実質単年度収支についても前年度比約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32.9</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億円減となり、実質収支および実質単年度収支ともに標準財政規模比は減少した。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全会計を合計した標準財政規模比は昨年度より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ポイント減となったものの、全会計において黒字が続いている。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引き続き、一般会計から各会計への繰出金の抑制に努めるとともに、地方公営企業における受益者負担の適正化等による経営改善をはかり、収益の増加に努める。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77074661</v>
      </c>
      <c r="BO4" s="358"/>
      <c r="BP4" s="358"/>
      <c r="BQ4" s="358"/>
      <c r="BR4" s="358"/>
      <c r="BS4" s="358"/>
      <c r="BT4" s="358"/>
      <c r="BU4" s="359"/>
      <c r="BV4" s="357">
        <v>75110607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5.2</v>
      </c>
      <c r="CU4" s="364"/>
      <c r="CV4" s="364"/>
      <c r="CW4" s="364"/>
      <c r="CX4" s="364"/>
      <c r="CY4" s="364"/>
      <c r="CZ4" s="364"/>
      <c r="DA4" s="365"/>
      <c r="DB4" s="363">
        <v>8.5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74950728</v>
      </c>
      <c r="BO5" s="395"/>
      <c r="BP5" s="395"/>
      <c r="BQ5" s="395"/>
      <c r="BR5" s="395"/>
      <c r="BS5" s="395"/>
      <c r="BT5" s="395"/>
      <c r="BU5" s="396"/>
      <c r="BV5" s="394">
        <v>71947407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91.8</v>
      </c>
      <c r="CU5" s="392"/>
      <c r="CV5" s="392"/>
      <c r="CW5" s="392"/>
      <c r="CX5" s="392"/>
      <c r="CY5" s="392"/>
      <c r="CZ5" s="392"/>
      <c r="DA5" s="393"/>
      <c r="DB5" s="391">
        <v>89.3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2123933</v>
      </c>
      <c r="BO6" s="395"/>
      <c r="BP6" s="395"/>
      <c r="BQ6" s="395"/>
      <c r="BR6" s="395"/>
      <c r="BS6" s="395"/>
      <c r="BT6" s="395"/>
      <c r="BU6" s="396"/>
      <c r="BV6" s="394">
        <v>3163200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91.8</v>
      </c>
      <c r="CU6" s="432"/>
      <c r="CV6" s="432"/>
      <c r="CW6" s="432"/>
      <c r="CX6" s="432"/>
      <c r="CY6" s="432"/>
      <c r="CZ6" s="432"/>
      <c r="DA6" s="433"/>
      <c r="DB6" s="431">
        <v>89.3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288043</v>
      </c>
      <c r="BO7" s="395"/>
      <c r="BP7" s="395"/>
      <c r="BQ7" s="395"/>
      <c r="BR7" s="395"/>
      <c r="BS7" s="395"/>
      <c r="BT7" s="395"/>
      <c r="BU7" s="396"/>
      <c r="BV7" s="394">
        <v>225240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35546306</v>
      </c>
      <c r="CU7" s="395"/>
      <c r="CV7" s="395"/>
      <c r="CW7" s="395"/>
      <c r="CX7" s="395"/>
      <c r="CY7" s="395"/>
      <c r="CZ7" s="395"/>
      <c r="DA7" s="396"/>
      <c r="DB7" s="394">
        <v>34637773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1835890</v>
      </c>
      <c r="BO8" s="395"/>
      <c r="BP8" s="395"/>
      <c r="BQ8" s="395"/>
      <c r="BR8" s="395"/>
      <c r="BS8" s="395"/>
      <c r="BT8" s="395"/>
      <c r="BU8" s="396"/>
      <c r="BV8" s="394">
        <v>2937960</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0.94</v>
      </c>
      <c r="CU8" s="435"/>
      <c r="CV8" s="435"/>
      <c r="CW8" s="435"/>
      <c r="CX8" s="435"/>
      <c r="CY8" s="435"/>
      <c r="CZ8" s="435"/>
      <c r="DA8" s="436"/>
      <c r="DB8" s="434">
        <v>0.94</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166666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-1102070</v>
      </c>
      <c r="BO9" s="395"/>
      <c r="BP9" s="395"/>
      <c r="BQ9" s="395"/>
      <c r="BR9" s="395"/>
      <c r="BS9" s="395"/>
      <c r="BT9" s="395"/>
      <c r="BU9" s="396"/>
      <c r="BV9" s="394">
        <v>196266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10.8</v>
      </c>
      <c r="CU9" s="392"/>
      <c r="CV9" s="392"/>
      <c r="CW9" s="392"/>
      <c r="CX9" s="392"/>
      <c r="CY9" s="392"/>
      <c r="CZ9" s="392"/>
      <c r="DA9" s="393"/>
      <c r="DB9" s="391">
        <v>10.4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166760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443404</v>
      </c>
      <c r="BO10" s="395"/>
      <c r="BP10" s="395"/>
      <c r="BQ10" s="395"/>
      <c r="BR10" s="395"/>
      <c r="BS10" s="395"/>
      <c r="BT10" s="395"/>
      <c r="BU10" s="396"/>
      <c r="BV10" s="394">
        <v>1413034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30200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166874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1459364</v>
      </c>
      <c r="BO12" s="395"/>
      <c r="BP12" s="395"/>
      <c r="BQ12" s="395"/>
      <c r="BR12" s="395"/>
      <c r="BS12" s="395"/>
      <c r="BT12" s="395"/>
      <c r="BU12" s="396"/>
      <c r="BV12" s="394">
        <v>402396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158582</v>
      </c>
      <c r="S13" s="479"/>
      <c r="T13" s="479"/>
      <c r="U13" s="479"/>
      <c r="V13" s="480"/>
      <c r="W13" s="410" t="s">
        <v>131</v>
      </c>
      <c r="X13" s="411"/>
      <c r="Y13" s="411"/>
      <c r="Z13" s="411"/>
      <c r="AA13" s="411"/>
      <c r="AB13" s="401"/>
      <c r="AC13" s="445">
        <v>2684</v>
      </c>
      <c r="AD13" s="446"/>
      <c r="AE13" s="446"/>
      <c r="AF13" s="446"/>
      <c r="AG13" s="488"/>
      <c r="AH13" s="445">
        <v>3142</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-2087830</v>
      </c>
      <c r="BO13" s="395"/>
      <c r="BP13" s="395"/>
      <c r="BQ13" s="395"/>
      <c r="BR13" s="395"/>
      <c r="BS13" s="395"/>
      <c r="BT13" s="395"/>
      <c r="BU13" s="396"/>
      <c r="BV13" s="394">
        <v>1206904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6.2</v>
      </c>
      <c r="CU13" s="392"/>
      <c r="CV13" s="392"/>
      <c r="CW13" s="392"/>
      <c r="CX13" s="392"/>
      <c r="CY13" s="392"/>
      <c r="CZ13" s="392"/>
      <c r="DA13" s="393"/>
      <c r="DB13" s="391">
        <v>6.1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166975</v>
      </c>
      <c r="S14" s="479"/>
      <c r="T14" s="479"/>
      <c r="U14" s="479"/>
      <c r="V14" s="480"/>
      <c r="W14" s="384"/>
      <c r="X14" s="385"/>
      <c r="Y14" s="385"/>
      <c r="Z14" s="385"/>
      <c r="AA14" s="385"/>
      <c r="AB14" s="374"/>
      <c r="AC14" s="481">
        <v>3.5</v>
      </c>
      <c r="AD14" s="482"/>
      <c r="AE14" s="482"/>
      <c r="AF14" s="482"/>
      <c r="AG14" s="483"/>
      <c r="AH14" s="481">
        <v>4.0999999999999996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63.3</v>
      </c>
      <c r="CU14" s="493"/>
      <c r="CV14" s="493"/>
      <c r="CW14" s="493"/>
      <c r="CX14" s="493"/>
      <c r="CY14" s="493"/>
      <c r="CZ14" s="493"/>
      <c r="DA14" s="494"/>
      <c r="DB14" s="492">
        <v>73</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159355</v>
      </c>
      <c r="S15" s="479"/>
      <c r="T15" s="479"/>
      <c r="U15" s="479"/>
      <c r="V15" s="480"/>
      <c r="W15" s="410" t="s">
        <v>137</v>
      </c>
      <c r="X15" s="411"/>
      <c r="Y15" s="411"/>
      <c r="Z15" s="411"/>
      <c r="AA15" s="411"/>
      <c r="AB15" s="401"/>
      <c r="AC15" s="445">
        <v>25167</v>
      </c>
      <c r="AD15" s="446"/>
      <c r="AE15" s="446"/>
      <c r="AF15" s="446"/>
      <c r="AG15" s="488"/>
      <c r="AH15" s="445">
        <v>25951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26122645</v>
      </c>
      <c r="BO15" s="358"/>
      <c r="BP15" s="358"/>
      <c r="BQ15" s="358"/>
      <c r="BR15" s="358"/>
      <c r="BS15" s="358"/>
      <c r="BT15" s="358"/>
      <c r="BU15" s="359"/>
      <c r="BV15" s="357">
        <v>25905763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118</v>
      </c>
      <c r="S16" s="501"/>
      <c r="T16" s="501"/>
      <c r="U16" s="501"/>
      <c r="V16" s="502"/>
      <c r="W16" s="384"/>
      <c r="X16" s="385"/>
      <c r="Y16" s="385"/>
      <c r="Z16" s="385"/>
      <c r="AA16" s="385"/>
      <c r="AB16" s="374"/>
      <c r="AC16" s="481">
        <v>32.6</v>
      </c>
      <c r="AD16" s="482"/>
      <c r="AE16" s="482"/>
      <c r="AF16" s="482"/>
      <c r="AG16" s="483"/>
      <c r="AH16" s="481">
        <v>33.9</v>
      </c>
      <c r="AI16" s="482"/>
      <c r="AJ16" s="482"/>
      <c r="AK16" s="482"/>
      <c r="AL16" s="484"/>
      <c r="AM16" s="423"/>
      <c r="AN16" s="424"/>
      <c r="AO16" s="424"/>
      <c r="AP16" s="424"/>
      <c r="AQ16" s="424"/>
      <c r="AR16" s="424"/>
      <c r="AS16" s="424"/>
      <c r="AT16" s="425"/>
      <c r="AU16" s="426"/>
      <c r="AV16" s="427"/>
      <c r="AW16" s="427"/>
      <c r="AX16" s="427"/>
      <c r="AY16" s="428" t="s">
        <v>141</v>
      </c>
      <c r="AZ16" s="429"/>
      <c r="BA16" s="429"/>
      <c r="BB16" s="429"/>
      <c r="BC16" s="429"/>
      <c r="BD16" s="429"/>
      <c r="BE16" s="429"/>
      <c r="BF16" s="429"/>
      <c r="BG16" s="429"/>
      <c r="BH16" s="429"/>
      <c r="BI16" s="429"/>
      <c r="BJ16" s="429"/>
      <c r="BK16" s="429"/>
      <c r="BL16" s="429"/>
      <c r="BM16" s="430"/>
      <c r="BN16" s="394">
        <v>28280291</v>
      </c>
      <c r="BO16" s="395"/>
      <c r="BP16" s="395"/>
      <c r="BQ16" s="395"/>
      <c r="BR16" s="395"/>
      <c r="BS16" s="395"/>
      <c r="BT16" s="395"/>
      <c r="BU16" s="396"/>
      <c r="BV16" s="394">
        <v>27380656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142</v>
      </c>
      <c r="N17" s="506"/>
      <c r="O17" s="506"/>
      <c r="P17" s="506"/>
      <c r="Q17" s="507"/>
      <c r="R17" s="500" t="s">
        <v>143</v>
      </c>
      <c r="S17" s="501"/>
      <c r="T17" s="501"/>
      <c r="U17" s="501"/>
      <c r="V17" s="502"/>
      <c r="W17" s="410" t="s">
        <v>144</v>
      </c>
      <c r="X17" s="411"/>
      <c r="Y17" s="411"/>
      <c r="Z17" s="411"/>
      <c r="AA17" s="411"/>
      <c r="AB17" s="401"/>
      <c r="AC17" s="445">
        <v>49357</v>
      </c>
      <c r="AD17" s="446"/>
      <c r="AE17" s="446"/>
      <c r="AF17" s="446"/>
      <c r="AG17" s="488"/>
      <c r="AH17" s="445">
        <v>47496</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33311913</v>
      </c>
      <c r="BO17" s="395"/>
      <c r="BP17" s="395"/>
      <c r="BQ17" s="395"/>
      <c r="BR17" s="395"/>
      <c r="BS17" s="395"/>
      <c r="BT17" s="395"/>
      <c r="BU17" s="396"/>
      <c r="BV17" s="394">
        <v>33014161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171.75</v>
      </c>
      <c r="M18" s="518"/>
      <c r="N18" s="518"/>
      <c r="O18" s="518"/>
      <c r="P18" s="518"/>
      <c r="Q18" s="518"/>
      <c r="R18" s="519"/>
      <c r="S18" s="519"/>
      <c r="T18" s="519"/>
      <c r="U18" s="519"/>
      <c r="V18" s="520"/>
      <c r="W18" s="412"/>
      <c r="X18" s="413"/>
      <c r="Y18" s="413"/>
      <c r="Z18" s="413"/>
      <c r="AA18" s="413"/>
      <c r="AB18" s="404"/>
      <c r="AC18" s="521">
        <v>63.9</v>
      </c>
      <c r="AD18" s="522"/>
      <c r="AE18" s="522"/>
      <c r="AF18" s="522"/>
      <c r="AG18" s="523"/>
      <c r="AH18" s="521">
        <v>62</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34212544</v>
      </c>
      <c r="BO18" s="395"/>
      <c r="BP18" s="395"/>
      <c r="BQ18" s="395"/>
      <c r="BR18" s="395"/>
      <c r="BS18" s="395"/>
      <c r="BT18" s="395"/>
      <c r="BU18" s="396"/>
      <c r="BV18" s="394">
        <v>31537003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970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45418904</v>
      </c>
      <c r="BO19" s="395"/>
      <c r="BP19" s="395"/>
      <c r="BQ19" s="395"/>
      <c r="BR19" s="395"/>
      <c r="BS19" s="395"/>
      <c r="BT19" s="395"/>
      <c r="BU19" s="396"/>
      <c r="BV19" s="394">
        <v>44012749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69624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57493171</v>
      </c>
      <c r="BO22" s="358"/>
      <c r="BP22" s="358"/>
      <c r="BQ22" s="358"/>
      <c r="BR22" s="358"/>
      <c r="BS22" s="358"/>
      <c r="BT22" s="358"/>
      <c r="BU22" s="359"/>
      <c r="BV22" s="357">
        <v>58429894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25112229</v>
      </c>
      <c r="BO23" s="395"/>
      <c r="BP23" s="395"/>
      <c r="BQ23" s="395"/>
      <c r="BR23" s="395"/>
      <c r="BS23" s="395"/>
      <c r="BT23" s="395"/>
      <c r="BU23" s="396"/>
      <c r="BV23" s="394">
        <v>25418037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10800</v>
      </c>
      <c r="R24" s="446"/>
      <c r="S24" s="446"/>
      <c r="T24" s="446"/>
      <c r="U24" s="446"/>
      <c r="V24" s="488"/>
      <c r="W24" s="540"/>
      <c r="X24" s="541"/>
      <c r="Y24" s="542"/>
      <c r="Z24" s="444" t="s">
        <v>161</v>
      </c>
      <c r="AA24" s="424"/>
      <c r="AB24" s="424"/>
      <c r="AC24" s="424"/>
      <c r="AD24" s="424"/>
      <c r="AE24" s="424"/>
      <c r="AF24" s="424"/>
      <c r="AG24" s="425"/>
      <c r="AH24" s="445">
        <v>1093</v>
      </c>
      <c r="AI24" s="446"/>
      <c r="AJ24" s="446"/>
      <c r="AK24" s="446"/>
      <c r="AL24" s="488"/>
      <c r="AM24" s="445">
        <v>3327092</v>
      </c>
      <c r="AN24" s="446"/>
      <c r="AO24" s="446"/>
      <c r="AP24" s="446"/>
      <c r="AQ24" s="446"/>
      <c r="AR24" s="488"/>
      <c r="AS24" s="445">
        <v>3044</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46464087</v>
      </c>
      <c r="BO24" s="395"/>
      <c r="BP24" s="395"/>
      <c r="BQ24" s="395"/>
      <c r="BR24" s="395"/>
      <c r="BS24" s="395"/>
      <c r="BT24" s="395"/>
      <c r="BU24" s="396"/>
      <c r="BV24" s="394">
        <v>45963821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8700</v>
      </c>
      <c r="R25" s="446"/>
      <c r="S25" s="446"/>
      <c r="T25" s="446"/>
      <c r="U25" s="446"/>
      <c r="V25" s="488"/>
      <c r="W25" s="540"/>
      <c r="X25" s="541"/>
      <c r="Y25" s="542"/>
      <c r="Z25" s="444" t="s">
        <v>164</v>
      </c>
      <c r="AA25" s="424"/>
      <c r="AB25" s="424"/>
      <c r="AC25" s="424"/>
      <c r="AD25" s="424"/>
      <c r="AE25" s="424"/>
      <c r="AF25" s="424"/>
      <c r="AG25" s="425"/>
      <c r="AH25" s="445">
        <v>220</v>
      </c>
      <c r="AI25" s="446"/>
      <c r="AJ25" s="446"/>
      <c r="AK25" s="446"/>
      <c r="AL25" s="488"/>
      <c r="AM25" s="445">
        <v>661980</v>
      </c>
      <c r="AN25" s="446"/>
      <c r="AO25" s="446"/>
      <c r="AP25" s="446"/>
      <c r="AQ25" s="446"/>
      <c r="AR25" s="488"/>
      <c r="AS25" s="445">
        <v>3009</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16119895</v>
      </c>
      <c r="BO25" s="358"/>
      <c r="BP25" s="358"/>
      <c r="BQ25" s="358"/>
      <c r="BR25" s="358"/>
      <c r="BS25" s="358"/>
      <c r="BT25" s="358"/>
      <c r="BU25" s="359"/>
      <c r="BV25" s="357">
        <v>13641629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7300</v>
      </c>
      <c r="R26" s="446"/>
      <c r="S26" s="446"/>
      <c r="T26" s="446"/>
      <c r="U26" s="446"/>
      <c r="V26" s="488"/>
      <c r="W26" s="540"/>
      <c r="X26" s="541"/>
      <c r="Y26" s="542"/>
      <c r="Z26" s="444" t="s">
        <v>167</v>
      </c>
      <c r="AA26" s="546"/>
      <c r="AB26" s="546"/>
      <c r="AC26" s="546"/>
      <c r="AD26" s="546"/>
      <c r="AE26" s="546"/>
      <c r="AF26" s="546"/>
      <c r="AG26" s="547"/>
      <c r="AH26" s="445">
        <v>25</v>
      </c>
      <c r="AI26" s="446"/>
      <c r="AJ26" s="446"/>
      <c r="AK26" s="446"/>
      <c r="AL26" s="488"/>
      <c r="AM26" s="445">
        <v>83500</v>
      </c>
      <c r="AN26" s="446"/>
      <c r="AO26" s="446"/>
      <c r="AP26" s="446"/>
      <c r="AQ26" s="446"/>
      <c r="AR26" s="488"/>
      <c r="AS26" s="445">
        <v>3340</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6000</v>
      </c>
      <c r="R27" s="446"/>
      <c r="S27" s="446"/>
      <c r="T27" s="446"/>
      <c r="U27" s="446"/>
      <c r="V27" s="488"/>
      <c r="W27" s="540"/>
      <c r="X27" s="541"/>
      <c r="Y27" s="542"/>
      <c r="Z27" s="444" t="s">
        <v>170</v>
      </c>
      <c r="AA27" s="424"/>
      <c r="AB27" s="424"/>
      <c r="AC27" s="424"/>
      <c r="AD27" s="424"/>
      <c r="AE27" s="424"/>
      <c r="AF27" s="424"/>
      <c r="AG27" s="425"/>
      <c r="AH27" s="445">
        <v>33</v>
      </c>
      <c r="AI27" s="446"/>
      <c r="AJ27" s="446"/>
      <c r="AK27" s="446"/>
      <c r="AL27" s="488"/>
      <c r="AM27" s="445">
        <v>117168</v>
      </c>
      <c r="AN27" s="446"/>
      <c r="AO27" s="446"/>
      <c r="AP27" s="446"/>
      <c r="AQ27" s="446"/>
      <c r="AR27" s="488"/>
      <c r="AS27" s="445">
        <v>3551</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5400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4504238</v>
      </c>
      <c r="BO28" s="358"/>
      <c r="BP28" s="358"/>
      <c r="BQ28" s="358"/>
      <c r="BR28" s="358"/>
      <c r="BS28" s="358"/>
      <c r="BT28" s="358"/>
      <c r="BU28" s="359"/>
      <c r="BV28" s="357">
        <v>4064878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26</v>
      </c>
      <c r="M29" s="446"/>
      <c r="N29" s="446"/>
      <c r="O29" s="446"/>
      <c r="P29" s="488"/>
      <c r="Q29" s="445">
        <v>5100</v>
      </c>
      <c r="R29" s="446"/>
      <c r="S29" s="446"/>
      <c r="T29" s="446"/>
      <c r="U29" s="446"/>
      <c r="V29" s="488"/>
      <c r="W29" s="543"/>
      <c r="X29" s="544"/>
      <c r="Y29" s="545"/>
      <c r="Z29" s="444" t="s">
        <v>176</v>
      </c>
      <c r="AA29" s="424"/>
      <c r="AB29" s="424"/>
      <c r="AC29" s="424"/>
      <c r="AD29" s="424"/>
      <c r="AE29" s="424"/>
      <c r="AF29" s="424"/>
      <c r="AG29" s="425"/>
      <c r="AH29" s="445">
        <v>1126</v>
      </c>
      <c r="AI29" s="446"/>
      <c r="AJ29" s="446"/>
      <c r="AK29" s="446"/>
      <c r="AL29" s="488"/>
      <c r="AM29" s="445">
        <v>3444260</v>
      </c>
      <c r="AN29" s="446"/>
      <c r="AO29" s="446"/>
      <c r="AP29" s="446"/>
      <c r="AQ29" s="446"/>
      <c r="AR29" s="488"/>
      <c r="AS29" s="445">
        <v>3059</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364446</v>
      </c>
      <c r="BO29" s="395"/>
      <c r="BP29" s="395"/>
      <c r="BQ29" s="395"/>
      <c r="BR29" s="395"/>
      <c r="BS29" s="395"/>
      <c r="BT29" s="395"/>
      <c r="BU29" s="396"/>
      <c r="BV29" s="394">
        <v>364192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97.5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3963365</v>
      </c>
      <c r="BO30" s="514"/>
      <c r="BP30" s="514"/>
      <c r="BQ30" s="514"/>
      <c r="BR30" s="514"/>
      <c r="BS30" s="514"/>
      <c r="BT30" s="514"/>
      <c r="BU30" s="515"/>
      <c r="BV30" s="513">
        <v>2600969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7</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10</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小山広域保健衛生組合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渡良瀬遊水地アクリメーション振興財団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墓園やすらぎの森事業特別会計</v>
      </c>
      <c r="F35" s="585"/>
      <c r="G35" s="585"/>
      <c r="H35" s="585"/>
      <c r="I35" s="585"/>
      <c r="J35" s="585"/>
      <c r="K35" s="585"/>
      <c r="L35" s="585"/>
      <c r="M35" s="585"/>
      <c r="N35" s="585"/>
      <c r="O35" s="585"/>
      <c r="P35" s="585"/>
      <c r="Q35" s="585"/>
      <c r="R35" s="585"/>
      <c r="S35" s="585"/>
      <c r="T35" s="163"/>
      <c r="U35" s="584">
        <f>IF(W35="","",U34+1)</f>
        <v>8</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11</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栃木県市町村総合事務組合(一般会計)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小山都市開発</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与良川水系湛水防除事業特別会計</v>
      </c>
      <c r="F36" s="585"/>
      <c r="G36" s="585"/>
      <c r="H36" s="585"/>
      <c r="I36" s="585"/>
      <c r="J36" s="585"/>
      <c r="K36" s="585"/>
      <c r="L36" s="585"/>
      <c r="M36" s="585"/>
      <c r="N36" s="585"/>
      <c r="O36" s="585"/>
      <c r="P36" s="585"/>
      <c r="Q36" s="585"/>
      <c r="R36" s="585"/>
      <c r="S36" s="585"/>
      <c r="T36" s="163"/>
      <c r="U36" s="584">
        <f t="shared" ref="U36:U43" si="4">IF(W36="","",U35+1)</f>
        <v>9</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栃木県市町村総合事務組合(特別会計)</v>
      </c>
      <c r="BZ36" s="585"/>
      <c r="CA36" s="585"/>
      <c r="CB36" s="585"/>
      <c r="CC36" s="585"/>
      <c r="CD36" s="585"/>
      <c r="CE36" s="585"/>
      <c r="CF36" s="585"/>
      <c r="CG36" s="585"/>
      <c r="CH36" s="585"/>
      <c r="CI36" s="585"/>
      <c r="CJ36" s="585"/>
      <c r="CK36" s="585"/>
      <c r="CL36" s="585"/>
      <c r="CM36" s="585"/>
      <c r="CN36" s="163"/>
      <c r="CO36" s="584">
        <f t="shared" si="3"/>
        <v>19</v>
      </c>
      <c r="CP36" s="584"/>
      <c r="CQ36" s="585" t="str">
        <f>IF('各会計、関係団体の財政状況及び健全化判断比率'!BS9="","",'各会計、関係団体の財政状況及び健全化判断比率'!BS9)</f>
        <v>小山市スポーツ協会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f>IF(E37="","",C36+1)</f>
        <v>4</v>
      </c>
      <c r="D37" s="584"/>
      <c r="E37" s="585" t="str">
        <f>IF('各会計、関係団体の財政状況及び健全化判断比率'!B10="","",'各会計、関係団体の財政状況及び健全化判断比率'!B10)</f>
        <v>公共用地先行取得事業特別会計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15</v>
      </c>
      <c r="BX37" s="584"/>
      <c r="BY37" s="585" t="str">
        <f>IF('各会計、関係団体の財政状況及び健全化判断比率'!B71="","",'各会計、関係団体の財政状況及び健全化判断比率'!B71)</f>
        <v>栃木県後期高齢者医療広域連合(一般会計)</v>
      </c>
      <c r="BZ37" s="585"/>
      <c r="CA37" s="585"/>
      <c r="CB37" s="585"/>
      <c r="CC37" s="585"/>
      <c r="CD37" s="585"/>
      <c r="CE37" s="585"/>
      <c r="CF37" s="585"/>
      <c r="CG37" s="585"/>
      <c r="CH37" s="585"/>
      <c r="CI37" s="585"/>
      <c r="CJ37" s="585"/>
      <c r="CK37" s="585"/>
      <c r="CL37" s="585"/>
      <c r="CM37" s="585"/>
      <c r="CN37" s="163"/>
      <c r="CO37" s="584">
        <f t="shared" si="3"/>
        <v>20</v>
      </c>
      <c r="CP37" s="584"/>
      <c r="CQ37" s="585" t="str">
        <f>IF('各会計、関係団体の財政状況及び健全化判断比率'!BS10="","",'各会計、関係団体の財政状況及び健全化判断比率'!BS10)</f>
        <v>小山市勤労者共済サービスセンター</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f t="shared" ref="C38:C43" si="5">IF(E38="","",C37+1)</f>
        <v>5</v>
      </c>
      <c r="D38" s="584"/>
      <c r="E38" s="585" t="str">
        <f>IF('各会計、関係団体の財政状況及び健全化判断比率'!B11="","",'各会計、関係団体の財政状況及び健全化判断比率'!B11)</f>
        <v>病院事業債管理事業特別会計</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16</v>
      </c>
      <c r="BX38" s="584"/>
      <c r="BY38" s="585" t="str">
        <f>IF('各会計、関係団体の財政状況及び健全化判断比率'!B72="","",'各会計、関係団体の財政状況及び健全化判断比率'!B72)</f>
        <v>栃木県後期高齢者医療広域連合(後期高齢者医療特別会計)</v>
      </c>
      <c r="BZ38" s="585"/>
      <c r="CA38" s="585"/>
      <c r="CB38" s="585"/>
      <c r="CC38" s="585"/>
      <c r="CD38" s="585"/>
      <c r="CE38" s="585"/>
      <c r="CF38" s="585"/>
      <c r="CG38" s="585"/>
      <c r="CH38" s="585"/>
      <c r="CI38" s="585"/>
      <c r="CJ38" s="585"/>
      <c r="CK38" s="585"/>
      <c r="CL38" s="585"/>
      <c r="CM38" s="585"/>
      <c r="CN38" s="163"/>
      <c r="CO38" s="584">
        <f t="shared" si="3"/>
        <v>21</v>
      </c>
      <c r="CP38" s="584"/>
      <c r="CQ38" s="585" t="str">
        <f>IF('各会計、関係団体の財政状況及び健全化判断比率'!BS11="","",'各会計、関係団体の財政状況及び健全化判断比率'!BS11)</f>
        <v>小山市土地開発公社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f t="shared" si="5"/>
        <v>6</v>
      </c>
      <c r="D39" s="584"/>
      <c r="E39" s="585" t="str">
        <f>IF('各会計、関係団体の財政状況及び健全化判断比率'!B12="","",'各会計、関係団体の財政状況及び健全化判断比率'!B12)</f>
        <v>栃木県南地方卸売市場特別会計</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22</v>
      </c>
      <c r="CP39" s="584"/>
      <c r="CQ39" s="585" t="str">
        <f>IF('各会計、関係団体の財政状況及び健全化判断比率'!BS12="","",'各会計、関係団体の財政状況及び健全化判断比率'!BS12)</f>
        <v>小山ブランド思川</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23</v>
      </c>
      <c r="CP40" s="584"/>
      <c r="CQ40" s="585" t="str">
        <f>IF('各会計、関係団体の財政状況及び健全化判断比率'!BS13="","",'各会計、関係団体の財政状況及び健全化判断比率'!BS13)</f>
        <v>小山市観光協会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24</v>
      </c>
      <c r="CP41" s="584"/>
      <c r="CQ41" s="585" t="str">
        <f>IF('各会計、関係団体の財政状況及び健全化判断比率'!BS14="","",'各会計、関係団体の財政状況及び健全化判断比率'!BS14)</f>
        <v>新小山市民病院</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0kxT525fUH/aCKHI/1yAQaiLUsPEW1HNn0tQqdcJrBwWOTGk/UBFKm4uxohCWz9qOjmA/D08bezL5ruJ0plV7g==" saltValue="S2uR+72gW6fu6BahyPRV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534</v>
      </c>
      <c r="D34" s="1136"/>
      <c r="E34" s="1137"/>
      <c r="F34" s="32">
        <v>22.27</v>
      </c>
      <c r="G34" s="33">
        <v>22.29</v>
      </c>
      <c r="H34" s="33">
        <v>23.54</v>
      </c>
      <c r="I34" s="33">
        <v>22.21</v>
      </c>
      <c r="J34" s="34">
        <v>18.75</v>
      </c>
      <c r="K34" s="22"/>
      <c r="L34" s="22"/>
      <c r="M34" s="22"/>
      <c r="N34" s="22"/>
      <c r="O34" s="22"/>
      <c r="P34" s="22"/>
    </row>
    <row r="35" spans="1:16" ht="39" customHeight="1" x14ac:dyDescent="0.2">
      <c r="A35" s="22"/>
      <c r="B35" s="35"/>
      <c r="C35" s="1132" t="s">
        <v>535</v>
      </c>
      <c r="D35" s="1132"/>
      <c r="E35" s="1133"/>
      <c r="F35" s="36">
        <v>5.95</v>
      </c>
      <c r="G35" s="37">
        <v>8.99</v>
      </c>
      <c r="H35" s="37">
        <v>8.0299999999999994</v>
      </c>
      <c r="I35" s="37">
        <v>8.4</v>
      </c>
      <c r="J35" s="38">
        <v>5.07</v>
      </c>
      <c r="K35" s="22"/>
      <c r="L35" s="22"/>
      <c r="M35" s="22"/>
      <c r="N35" s="22"/>
      <c r="O35" s="22"/>
      <c r="P35" s="22"/>
    </row>
    <row r="36" spans="1:16" ht="39" customHeight="1" x14ac:dyDescent="0.2">
      <c r="A36" s="22"/>
      <c r="B36" s="35"/>
      <c r="C36" s="1132" t="s">
        <v>536</v>
      </c>
      <c r="D36" s="1132"/>
      <c r="E36" s="1133"/>
      <c r="F36" s="36">
        <v>0.31</v>
      </c>
      <c r="G36" s="37">
        <v>0.59</v>
      </c>
      <c r="H36" s="37">
        <v>1.39</v>
      </c>
      <c r="I36" s="37">
        <v>1.65</v>
      </c>
      <c r="J36" s="38">
        <v>1.94</v>
      </c>
      <c r="K36" s="22"/>
      <c r="L36" s="22"/>
      <c r="M36" s="22"/>
      <c r="N36" s="22"/>
      <c r="O36" s="22"/>
      <c r="P36" s="22"/>
    </row>
    <row r="37" spans="1:16" ht="39" customHeight="1" x14ac:dyDescent="0.2">
      <c r="A37" s="22"/>
      <c r="B37" s="35"/>
      <c r="C37" s="1132" t="s">
        <v>537</v>
      </c>
      <c r="D37" s="1132"/>
      <c r="E37" s="1133"/>
      <c r="F37" s="36">
        <v>0.96</v>
      </c>
      <c r="G37" s="37">
        <v>0.87</v>
      </c>
      <c r="H37" s="37">
        <v>1.44</v>
      </c>
      <c r="I37" s="37">
        <v>2.42</v>
      </c>
      <c r="J37" s="38">
        <v>1.63</v>
      </c>
      <c r="K37" s="22"/>
      <c r="L37" s="22"/>
      <c r="M37" s="22"/>
      <c r="N37" s="22"/>
      <c r="O37" s="22"/>
      <c r="P37" s="22"/>
    </row>
    <row r="38" spans="1:16" ht="39" customHeight="1" x14ac:dyDescent="0.2">
      <c r="A38" s="22"/>
      <c r="B38" s="35"/>
      <c r="C38" s="1132" t="s">
        <v>538</v>
      </c>
      <c r="D38" s="1132"/>
      <c r="E38" s="1133"/>
      <c r="F38" s="36">
        <v>1.83</v>
      </c>
      <c r="G38" s="37">
        <v>1.64</v>
      </c>
      <c r="H38" s="37">
        <v>1.79</v>
      </c>
      <c r="I38" s="37">
        <v>1.23</v>
      </c>
      <c r="J38" s="38">
        <v>0.66</v>
      </c>
      <c r="K38" s="22"/>
      <c r="L38" s="22"/>
      <c r="M38" s="22"/>
      <c r="N38" s="22"/>
      <c r="O38" s="22"/>
      <c r="P38" s="22"/>
    </row>
    <row r="39" spans="1:16" ht="39" customHeight="1" x14ac:dyDescent="0.2">
      <c r="A39" s="22"/>
      <c r="B39" s="35"/>
      <c r="C39" s="1132" t="s">
        <v>539</v>
      </c>
      <c r="D39" s="1132"/>
      <c r="E39" s="1133"/>
      <c r="F39" s="36">
        <v>0.19</v>
      </c>
      <c r="G39" s="37">
        <v>0.12</v>
      </c>
      <c r="H39" s="37">
        <v>7.0000000000000007E-2</v>
      </c>
      <c r="I39" s="37">
        <v>7.0000000000000007E-2</v>
      </c>
      <c r="J39" s="38">
        <v>0.08</v>
      </c>
      <c r="K39" s="22"/>
      <c r="L39" s="22"/>
      <c r="M39" s="22"/>
      <c r="N39" s="22"/>
      <c r="O39" s="22"/>
      <c r="P39" s="22"/>
    </row>
    <row r="40" spans="1:16" ht="39" customHeight="1" x14ac:dyDescent="0.2">
      <c r="A40" s="22"/>
      <c r="B40" s="35"/>
      <c r="C40" s="1132" t="s">
        <v>540</v>
      </c>
      <c r="D40" s="1132"/>
      <c r="E40" s="1133"/>
      <c r="F40" s="36">
        <v>0</v>
      </c>
      <c r="G40" s="37">
        <v>0</v>
      </c>
      <c r="H40" s="37">
        <v>0</v>
      </c>
      <c r="I40" s="37">
        <v>0</v>
      </c>
      <c r="J40" s="38">
        <v>0</v>
      </c>
      <c r="K40" s="22"/>
      <c r="L40" s="22"/>
      <c r="M40" s="22"/>
      <c r="N40" s="22"/>
      <c r="O40" s="22"/>
      <c r="P40" s="22"/>
    </row>
    <row r="41" spans="1:16" ht="39" customHeight="1" x14ac:dyDescent="0.2">
      <c r="A41" s="22"/>
      <c r="B41" s="35"/>
      <c r="C41" s="1132" t="s">
        <v>541</v>
      </c>
      <c r="D41" s="1132"/>
      <c r="E41" s="1133"/>
      <c r="F41" s="36">
        <v>0</v>
      </c>
      <c r="G41" s="37">
        <v>0</v>
      </c>
      <c r="H41" s="37">
        <v>0</v>
      </c>
      <c r="I41" s="37">
        <v>0</v>
      </c>
      <c r="J41" s="38">
        <v>0</v>
      </c>
      <c r="K41" s="22"/>
      <c r="L41" s="22"/>
      <c r="M41" s="22"/>
      <c r="N41" s="22"/>
      <c r="O41" s="22"/>
      <c r="P41" s="22"/>
    </row>
    <row r="42" spans="1:16" ht="39" customHeight="1" x14ac:dyDescent="0.2">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543</v>
      </c>
      <c r="D43" s="1134"/>
      <c r="E43" s="1135"/>
      <c r="F43" s="41">
        <v>0.17</v>
      </c>
      <c r="G43" s="42">
        <v>0.73</v>
      </c>
      <c r="H43" s="42">
        <v>0</v>
      </c>
      <c r="I43" s="42">
        <v>1.53</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kuxHaLfYtD6Zz9opfBy75zCteDAVvxvl/1bvC3Ax7QQP/GgR/nIzD98sGdGCe8jLJixlhgqKPBtkzKaXjDGmsg==" saltValue="TyBG2ktUpMenxKvtwF/g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5137</v>
      </c>
      <c r="L45" s="58">
        <v>5187</v>
      </c>
      <c r="M45" s="58">
        <v>4886</v>
      </c>
      <c r="N45" s="58">
        <v>4885</v>
      </c>
      <c r="O45" s="59">
        <v>5292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1461</v>
      </c>
      <c r="L48" s="62">
        <v>1511</v>
      </c>
      <c r="M48" s="62">
        <v>1540</v>
      </c>
      <c r="N48" s="62">
        <v>1513</v>
      </c>
      <c r="O48" s="63">
        <v>1524</v>
      </c>
      <c r="P48" s="46"/>
      <c r="Q48" s="46"/>
      <c r="R48" s="46"/>
      <c r="S48" s="46"/>
      <c r="T48" s="46"/>
      <c r="U48" s="46"/>
    </row>
    <row r="49" spans="1:21" ht="30.75" customHeight="1" x14ac:dyDescent="0.2">
      <c r="A49" s="46"/>
      <c r="B49" s="1140"/>
      <c r="C49" s="1141"/>
      <c r="D49" s="60"/>
      <c r="E49" s="1146" t="s">
        <v>14</v>
      </c>
      <c r="F49" s="1146"/>
      <c r="G49" s="1146"/>
      <c r="H49" s="1146"/>
      <c r="I49" s="1146"/>
      <c r="J49" s="1147"/>
      <c r="K49" s="61">
        <v>215</v>
      </c>
      <c r="L49" s="62">
        <v>197</v>
      </c>
      <c r="M49" s="62">
        <v>355</v>
      </c>
      <c r="N49" s="62">
        <v>402</v>
      </c>
      <c r="O49" s="63">
        <v>330</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490</v>
      </c>
      <c r="L50" s="62" t="s">
        <v>490</v>
      </c>
      <c r="M50" s="62" t="s">
        <v>490</v>
      </c>
      <c r="N50" s="62" t="s">
        <v>490</v>
      </c>
      <c r="O50" s="63" t="s">
        <v>490</v>
      </c>
      <c r="P50" s="46"/>
      <c r="Q50" s="46"/>
      <c r="R50" s="46"/>
      <c r="S50" s="46"/>
      <c r="T50" s="46"/>
      <c r="U50" s="46"/>
    </row>
    <row r="51" spans="1:21" ht="30.75" customHeight="1" x14ac:dyDescent="0.2">
      <c r="A51" s="46"/>
      <c r="B51" s="1142"/>
      <c r="C51" s="1143"/>
      <c r="D51" s="64"/>
      <c r="E51" s="1146" t="s">
        <v>16</v>
      </c>
      <c r="F51" s="1146"/>
      <c r="G51" s="1146"/>
      <c r="H51" s="1146"/>
      <c r="I51" s="1146"/>
      <c r="J51" s="1147"/>
      <c r="K51" s="61">
        <v>2</v>
      </c>
      <c r="L51" s="62">
        <v>0</v>
      </c>
      <c r="M51" s="62">
        <v>0</v>
      </c>
      <c r="N51" s="62" t="s">
        <v>490</v>
      </c>
      <c r="O51" s="63" t="s">
        <v>490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4894</v>
      </c>
      <c r="L52" s="62">
        <v>5129</v>
      </c>
      <c r="M52" s="62">
        <v>4756</v>
      </c>
      <c r="N52" s="62">
        <v>4920</v>
      </c>
      <c r="O52" s="63">
        <v>5207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1921</v>
      </c>
      <c r="L53" s="67">
        <v>1766</v>
      </c>
      <c r="M53" s="67">
        <v>2025</v>
      </c>
      <c r="N53" s="67">
        <v>1880</v>
      </c>
      <c r="O53" s="68">
        <v>1939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sheetData>
  <sheetProtection algorithmName="SHA-512" hashValue="/fgk6bjDDYKEk1Woh4FqvhMLOf86evP9MoKJFWenqvapKq9DCr2s6quWYJOWcWv3llIs03gAqqAK8EAgvEAvFA==" saltValue="xlUcnlpZ5FQo3n68ohiW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60595</v>
      </c>
      <c r="J41" s="331">
        <v>62372</v>
      </c>
      <c r="K41" s="331">
        <v>61472</v>
      </c>
      <c r="L41" s="331">
        <v>61912</v>
      </c>
      <c r="M41" s="332">
        <v>60964</v>
      </c>
    </row>
    <row r="42" spans="2:13" ht="27.75" customHeight="1" x14ac:dyDescent="0.2">
      <c r="B42" s="1171"/>
      <c r="C42" s="1172"/>
      <c r="D42" s="104"/>
      <c r="E42" s="1177" t="s">
        <v>32</v>
      </c>
      <c r="F42" s="1177"/>
      <c r="G42" s="1177"/>
      <c r="H42" s="1178"/>
      <c r="I42" s="333">
        <v>703</v>
      </c>
      <c r="J42" s="334">
        <v>2465</v>
      </c>
      <c r="K42" s="334">
        <v>2358</v>
      </c>
      <c r="L42" s="334">
        <v>2252</v>
      </c>
      <c r="M42" s="335">
        <v>2144</v>
      </c>
    </row>
    <row r="43" spans="2:13" ht="27.75" customHeight="1" x14ac:dyDescent="0.2">
      <c r="B43" s="1171"/>
      <c r="C43" s="1172"/>
      <c r="D43" s="104"/>
      <c r="E43" s="1177" t="s">
        <v>33</v>
      </c>
      <c r="F43" s="1177"/>
      <c r="G43" s="1177"/>
      <c r="H43" s="1178"/>
      <c r="I43" s="333">
        <v>20910</v>
      </c>
      <c r="J43" s="334">
        <v>20383</v>
      </c>
      <c r="K43" s="334">
        <v>20295</v>
      </c>
      <c r="L43" s="334">
        <v>19863</v>
      </c>
      <c r="M43" s="335">
        <v>19185</v>
      </c>
    </row>
    <row r="44" spans="2:13" ht="27.75" customHeight="1" x14ac:dyDescent="0.2">
      <c r="B44" s="1171"/>
      <c r="C44" s="1172"/>
      <c r="D44" s="104"/>
      <c r="E44" s="1177" t="s">
        <v>34</v>
      </c>
      <c r="F44" s="1177"/>
      <c r="G44" s="1177"/>
      <c r="H44" s="1178"/>
      <c r="I44" s="333">
        <v>2831</v>
      </c>
      <c r="J44" s="334">
        <v>3292</v>
      </c>
      <c r="K44" s="334">
        <v>3149</v>
      </c>
      <c r="L44" s="334">
        <v>2759</v>
      </c>
      <c r="M44" s="335">
        <v>2651</v>
      </c>
    </row>
    <row r="45" spans="2:13" ht="27.75" customHeight="1" x14ac:dyDescent="0.2">
      <c r="B45" s="1171"/>
      <c r="C45" s="1172"/>
      <c r="D45" s="104"/>
      <c r="E45" s="1177" t="s">
        <v>35</v>
      </c>
      <c r="F45" s="1177"/>
      <c r="G45" s="1177"/>
      <c r="H45" s="1178"/>
      <c r="I45" s="333">
        <v>5039</v>
      </c>
      <c r="J45" s="334">
        <v>4813</v>
      </c>
      <c r="K45" s="334">
        <v>4493</v>
      </c>
      <c r="L45" s="334">
        <v>4147</v>
      </c>
      <c r="M45" s="335">
        <v>4076</v>
      </c>
    </row>
    <row r="46" spans="2:13" ht="27.75" customHeight="1" x14ac:dyDescent="0.2">
      <c r="B46" s="1171"/>
      <c r="C46" s="1172"/>
      <c r="D46" s="105"/>
      <c r="E46" s="1177" t="s">
        <v>36</v>
      </c>
      <c r="F46" s="1177"/>
      <c r="G46" s="1177"/>
      <c r="H46" s="1178"/>
      <c r="I46" s="333">
        <v>1039</v>
      </c>
      <c r="J46" s="334">
        <v>1023</v>
      </c>
      <c r="K46" s="334">
        <v>1008</v>
      </c>
      <c r="L46" s="334">
        <v>998</v>
      </c>
      <c r="M46" s="335">
        <v>998</v>
      </c>
    </row>
    <row r="47" spans="2:13" ht="27.75" customHeight="1" x14ac:dyDescent="0.2">
      <c r="B47" s="1171"/>
      <c r="C47" s="1172"/>
      <c r="D47" s="106"/>
      <c r="E47" s="1179" t="s">
        <v>37</v>
      </c>
      <c r="F47" s="1180"/>
      <c r="G47" s="1180"/>
      <c r="H47" s="1181"/>
      <c r="I47" s="333" t="s">
        <v>490</v>
      </c>
      <c r="J47" s="334" t="s">
        <v>490</v>
      </c>
      <c r="K47" s="334" t="s">
        <v>490</v>
      </c>
      <c r="L47" s="334" t="s">
        <v>490</v>
      </c>
      <c r="M47" s="335" t="s">
        <v>490</v>
      </c>
    </row>
    <row r="48" spans="2:13" ht="27.75" customHeight="1" x14ac:dyDescent="0.2">
      <c r="B48" s="1171"/>
      <c r="C48" s="1172"/>
      <c r="D48" s="104"/>
      <c r="E48" s="1177" t="s">
        <v>38</v>
      </c>
      <c r="F48" s="1177"/>
      <c r="G48" s="1177"/>
      <c r="H48" s="1178"/>
      <c r="I48" s="333" t="s">
        <v>490</v>
      </c>
      <c r="J48" s="334" t="s">
        <v>490</v>
      </c>
      <c r="K48" s="334" t="s">
        <v>490</v>
      </c>
      <c r="L48" s="334" t="s">
        <v>490</v>
      </c>
      <c r="M48" s="335" t="s">
        <v>490</v>
      </c>
    </row>
    <row r="49" spans="2:13" ht="27.75" customHeight="1" x14ac:dyDescent="0.2">
      <c r="B49" s="1173"/>
      <c r="C49" s="1174"/>
      <c r="D49" s="104"/>
      <c r="E49" s="1177" t="s">
        <v>39</v>
      </c>
      <c r="F49" s="1177"/>
      <c r="G49" s="1177"/>
      <c r="H49" s="1178"/>
      <c r="I49" s="333" t="s">
        <v>490</v>
      </c>
      <c r="J49" s="334" t="s">
        <v>490</v>
      </c>
      <c r="K49" s="334" t="s">
        <v>490</v>
      </c>
      <c r="L49" s="334" t="s">
        <v>490</v>
      </c>
      <c r="M49" s="335" t="s">
        <v>490</v>
      </c>
    </row>
    <row r="50" spans="2:13" ht="27.75" customHeight="1" x14ac:dyDescent="0.2">
      <c r="B50" s="1182" t="s">
        <v>40</v>
      </c>
      <c r="C50" s="1183"/>
      <c r="D50" s="107"/>
      <c r="E50" s="1177" t="s">
        <v>41</v>
      </c>
      <c r="F50" s="1177"/>
      <c r="G50" s="1177"/>
      <c r="H50" s="1178"/>
      <c r="I50" s="333">
        <v>6844</v>
      </c>
      <c r="J50" s="334">
        <v>8292</v>
      </c>
      <c r="K50" s="334">
        <v>10081</v>
      </c>
      <c r="L50" s="334">
        <v>11706</v>
      </c>
      <c r="M50" s="335">
        <v>13465</v>
      </c>
    </row>
    <row r="51" spans="2:13" ht="27.75" customHeight="1" x14ac:dyDescent="0.2">
      <c r="B51" s="1171"/>
      <c r="C51" s="1172"/>
      <c r="D51" s="104"/>
      <c r="E51" s="1177" t="s">
        <v>42</v>
      </c>
      <c r="F51" s="1177"/>
      <c r="G51" s="1177"/>
      <c r="H51" s="1178"/>
      <c r="I51" s="333">
        <v>16984</v>
      </c>
      <c r="J51" s="334">
        <v>16469</v>
      </c>
      <c r="K51" s="334">
        <v>16985</v>
      </c>
      <c r="L51" s="334">
        <v>17269</v>
      </c>
      <c r="M51" s="335">
        <v>17439</v>
      </c>
    </row>
    <row r="52" spans="2:13" ht="27.75" customHeight="1" x14ac:dyDescent="0.2">
      <c r="B52" s="1173"/>
      <c r="C52" s="1174"/>
      <c r="D52" s="104"/>
      <c r="E52" s="1177" t="s">
        <v>43</v>
      </c>
      <c r="F52" s="1177"/>
      <c r="G52" s="1177"/>
      <c r="H52" s="1178"/>
      <c r="I52" s="333">
        <v>43380</v>
      </c>
      <c r="J52" s="334">
        <v>43176</v>
      </c>
      <c r="K52" s="334">
        <v>41792</v>
      </c>
      <c r="L52" s="334">
        <v>40147</v>
      </c>
      <c r="M52" s="335">
        <v>38791</v>
      </c>
    </row>
    <row r="53" spans="2:13" ht="27.75" customHeight="1" thickBot="1" x14ac:dyDescent="0.25">
      <c r="B53" s="1184" t="s">
        <v>19</v>
      </c>
      <c r="C53" s="1185"/>
      <c r="D53" s="108"/>
      <c r="E53" s="1186" t="s">
        <v>44</v>
      </c>
      <c r="F53" s="1186"/>
      <c r="G53" s="1186"/>
      <c r="H53" s="1187"/>
      <c r="I53" s="336">
        <v>23909</v>
      </c>
      <c r="J53" s="337">
        <v>26410</v>
      </c>
      <c r="K53" s="337">
        <v>23918</v>
      </c>
      <c r="L53" s="337">
        <v>22809</v>
      </c>
      <c r="M53" s="338">
        <v>20324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e8Vtrfze+tgYdAqGDnRWxcMGJHesYok/VM6eF3WCk+haIk1e6Bon9d8RpgJkIjq3psEhoWN7zSPD2NegfopooQ==" saltValue="6BU6pgUhl5jXsMFHRKr2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3054</v>
      </c>
      <c r="G55" s="339">
        <v>4065</v>
      </c>
      <c r="H55" s="340">
        <v>4504</v>
      </c>
    </row>
    <row r="56" spans="2:8" ht="52.5" customHeight="1" x14ac:dyDescent="0.2">
      <c r="B56" s="120"/>
      <c r="C56" s="1198" t="s">
        <v>47</v>
      </c>
      <c r="D56" s="1198"/>
      <c r="E56" s="1199"/>
      <c r="F56" s="341">
        <v>364</v>
      </c>
      <c r="G56" s="341">
        <v>364</v>
      </c>
      <c r="H56" s="342">
        <v>364</v>
      </c>
    </row>
    <row r="57" spans="2:8" ht="53.25" customHeight="1" x14ac:dyDescent="0.2">
      <c r="B57" s="120"/>
      <c r="C57" s="1200" t="s">
        <v>48</v>
      </c>
      <c r="D57" s="1200"/>
      <c r="E57" s="1201"/>
      <c r="F57" s="343">
        <v>2464</v>
      </c>
      <c r="G57" s="343">
        <v>2601</v>
      </c>
      <c r="H57" s="344">
        <v>3963</v>
      </c>
    </row>
    <row r="58" spans="2:8" ht="45.75" customHeight="1" x14ac:dyDescent="0.2">
      <c r="B58" s="121"/>
      <c r="C58" s="1188" t="s">
        <v>549</v>
      </c>
      <c r="D58" s="1189"/>
      <c r="E58" s="1190"/>
      <c r="F58" s="345">
        <v>1400</v>
      </c>
      <c r="G58" s="345">
        <v>1500</v>
      </c>
      <c r="H58" s="346">
        <v>3075</v>
      </c>
    </row>
    <row r="59" spans="2:8" ht="45.75" customHeight="1" x14ac:dyDescent="0.2">
      <c r="B59" s="121"/>
      <c r="C59" s="1188" t="s">
        <v>550</v>
      </c>
      <c r="D59" s="1189"/>
      <c r="E59" s="1190"/>
      <c r="F59" s="345">
        <v>730</v>
      </c>
      <c r="G59" s="345">
        <v>599</v>
      </c>
      <c r="H59" s="346">
        <v>468</v>
      </c>
    </row>
    <row r="60" spans="2:8" ht="45.75" customHeight="1" x14ac:dyDescent="0.2">
      <c r="B60" s="121"/>
      <c r="C60" s="1188" t="s">
        <v>551</v>
      </c>
      <c r="D60" s="1189"/>
      <c r="E60" s="1190"/>
      <c r="F60" s="345" t="s">
        <v>552</v>
      </c>
      <c r="G60" s="345">
        <v>204</v>
      </c>
      <c r="H60" s="346">
        <v>145</v>
      </c>
    </row>
    <row r="61" spans="2:8" ht="45.75" customHeight="1" x14ac:dyDescent="0.2">
      <c r="B61" s="121"/>
      <c r="C61" s="1188" t="s">
        <v>553</v>
      </c>
      <c r="D61" s="1189"/>
      <c r="E61" s="1190"/>
      <c r="F61" s="345">
        <v>90</v>
      </c>
      <c r="G61" s="345">
        <v>89</v>
      </c>
      <c r="H61" s="346">
        <v>88</v>
      </c>
    </row>
    <row r="62" spans="2:8" ht="45.75" customHeight="1" thickBot="1" x14ac:dyDescent="0.25">
      <c r="B62" s="122"/>
      <c r="C62" s="1191" t="s">
        <v>554</v>
      </c>
      <c r="D62" s="1192"/>
      <c r="E62" s="1193"/>
      <c r="F62" s="347">
        <v>63</v>
      </c>
      <c r="G62" s="347">
        <v>62</v>
      </c>
      <c r="H62" s="348">
        <v>61</v>
      </c>
    </row>
    <row r="63" spans="2:8" ht="52.5" customHeight="1" thickBot="1" x14ac:dyDescent="0.25">
      <c r="B63" s="123"/>
      <c r="C63" s="1194" t="s">
        <v>49</v>
      </c>
      <c r="D63" s="1194"/>
      <c r="E63" s="1195"/>
      <c r="F63" s="349">
        <v>5883</v>
      </c>
      <c r="G63" s="349">
        <v>7030</v>
      </c>
      <c r="H63" s="350">
        <v>8832</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rJ8nlCnkCCWrdTBAs5B9YMTeTuueQ54XlAa+qnL/VP0opX+JOunmvVr0QG+fUdUSOq0XynNi2GYwfHeyJA38gw==" saltValue="JaR2Ex7CMPtGIujckMJp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93576</v>
      </c>
      <c r="E3" s="142"/>
      <c r="F3" s="143">
        <v>60285</v>
      </c>
      <c r="G3" s="144"/>
      <c r="H3" s="145"/>
    </row>
    <row r="4" spans="1:8" x14ac:dyDescent="0.2">
      <c r="A4" s="146"/>
      <c r="B4" s="147"/>
      <c r="C4" s="148"/>
      <c r="D4" s="149">
        <v>70452</v>
      </c>
      <c r="E4" s="150"/>
      <c r="F4" s="151">
        <v>36445</v>
      </c>
      <c r="G4" s="152"/>
      <c r="H4" s="153"/>
    </row>
    <row r="5" spans="1:8" x14ac:dyDescent="0.2">
      <c r="A5" s="134" t="s">
        <v>522</v>
      </c>
      <c r="B5" s="139"/>
      <c r="C5" s="140"/>
      <c r="D5" s="141">
        <v>61474</v>
      </c>
      <c r="E5" s="142"/>
      <c r="F5" s="143">
        <v>52714</v>
      </c>
      <c r="G5" s="144"/>
      <c r="H5" s="145"/>
    </row>
    <row r="6" spans="1:8" x14ac:dyDescent="0.2">
      <c r="A6" s="146"/>
      <c r="B6" s="147"/>
      <c r="C6" s="148"/>
      <c r="D6" s="149">
        <v>23423</v>
      </c>
      <c r="E6" s="150"/>
      <c r="F6" s="151">
        <v>29032</v>
      </c>
      <c r="G6" s="152"/>
      <c r="H6" s="153"/>
    </row>
    <row r="7" spans="1:8" x14ac:dyDescent="0.2">
      <c r="A7" s="134" t="s">
        <v>523</v>
      </c>
      <c r="B7" s="139"/>
      <c r="C7" s="140"/>
      <c r="D7" s="141">
        <v>43522</v>
      </c>
      <c r="E7" s="142"/>
      <c r="F7" s="143">
        <v>46001</v>
      </c>
      <c r="G7" s="144"/>
      <c r="H7" s="145"/>
    </row>
    <row r="8" spans="1:8" x14ac:dyDescent="0.2">
      <c r="A8" s="146"/>
      <c r="B8" s="147"/>
      <c r="C8" s="148"/>
      <c r="D8" s="149">
        <v>23631</v>
      </c>
      <c r="E8" s="150"/>
      <c r="F8" s="151">
        <v>27974</v>
      </c>
      <c r="G8" s="152"/>
      <c r="H8" s="153"/>
    </row>
    <row r="9" spans="1:8" x14ac:dyDescent="0.2">
      <c r="A9" s="134" t="s">
        <v>524</v>
      </c>
      <c r="B9" s="139"/>
      <c r="C9" s="140"/>
      <c r="D9" s="141">
        <v>54304</v>
      </c>
      <c r="E9" s="142"/>
      <c r="F9" s="143">
        <v>52878</v>
      </c>
      <c r="G9" s="144"/>
      <c r="H9" s="145"/>
    </row>
    <row r="10" spans="1:8" x14ac:dyDescent="0.2">
      <c r="A10" s="146"/>
      <c r="B10" s="147"/>
      <c r="C10" s="148"/>
      <c r="D10" s="149">
        <v>27783</v>
      </c>
      <c r="E10" s="150"/>
      <c r="F10" s="151">
        <v>32136</v>
      </c>
      <c r="G10" s="152"/>
      <c r="H10" s="153"/>
    </row>
    <row r="11" spans="1:8" x14ac:dyDescent="0.2">
      <c r="A11" s="134" t="s">
        <v>525</v>
      </c>
      <c r="B11" s="139"/>
      <c r="C11" s="140"/>
      <c r="D11" s="141">
        <v>43003</v>
      </c>
      <c r="E11" s="142"/>
      <c r="F11" s="143">
        <v>57911</v>
      </c>
      <c r="G11" s="144"/>
      <c r="H11" s="145"/>
    </row>
    <row r="12" spans="1:8" x14ac:dyDescent="0.2">
      <c r="A12" s="146"/>
      <c r="B12" s="147"/>
      <c r="C12" s="154"/>
      <c r="D12" s="149">
        <v>27446</v>
      </c>
      <c r="E12" s="150"/>
      <c r="F12" s="151">
        <v>35132</v>
      </c>
      <c r="G12" s="152"/>
      <c r="H12" s="153"/>
    </row>
    <row r="13" spans="1:8" x14ac:dyDescent="0.2">
      <c r="A13" s="134"/>
      <c r="B13" s="139"/>
      <c r="C13" s="140"/>
      <c r="D13" s="141">
        <v>59176</v>
      </c>
      <c r="E13" s="142"/>
      <c r="F13" s="143">
        <v>53958</v>
      </c>
      <c r="G13" s="155"/>
      <c r="H13" s="145"/>
    </row>
    <row r="14" spans="1:8" x14ac:dyDescent="0.2">
      <c r="A14" s="146"/>
      <c r="B14" s="147"/>
      <c r="C14" s="148"/>
      <c r="D14" s="149">
        <v>34547</v>
      </c>
      <c r="E14" s="150"/>
      <c r="F14" s="151">
        <v>32144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6.17</v>
      </c>
      <c r="C19" s="156">
        <f>ROUND(VALUE(SUBSTITUTE(実質収支比率等に係る経年分析!G$48,"▲","-")),2)</f>
        <v>9.15</v>
      </c>
      <c r="D19" s="156">
        <f>ROUND(VALUE(SUBSTITUTE(実質収支比率等に係る経年分析!H$48,"▲","-")),2)</f>
        <v>8.1199999999999992</v>
      </c>
      <c r="E19" s="156">
        <f>ROUND(VALUE(SUBSTITUTE(実質収支比率等に係る経年分析!I$48,"▲","-")),2)</f>
        <v>8.48</v>
      </c>
      <c r="F19" s="156">
        <f>ROUND(VALUE(SUBSTITUTE(実質収支比率等に係る経年分析!J$48,"▲","-")),2)</f>
        <v>5.16</v>
      </c>
    </row>
    <row r="20" spans="1:11" x14ac:dyDescent="0.2">
      <c r="A20" s="156" t="s">
        <v>53</v>
      </c>
      <c r="B20" s="156">
        <f>ROUND(VALUE(SUBSTITUTE(実質収支比率等に係る経年分析!F$47,"▲","-")),2)</f>
        <v>3.68</v>
      </c>
      <c r="C20" s="156">
        <f>ROUND(VALUE(SUBSTITUTE(実質収支比率等に係る経年分析!G$47,"▲","-")),2)</f>
        <v>7.24</v>
      </c>
      <c r="D20" s="156">
        <f>ROUND(VALUE(SUBSTITUTE(実質収支比率等に係る経年分析!H$47,"▲","-")),2)</f>
        <v>9.0500000000000007</v>
      </c>
      <c r="E20" s="156">
        <f>ROUND(VALUE(SUBSTITUTE(実質収支比率等に係る経年分析!I$47,"▲","-")),2)</f>
        <v>11.74</v>
      </c>
      <c r="F20" s="156">
        <f>ROUND(VALUE(SUBSTITUTE(実質収支比率等に係る経年分析!J$47,"▲","-")),2)</f>
        <v>12.67</v>
      </c>
    </row>
    <row r="21" spans="1:11" x14ac:dyDescent="0.2">
      <c r="A21" s="156" t="s">
        <v>54</v>
      </c>
      <c r="B21" s="156">
        <f>IF(ISNUMBER(VALUE(SUBSTITUTE(実質収支比率等に係る経年分析!F$49,"▲","-"))),ROUND(VALUE(SUBSTITUTE(実質収支比率等に係る経年分析!F$49,"▲","-")),2),NA())</f>
        <v>3.64</v>
      </c>
      <c r="C21" s="156">
        <f>IF(ISNUMBER(VALUE(SUBSTITUTE(実質収支比率等に係る経年分析!G$49,"▲","-"))),ROUND(VALUE(SUBSTITUTE(実質収支比率等に係る経年分析!G$49,"▲","-")),2),NA())</f>
        <v>7.03</v>
      </c>
      <c r="D21" s="156">
        <f>IF(ISNUMBER(VALUE(SUBSTITUTE(実質収支比率等に係る経年分析!H$49,"▲","-"))),ROUND(VALUE(SUBSTITUTE(実質収支比率等に係る経年分析!H$49,"▲","-")),2),NA())</f>
        <v>0.47</v>
      </c>
      <c r="E21" s="156">
        <f>IF(ISNUMBER(VALUE(SUBSTITUTE(実質収支比率等に係る経年分析!I$49,"▲","-"))),ROUND(VALUE(SUBSTITUTE(実質収支比率等に係る経年分析!I$49,"▲","-")),2),NA())</f>
        <v>3.48</v>
      </c>
      <c r="F21" s="156">
        <f>IF(ISNUMBER(VALUE(SUBSTITUTE(実質収支比率等に係る経年分析!J$49,"▲","-"))),ROUND(VALUE(SUBSTITUTE(実質収支比率等に係る経年分析!J$49,"▲","-")),2),NA())</f>
        <v>-5.87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0.73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1.53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栃木県南地方卸売市場特別会計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墓園やすらぎの森事業特別会計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7.0000000000000007E-2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1.64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1.79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0.66</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1.63</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5.95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8.0299999999999994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5.07</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22.27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22.29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23.54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22.21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18.75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4894</v>
      </c>
      <c r="E42" s="158"/>
      <c r="F42" s="158"/>
      <c r="G42" s="158">
        <f>'実質公債費比率（分子）の構造'!L$52</f>
        <v>5129</v>
      </c>
      <c r="H42" s="158"/>
      <c r="I42" s="158"/>
      <c r="J42" s="158">
        <f>'実質公債費比率（分子）の構造'!M$52</f>
        <v>4756</v>
      </c>
      <c r="K42" s="158"/>
      <c r="L42" s="158"/>
      <c r="M42" s="158">
        <f>'実質公債費比率（分子）の構造'!N$52</f>
        <v>4920</v>
      </c>
      <c r="N42" s="158"/>
      <c r="O42" s="158"/>
      <c r="P42" s="158">
        <f>'実質公債費比率（分子）の構造'!O$52</f>
        <v>5207</v>
      </c>
    </row>
    <row r="43" spans="1:16" x14ac:dyDescent="0.2">
      <c r="A43" s="158" t="s">
        <v>16</v>
      </c>
      <c r="B43" s="158">
        <f>'実質公債費比率（分子）の構造'!K$51</f>
        <v>2</v>
      </c>
      <c r="C43" s="158"/>
      <c r="D43" s="158"/>
      <c r="E43" s="158">
        <f>'実質公債費比率（分子）の構造'!L$51</f>
        <v>0</v>
      </c>
      <c r="F43" s="158"/>
      <c r="G43" s="158"/>
      <c r="H43" s="158">
        <f>'実質公債費比率（分子）の構造'!M$51</f>
        <v>0</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215</v>
      </c>
      <c r="C45" s="158"/>
      <c r="D45" s="158"/>
      <c r="E45" s="158">
        <f>'実質公債費比率（分子）の構造'!L$49</f>
        <v>197</v>
      </c>
      <c r="F45" s="158"/>
      <c r="G45" s="158"/>
      <c r="H45" s="158">
        <f>'実質公債費比率（分子）の構造'!M$49</f>
        <v>355</v>
      </c>
      <c r="I45" s="158"/>
      <c r="J45" s="158"/>
      <c r="K45" s="158">
        <f>'実質公債費比率（分子）の構造'!N$49</f>
        <v>402</v>
      </c>
      <c r="L45" s="158"/>
      <c r="M45" s="158"/>
      <c r="N45" s="158">
        <f>'実質公債費比率（分子）の構造'!O$49</f>
        <v>330</v>
      </c>
      <c r="O45" s="158"/>
      <c r="P45" s="158"/>
    </row>
    <row r="46" spans="1:16" x14ac:dyDescent="0.2">
      <c r="A46" s="158" t="s">
        <v>64</v>
      </c>
      <c r="B46" s="158">
        <f>'実質公債費比率（分子）の構造'!K$48</f>
        <v>1461</v>
      </c>
      <c r="C46" s="158"/>
      <c r="D46" s="158"/>
      <c r="E46" s="158">
        <f>'実質公債費比率（分子）の構造'!L$48</f>
        <v>1511</v>
      </c>
      <c r="F46" s="158"/>
      <c r="G46" s="158"/>
      <c r="H46" s="158">
        <f>'実質公債費比率（分子）の構造'!M$48</f>
        <v>1540</v>
      </c>
      <c r="I46" s="158"/>
      <c r="J46" s="158"/>
      <c r="K46" s="158">
        <f>'実質公債費比率（分子）の構造'!N$48</f>
        <v>1513</v>
      </c>
      <c r="L46" s="158"/>
      <c r="M46" s="158"/>
      <c r="N46" s="158">
        <f>'実質公債費比率（分子）の構造'!O$48</f>
        <v>1524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5137</v>
      </c>
      <c r="C49" s="158"/>
      <c r="D49" s="158"/>
      <c r="E49" s="158">
        <f>'実質公債費比率（分子）の構造'!L$45</f>
        <v>5187</v>
      </c>
      <c r="F49" s="158"/>
      <c r="G49" s="158"/>
      <c r="H49" s="158">
        <f>'実質公債費比率（分子）の構造'!M$45</f>
        <v>4886</v>
      </c>
      <c r="I49" s="158"/>
      <c r="J49" s="158"/>
      <c r="K49" s="158">
        <f>'実質公債費比率（分子）の構造'!N$45</f>
        <v>4885</v>
      </c>
      <c r="L49" s="158"/>
      <c r="M49" s="158"/>
      <c r="N49" s="158">
        <f>'実質公債費比率（分子）の構造'!O$45</f>
        <v>5292</v>
      </c>
      <c r="O49" s="158"/>
      <c r="P49" s="158"/>
    </row>
    <row r="50" spans="1:16" x14ac:dyDescent="0.2">
      <c r="A50" s="158" t="s">
        <v>67</v>
      </c>
      <c r="B50" s="158" t="e">
        <f>NA()</f>
        <v>#N/A</v>
      </c>
      <c r="C50" s="158">
        <f>IF(ISNUMBER('実質公債費比率（分子）の構造'!K$53),'実質公債費比率（分子）の構造'!K$53,NA())</f>
        <v>1921</v>
      </c>
      <c r="D50" s="158" t="e">
        <f>NA()</f>
        <v>#N/A</v>
      </c>
      <c r="E50" s="158" t="e">
        <f>NA()</f>
        <v>#N/A</v>
      </c>
      <c r="F50" s="158">
        <f>IF(ISNUMBER('実質公債費比率（分子）の構造'!L$53),'実質公債費比率（分子）の構造'!L$53,NA())</f>
        <v>1766</v>
      </c>
      <c r="G50" s="158" t="e">
        <f>NA()</f>
        <v>#N/A</v>
      </c>
      <c r="H50" s="158" t="e">
        <f>NA()</f>
        <v>#N/A</v>
      </c>
      <c r="I50" s="158">
        <f>IF(ISNUMBER('実質公債費比率（分子）の構造'!M$53),'実質公債費比率（分子）の構造'!M$53,NA())</f>
        <v>2025</v>
      </c>
      <c r="J50" s="158" t="e">
        <f>NA()</f>
        <v>#N/A</v>
      </c>
      <c r="K50" s="158" t="e">
        <f>NA()</f>
        <v>#N/A</v>
      </c>
      <c r="L50" s="158">
        <f>IF(ISNUMBER('実質公債費比率（分子）の構造'!N$53),'実質公債費比率（分子）の構造'!N$53,NA())</f>
        <v>1880</v>
      </c>
      <c r="M50" s="158" t="e">
        <f>NA()</f>
        <v>#N/A</v>
      </c>
      <c r="N50" s="158" t="e">
        <f>NA()</f>
        <v>#N/A</v>
      </c>
      <c r="O50" s="158">
        <f>IF(ISNUMBER('実質公債費比率（分子）の構造'!O$53),'実質公債費比率（分子）の構造'!O$53,NA())</f>
        <v>1939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43380</v>
      </c>
      <c r="E56" s="157"/>
      <c r="F56" s="157"/>
      <c r="G56" s="157">
        <f>'将来負担比率（分子）の構造'!J$52</f>
        <v>43176</v>
      </c>
      <c r="H56" s="157"/>
      <c r="I56" s="157"/>
      <c r="J56" s="157">
        <f>'将来負担比率（分子）の構造'!K$52</f>
        <v>41792</v>
      </c>
      <c r="K56" s="157"/>
      <c r="L56" s="157"/>
      <c r="M56" s="157">
        <f>'将来負担比率（分子）の構造'!L$52</f>
        <v>40147</v>
      </c>
      <c r="N56" s="157"/>
      <c r="O56" s="157"/>
      <c r="P56" s="157">
        <f>'将来負担比率（分子）の構造'!M$52</f>
        <v>38791</v>
      </c>
    </row>
    <row r="57" spans="1:16" x14ac:dyDescent="0.2">
      <c r="A57" s="157" t="s">
        <v>42</v>
      </c>
      <c r="B57" s="157"/>
      <c r="C57" s="157"/>
      <c r="D57" s="157">
        <f>'将来負担比率（分子）の構造'!I$51</f>
        <v>16984</v>
      </c>
      <c r="E57" s="157"/>
      <c r="F57" s="157"/>
      <c r="G57" s="157">
        <f>'将来負担比率（分子）の構造'!J$51</f>
        <v>16469</v>
      </c>
      <c r="H57" s="157"/>
      <c r="I57" s="157"/>
      <c r="J57" s="157">
        <f>'将来負担比率（分子）の構造'!K$51</f>
        <v>16985</v>
      </c>
      <c r="K57" s="157"/>
      <c r="L57" s="157"/>
      <c r="M57" s="157">
        <f>'将来負担比率（分子）の構造'!L$51</f>
        <v>17269</v>
      </c>
      <c r="N57" s="157"/>
      <c r="O57" s="157"/>
      <c r="P57" s="157">
        <f>'将来負担比率（分子）の構造'!M$51</f>
        <v>17439</v>
      </c>
    </row>
    <row r="58" spans="1:16" x14ac:dyDescent="0.2">
      <c r="A58" s="157" t="s">
        <v>41</v>
      </c>
      <c r="B58" s="157"/>
      <c r="C58" s="157"/>
      <c r="D58" s="157">
        <f>'将来負担比率（分子）の構造'!I$50</f>
        <v>6844</v>
      </c>
      <c r="E58" s="157"/>
      <c r="F58" s="157"/>
      <c r="G58" s="157">
        <f>'将来負担比率（分子）の構造'!J$50</f>
        <v>8292</v>
      </c>
      <c r="H58" s="157"/>
      <c r="I58" s="157"/>
      <c r="J58" s="157">
        <f>'将来負担比率（分子）の構造'!K$50</f>
        <v>10081</v>
      </c>
      <c r="K58" s="157"/>
      <c r="L58" s="157"/>
      <c r="M58" s="157">
        <f>'将来負担比率（分子）の構造'!L$50</f>
        <v>11706</v>
      </c>
      <c r="N58" s="157"/>
      <c r="O58" s="157"/>
      <c r="P58" s="157">
        <f>'将来負担比率（分子）の構造'!M$50</f>
        <v>13465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1039</v>
      </c>
      <c r="C61" s="157"/>
      <c r="D61" s="157"/>
      <c r="E61" s="157">
        <f>'将来負担比率（分子）の構造'!J$46</f>
        <v>1023</v>
      </c>
      <c r="F61" s="157"/>
      <c r="G61" s="157"/>
      <c r="H61" s="157">
        <f>'将来負担比率（分子）の構造'!K$46</f>
        <v>1008</v>
      </c>
      <c r="I61" s="157"/>
      <c r="J61" s="157"/>
      <c r="K61" s="157">
        <f>'将来負担比率（分子）の構造'!L$46</f>
        <v>998</v>
      </c>
      <c r="L61" s="157"/>
      <c r="M61" s="157"/>
      <c r="N61" s="157">
        <f>'将来負担比率（分子）の構造'!M$46</f>
        <v>998</v>
      </c>
      <c r="O61" s="157"/>
      <c r="P61" s="157"/>
    </row>
    <row r="62" spans="1:16" x14ac:dyDescent="0.2">
      <c r="A62" s="157" t="s">
        <v>35</v>
      </c>
      <c r="B62" s="157">
        <f>'将来負担比率（分子）の構造'!I$45</f>
        <v>5039</v>
      </c>
      <c r="C62" s="157"/>
      <c r="D62" s="157"/>
      <c r="E62" s="157">
        <f>'将来負担比率（分子）の構造'!J$45</f>
        <v>4813</v>
      </c>
      <c r="F62" s="157"/>
      <c r="G62" s="157"/>
      <c r="H62" s="157">
        <f>'将来負担比率（分子）の構造'!K$45</f>
        <v>4493</v>
      </c>
      <c r="I62" s="157"/>
      <c r="J62" s="157"/>
      <c r="K62" s="157">
        <f>'将来負担比率（分子）の構造'!L$45</f>
        <v>4147</v>
      </c>
      <c r="L62" s="157"/>
      <c r="M62" s="157"/>
      <c r="N62" s="157">
        <f>'将来負担比率（分子）の構造'!M$45</f>
        <v>4076</v>
      </c>
      <c r="O62" s="157"/>
      <c r="P62" s="157"/>
    </row>
    <row r="63" spans="1:16" x14ac:dyDescent="0.2">
      <c r="A63" s="157" t="s">
        <v>34</v>
      </c>
      <c r="B63" s="157">
        <f>'将来負担比率（分子）の構造'!I$44</f>
        <v>2831</v>
      </c>
      <c r="C63" s="157"/>
      <c r="D63" s="157"/>
      <c r="E63" s="157">
        <f>'将来負担比率（分子）の構造'!J$44</f>
        <v>3292</v>
      </c>
      <c r="F63" s="157"/>
      <c r="G63" s="157"/>
      <c r="H63" s="157">
        <f>'将来負担比率（分子）の構造'!K$44</f>
        <v>3149</v>
      </c>
      <c r="I63" s="157"/>
      <c r="J63" s="157"/>
      <c r="K63" s="157">
        <f>'将来負担比率（分子）の構造'!L$44</f>
        <v>2759</v>
      </c>
      <c r="L63" s="157"/>
      <c r="M63" s="157"/>
      <c r="N63" s="157">
        <f>'将来負担比率（分子）の構造'!M$44</f>
        <v>2651</v>
      </c>
      <c r="O63" s="157"/>
      <c r="P63" s="157"/>
    </row>
    <row r="64" spans="1:16" x14ac:dyDescent="0.2">
      <c r="A64" s="157" t="s">
        <v>33</v>
      </c>
      <c r="B64" s="157">
        <f>'将来負担比率（分子）の構造'!I$43</f>
        <v>20910</v>
      </c>
      <c r="C64" s="157"/>
      <c r="D64" s="157"/>
      <c r="E64" s="157">
        <f>'将来負担比率（分子）の構造'!J$43</f>
        <v>20383</v>
      </c>
      <c r="F64" s="157"/>
      <c r="G64" s="157"/>
      <c r="H64" s="157">
        <f>'将来負担比率（分子）の構造'!K$43</f>
        <v>20295</v>
      </c>
      <c r="I64" s="157"/>
      <c r="J64" s="157"/>
      <c r="K64" s="157">
        <f>'将来負担比率（分子）の構造'!L$43</f>
        <v>19863</v>
      </c>
      <c r="L64" s="157"/>
      <c r="M64" s="157"/>
      <c r="N64" s="157">
        <f>'将来負担比率（分子）の構造'!M$43</f>
        <v>19185</v>
      </c>
      <c r="O64" s="157"/>
      <c r="P64" s="157"/>
    </row>
    <row r="65" spans="1:16" x14ac:dyDescent="0.2">
      <c r="A65" s="157" t="s">
        <v>32</v>
      </c>
      <c r="B65" s="157">
        <f>'将来負担比率（分子）の構造'!I$42</f>
        <v>703</v>
      </c>
      <c r="C65" s="157"/>
      <c r="D65" s="157"/>
      <c r="E65" s="157">
        <f>'将来負担比率（分子）の構造'!J$42</f>
        <v>2465</v>
      </c>
      <c r="F65" s="157"/>
      <c r="G65" s="157"/>
      <c r="H65" s="157">
        <f>'将来負担比率（分子）の構造'!K$42</f>
        <v>2358</v>
      </c>
      <c r="I65" s="157"/>
      <c r="J65" s="157"/>
      <c r="K65" s="157">
        <f>'将来負担比率（分子）の構造'!L$42</f>
        <v>2252</v>
      </c>
      <c r="L65" s="157"/>
      <c r="M65" s="157"/>
      <c r="N65" s="157">
        <f>'将来負担比率（分子）の構造'!M$42</f>
        <v>2144</v>
      </c>
      <c r="O65" s="157"/>
      <c r="P65" s="157"/>
    </row>
    <row r="66" spans="1:16" x14ac:dyDescent="0.2">
      <c r="A66" s="157" t="s">
        <v>31</v>
      </c>
      <c r="B66" s="157">
        <f>'将来負担比率（分子）の構造'!I$41</f>
        <v>60595</v>
      </c>
      <c r="C66" s="157"/>
      <c r="D66" s="157"/>
      <c r="E66" s="157">
        <f>'将来負担比率（分子）の構造'!J$41</f>
        <v>62372</v>
      </c>
      <c r="F66" s="157"/>
      <c r="G66" s="157"/>
      <c r="H66" s="157">
        <f>'将来負担比率（分子）の構造'!K$41</f>
        <v>61472</v>
      </c>
      <c r="I66" s="157"/>
      <c r="J66" s="157"/>
      <c r="K66" s="157">
        <f>'将来負担比率（分子）の構造'!L$41</f>
        <v>61912</v>
      </c>
      <c r="L66" s="157"/>
      <c r="M66" s="157"/>
      <c r="N66" s="157">
        <f>'将来負担比率（分子）の構造'!M$41</f>
        <v>60964</v>
      </c>
      <c r="O66" s="157"/>
      <c r="P66" s="157"/>
    </row>
    <row r="67" spans="1:16" x14ac:dyDescent="0.2">
      <c r="A67" s="157" t="s">
        <v>71</v>
      </c>
      <c r="B67" s="157" t="e">
        <f>NA()</f>
        <v>#N/A</v>
      </c>
      <c r="C67" s="157">
        <f>IF(ISNUMBER('将来負担比率（分子）の構造'!I$53), IF('将来負担比率（分子）の構造'!I$53 &lt; 0, 0, '将来負担比率（分子）の構造'!I$53), NA())</f>
        <v>23909</v>
      </c>
      <c r="D67" s="157" t="e">
        <f>NA()</f>
        <v>#N/A</v>
      </c>
      <c r="E67" s="157" t="e">
        <f>NA()</f>
        <v>#N/A</v>
      </c>
      <c r="F67" s="157">
        <f>IF(ISNUMBER('将来負担比率（分子）の構造'!J$53), IF('将来負担比率（分子）の構造'!J$53 &lt; 0, 0, '将来負担比率（分子）の構造'!J$53), NA())</f>
        <v>26410</v>
      </c>
      <c r="G67" s="157" t="e">
        <f>NA()</f>
        <v>#N/A</v>
      </c>
      <c r="H67" s="157" t="e">
        <f>NA()</f>
        <v>#N/A</v>
      </c>
      <c r="I67" s="157">
        <f>IF(ISNUMBER('将来負担比率（分子）の構造'!K$53), IF('将来負担比率（分子）の構造'!K$53 &lt; 0, 0, '将来負担比率（分子）の構造'!K$53), NA())</f>
        <v>23918</v>
      </c>
      <c r="J67" s="157" t="e">
        <f>NA()</f>
        <v>#N/A</v>
      </c>
      <c r="K67" s="157" t="e">
        <f>NA()</f>
        <v>#N/A</v>
      </c>
      <c r="L67" s="157">
        <f>IF(ISNUMBER('将来負担比率（分子）の構造'!L$53), IF('将来負担比率（分子）の構造'!L$53 &lt; 0, 0, '将来負担比率（分子）の構造'!L$53), NA())</f>
        <v>22809</v>
      </c>
      <c r="M67" s="157" t="e">
        <f>NA()</f>
        <v>#N/A</v>
      </c>
      <c r="N67" s="157" t="e">
        <f>NA()</f>
        <v>#N/A</v>
      </c>
      <c r="O67" s="157">
        <f>IF(ISNUMBER('将来負担比率（分子）の構造'!M$53), IF('将来負担比率（分子）の構造'!M$53 &lt; 0, 0, '将来負担比率（分子）の構造'!M$53), NA())</f>
        <v>20324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3054</v>
      </c>
      <c r="C72" s="161">
        <f>基金残高に係る経年分析!G55</f>
        <v>4065</v>
      </c>
      <c r="D72" s="161">
        <f>基金残高に係る経年分析!H55</f>
        <v>4504</v>
      </c>
    </row>
    <row r="73" spans="1:16" x14ac:dyDescent="0.2">
      <c r="A73" s="160" t="s">
        <v>74</v>
      </c>
      <c r="B73" s="161">
        <f>基金残高に係る経年分析!F56</f>
        <v>364</v>
      </c>
      <c r="C73" s="161">
        <f>基金残高に係る経年分析!G56</f>
        <v>364</v>
      </c>
      <c r="D73" s="161">
        <f>基金残高に係る経年分析!H56</f>
        <v>364</v>
      </c>
    </row>
    <row r="74" spans="1:16" x14ac:dyDescent="0.2">
      <c r="A74" s="160" t="s">
        <v>75</v>
      </c>
      <c r="B74" s="161">
        <f>基金残高に係る経年分析!F57</f>
        <v>2464</v>
      </c>
      <c r="C74" s="161">
        <f>基金残高に係る経年分析!G57</f>
        <v>2601</v>
      </c>
      <c r="D74" s="161">
        <f>基金残高に係る経年分析!H57</f>
        <v>3963</v>
      </c>
    </row>
  </sheetData>
  <sheetProtection algorithmName="SHA-512" hashValue="WIJRbEJZC3KwrPL2TLliM91opDUp+WRZsniyUeTjeQBHJyxlYe1u/38lH7mZQTA4qrg8X9AkwZUZ6Ywn8necfQ==" saltValue="lU96zgcipppXLaVXksM5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29713626</v>
      </c>
      <c r="S5" s="600"/>
      <c r="T5" s="600"/>
      <c r="U5" s="600"/>
      <c r="V5" s="600"/>
      <c r="W5" s="600"/>
      <c r="X5" s="600"/>
      <c r="Y5" s="601"/>
      <c r="Z5" s="602">
        <v>38.6</v>
      </c>
      <c r="AA5" s="602"/>
      <c r="AB5" s="602"/>
      <c r="AC5" s="602"/>
      <c r="AD5" s="603">
        <v>27820458</v>
      </c>
      <c r="AE5" s="603"/>
      <c r="AF5" s="603"/>
      <c r="AG5" s="603"/>
      <c r="AH5" s="603"/>
      <c r="AI5" s="603"/>
      <c r="AJ5" s="603"/>
      <c r="AK5" s="603"/>
      <c r="AL5" s="604">
        <v>74.599999999999994</v>
      </c>
      <c r="AM5" s="605"/>
      <c r="AN5" s="605"/>
      <c r="AO5" s="606"/>
      <c r="AP5" s="596" t="s">
        <v>215</v>
      </c>
      <c r="AQ5" s="597"/>
      <c r="AR5" s="597"/>
      <c r="AS5" s="597"/>
      <c r="AT5" s="597"/>
      <c r="AU5" s="597"/>
      <c r="AV5" s="597"/>
      <c r="AW5" s="597"/>
      <c r="AX5" s="597"/>
      <c r="AY5" s="597"/>
      <c r="AZ5" s="597"/>
      <c r="BA5" s="597"/>
      <c r="BB5" s="597"/>
      <c r="BC5" s="597"/>
      <c r="BD5" s="597"/>
      <c r="BE5" s="597"/>
      <c r="BF5" s="598"/>
      <c r="BG5" s="610">
        <v>27820054</v>
      </c>
      <c r="BH5" s="611"/>
      <c r="BI5" s="611"/>
      <c r="BJ5" s="611"/>
      <c r="BK5" s="611"/>
      <c r="BL5" s="611"/>
      <c r="BM5" s="611"/>
      <c r="BN5" s="612"/>
      <c r="BO5" s="613">
        <v>93.6</v>
      </c>
      <c r="BP5" s="613"/>
      <c r="BQ5" s="613"/>
      <c r="BR5" s="613"/>
      <c r="BS5" s="614">
        <v>831716</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565701</v>
      </c>
      <c r="S6" s="611"/>
      <c r="T6" s="611"/>
      <c r="U6" s="611"/>
      <c r="V6" s="611"/>
      <c r="W6" s="611"/>
      <c r="X6" s="611"/>
      <c r="Y6" s="612"/>
      <c r="Z6" s="613">
        <v>0.7</v>
      </c>
      <c r="AA6" s="613"/>
      <c r="AB6" s="613"/>
      <c r="AC6" s="613"/>
      <c r="AD6" s="614">
        <v>565701</v>
      </c>
      <c r="AE6" s="614"/>
      <c r="AF6" s="614"/>
      <c r="AG6" s="614"/>
      <c r="AH6" s="614"/>
      <c r="AI6" s="614"/>
      <c r="AJ6" s="614"/>
      <c r="AK6" s="614"/>
      <c r="AL6" s="615">
        <v>1.5</v>
      </c>
      <c r="AM6" s="616"/>
      <c r="AN6" s="616"/>
      <c r="AO6" s="617"/>
      <c r="AP6" s="607" t="s">
        <v>220</v>
      </c>
      <c r="AQ6" s="608"/>
      <c r="AR6" s="608"/>
      <c r="AS6" s="608"/>
      <c r="AT6" s="608"/>
      <c r="AU6" s="608"/>
      <c r="AV6" s="608"/>
      <c r="AW6" s="608"/>
      <c r="AX6" s="608"/>
      <c r="AY6" s="608"/>
      <c r="AZ6" s="608"/>
      <c r="BA6" s="608"/>
      <c r="BB6" s="608"/>
      <c r="BC6" s="608"/>
      <c r="BD6" s="608"/>
      <c r="BE6" s="608"/>
      <c r="BF6" s="609"/>
      <c r="BG6" s="610">
        <v>27820054</v>
      </c>
      <c r="BH6" s="611"/>
      <c r="BI6" s="611"/>
      <c r="BJ6" s="611"/>
      <c r="BK6" s="611"/>
      <c r="BL6" s="611"/>
      <c r="BM6" s="611"/>
      <c r="BN6" s="612"/>
      <c r="BO6" s="613">
        <v>93.6</v>
      </c>
      <c r="BP6" s="613"/>
      <c r="BQ6" s="613"/>
      <c r="BR6" s="613"/>
      <c r="BS6" s="614">
        <v>831716</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401174</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401174</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9630</v>
      </c>
      <c r="S7" s="611"/>
      <c r="T7" s="611"/>
      <c r="U7" s="611"/>
      <c r="V7" s="611"/>
      <c r="W7" s="611"/>
      <c r="X7" s="611"/>
      <c r="Y7" s="612"/>
      <c r="Z7" s="613">
        <v>0</v>
      </c>
      <c r="AA7" s="613"/>
      <c r="AB7" s="613"/>
      <c r="AC7" s="613"/>
      <c r="AD7" s="614">
        <v>9630</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12916756</v>
      </c>
      <c r="BH7" s="611"/>
      <c r="BI7" s="611"/>
      <c r="BJ7" s="611"/>
      <c r="BK7" s="611"/>
      <c r="BL7" s="611"/>
      <c r="BM7" s="611"/>
      <c r="BN7" s="612"/>
      <c r="BO7" s="613">
        <v>43.5</v>
      </c>
      <c r="BP7" s="613"/>
      <c r="BQ7" s="613"/>
      <c r="BR7" s="613"/>
      <c r="BS7" s="614">
        <v>831716</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12688549</v>
      </c>
      <c r="CS7" s="611"/>
      <c r="CT7" s="611"/>
      <c r="CU7" s="611"/>
      <c r="CV7" s="611"/>
      <c r="CW7" s="611"/>
      <c r="CX7" s="611"/>
      <c r="CY7" s="612"/>
      <c r="CZ7" s="613">
        <v>16.899999999999999</v>
      </c>
      <c r="DA7" s="613"/>
      <c r="DB7" s="613"/>
      <c r="DC7" s="613"/>
      <c r="DD7" s="619">
        <v>484037</v>
      </c>
      <c r="DE7" s="611"/>
      <c r="DF7" s="611"/>
      <c r="DG7" s="611"/>
      <c r="DH7" s="611"/>
      <c r="DI7" s="611"/>
      <c r="DJ7" s="611"/>
      <c r="DK7" s="611"/>
      <c r="DL7" s="611"/>
      <c r="DM7" s="611"/>
      <c r="DN7" s="611"/>
      <c r="DO7" s="611"/>
      <c r="DP7" s="612"/>
      <c r="DQ7" s="619">
        <v>5724234</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194153</v>
      </c>
      <c r="S8" s="611"/>
      <c r="T8" s="611"/>
      <c r="U8" s="611"/>
      <c r="V8" s="611"/>
      <c r="W8" s="611"/>
      <c r="X8" s="611"/>
      <c r="Y8" s="612"/>
      <c r="Z8" s="613">
        <v>0.3</v>
      </c>
      <c r="AA8" s="613"/>
      <c r="AB8" s="613"/>
      <c r="AC8" s="613"/>
      <c r="AD8" s="614">
        <v>194153</v>
      </c>
      <c r="AE8" s="614"/>
      <c r="AF8" s="614"/>
      <c r="AG8" s="614"/>
      <c r="AH8" s="614"/>
      <c r="AI8" s="614"/>
      <c r="AJ8" s="614"/>
      <c r="AK8" s="614"/>
      <c r="AL8" s="615">
        <v>0.5</v>
      </c>
      <c r="AM8" s="616"/>
      <c r="AN8" s="616"/>
      <c r="AO8" s="617"/>
      <c r="AP8" s="607" t="s">
        <v>226</v>
      </c>
      <c r="AQ8" s="608"/>
      <c r="AR8" s="608"/>
      <c r="AS8" s="608"/>
      <c r="AT8" s="608"/>
      <c r="AU8" s="608"/>
      <c r="AV8" s="608"/>
      <c r="AW8" s="608"/>
      <c r="AX8" s="608"/>
      <c r="AY8" s="608"/>
      <c r="AZ8" s="608"/>
      <c r="BA8" s="608"/>
      <c r="BB8" s="608"/>
      <c r="BC8" s="608"/>
      <c r="BD8" s="608"/>
      <c r="BE8" s="608"/>
      <c r="BF8" s="609"/>
      <c r="BG8" s="610">
        <v>273385</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27065544</v>
      </c>
      <c r="CS8" s="611"/>
      <c r="CT8" s="611"/>
      <c r="CU8" s="611"/>
      <c r="CV8" s="611"/>
      <c r="CW8" s="611"/>
      <c r="CX8" s="611"/>
      <c r="CY8" s="612"/>
      <c r="CZ8" s="613">
        <v>36.1</v>
      </c>
      <c r="DA8" s="613"/>
      <c r="DB8" s="613"/>
      <c r="DC8" s="613"/>
      <c r="DD8" s="619">
        <v>466811</v>
      </c>
      <c r="DE8" s="611"/>
      <c r="DF8" s="611"/>
      <c r="DG8" s="611"/>
      <c r="DH8" s="611"/>
      <c r="DI8" s="611"/>
      <c r="DJ8" s="611"/>
      <c r="DK8" s="611"/>
      <c r="DL8" s="611"/>
      <c r="DM8" s="611"/>
      <c r="DN8" s="611"/>
      <c r="DO8" s="611"/>
      <c r="DP8" s="612"/>
      <c r="DQ8" s="619">
        <v>12908930</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276266</v>
      </c>
      <c r="S9" s="611"/>
      <c r="T9" s="611"/>
      <c r="U9" s="611"/>
      <c r="V9" s="611"/>
      <c r="W9" s="611"/>
      <c r="X9" s="611"/>
      <c r="Y9" s="612"/>
      <c r="Z9" s="613">
        <v>0.4</v>
      </c>
      <c r="AA9" s="613"/>
      <c r="AB9" s="613"/>
      <c r="AC9" s="613"/>
      <c r="AD9" s="614">
        <v>276266</v>
      </c>
      <c r="AE9" s="614"/>
      <c r="AF9" s="614"/>
      <c r="AG9" s="614"/>
      <c r="AH9" s="614"/>
      <c r="AI9" s="614"/>
      <c r="AJ9" s="614"/>
      <c r="AK9" s="614"/>
      <c r="AL9" s="615">
        <v>0.7</v>
      </c>
      <c r="AM9" s="616"/>
      <c r="AN9" s="616"/>
      <c r="AO9" s="617"/>
      <c r="AP9" s="607" t="s">
        <v>229</v>
      </c>
      <c r="AQ9" s="608"/>
      <c r="AR9" s="608"/>
      <c r="AS9" s="608"/>
      <c r="AT9" s="608"/>
      <c r="AU9" s="608"/>
      <c r="AV9" s="608"/>
      <c r="AW9" s="608"/>
      <c r="AX9" s="608"/>
      <c r="AY9" s="608"/>
      <c r="AZ9" s="608"/>
      <c r="BA9" s="608"/>
      <c r="BB9" s="608"/>
      <c r="BC9" s="608"/>
      <c r="BD9" s="608"/>
      <c r="BE9" s="608"/>
      <c r="BF9" s="609"/>
      <c r="BG9" s="610">
        <v>9413765</v>
      </c>
      <c r="BH9" s="611"/>
      <c r="BI9" s="611"/>
      <c r="BJ9" s="611"/>
      <c r="BK9" s="611"/>
      <c r="BL9" s="611"/>
      <c r="BM9" s="611"/>
      <c r="BN9" s="612"/>
      <c r="BO9" s="613">
        <v>31.7</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6878677</v>
      </c>
      <c r="CS9" s="611"/>
      <c r="CT9" s="611"/>
      <c r="CU9" s="611"/>
      <c r="CV9" s="611"/>
      <c r="CW9" s="611"/>
      <c r="CX9" s="611"/>
      <c r="CY9" s="612"/>
      <c r="CZ9" s="613">
        <v>9.1999999999999993</v>
      </c>
      <c r="DA9" s="613"/>
      <c r="DB9" s="613"/>
      <c r="DC9" s="613"/>
      <c r="DD9" s="619">
        <v>80292</v>
      </c>
      <c r="DE9" s="611"/>
      <c r="DF9" s="611"/>
      <c r="DG9" s="611"/>
      <c r="DH9" s="611"/>
      <c r="DI9" s="611"/>
      <c r="DJ9" s="611"/>
      <c r="DK9" s="611"/>
      <c r="DL9" s="611"/>
      <c r="DM9" s="611"/>
      <c r="DN9" s="611"/>
      <c r="DO9" s="611"/>
      <c r="DP9" s="612"/>
      <c r="DQ9" s="619">
        <v>6065607</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755134</v>
      </c>
      <c r="BH10" s="611"/>
      <c r="BI10" s="611"/>
      <c r="BJ10" s="611"/>
      <c r="BK10" s="611"/>
      <c r="BL10" s="611"/>
      <c r="BM10" s="611"/>
      <c r="BN10" s="612"/>
      <c r="BO10" s="613">
        <v>2.5</v>
      </c>
      <c r="BP10" s="613"/>
      <c r="BQ10" s="613"/>
      <c r="BR10" s="613"/>
      <c r="BS10" s="614">
        <v>125685</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65289</v>
      </c>
      <c r="CS10" s="611"/>
      <c r="CT10" s="611"/>
      <c r="CU10" s="611"/>
      <c r="CV10" s="611"/>
      <c r="CW10" s="611"/>
      <c r="CX10" s="611"/>
      <c r="CY10" s="612"/>
      <c r="CZ10" s="613">
        <v>0.1</v>
      </c>
      <c r="DA10" s="613"/>
      <c r="DB10" s="613"/>
      <c r="DC10" s="613"/>
      <c r="DD10" s="619">
        <v>3905</v>
      </c>
      <c r="DE10" s="611"/>
      <c r="DF10" s="611"/>
      <c r="DG10" s="611"/>
      <c r="DH10" s="611"/>
      <c r="DI10" s="611"/>
      <c r="DJ10" s="611"/>
      <c r="DK10" s="611"/>
      <c r="DL10" s="611"/>
      <c r="DM10" s="611"/>
      <c r="DN10" s="611"/>
      <c r="DO10" s="611"/>
      <c r="DP10" s="612"/>
      <c r="DQ10" s="619">
        <v>46273</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4551273</v>
      </c>
      <c r="S11" s="611"/>
      <c r="T11" s="611"/>
      <c r="U11" s="611"/>
      <c r="V11" s="611"/>
      <c r="W11" s="611"/>
      <c r="X11" s="611"/>
      <c r="Y11" s="612"/>
      <c r="Z11" s="615">
        <v>5.9</v>
      </c>
      <c r="AA11" s="616"/>
      <c r="AB11" s="616"/>
      <c r="AC11" s="622"/>
      <c r="AD11" s="619">
        <v>4551273</v>
      </c>
      <c r="AE11" s="611"/>
      <c r="AF11" s="611"/>
      <c r="AG11" s="611"/>
      <c r="AH11" s="611"/>
      <c r="AI11" s="611"/>
      <c r="AJ11" s="611"/>
      <c r="AK11" s="612"/>
      <c r="AL11" s="615">
        <v>12.2</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2474472</v>
      </c>
      <c r="BH11" s="611"/>
      <c r="BI11" s="611"/>
      <c r="BJ11" s="611"/>
      <c r="BK11" s="611"/>
      <c r="BL11" s="611"/>
      <c r="BM11" s="611"/>
      <c r="BN11" s="612"/>
      <c r="BO11" s="613">
        <v>8.3000000000000007</v>
      </c>
      <c r="BP11" s="613"/>
      <c r="BQ11" s="613"/>
      <c r="BR11" s="613"/>
      <c r="BS11" s="614">
        <v>706031</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1961420</v>
      </c>
      <c r="CS11" s="611"/>
      <c r="CT11" s="611"/>
      <c r="CU11" s="611"/>
      <c r="CV11" s="611"/>
      <c r="CW11" s="611"/>
      <c r="CX11" s="611"/>
      <c r="CY11" s="612"/>
      <c r="CZ11" s="613">
        <v>2.6</v>
      </c>
      <c r="DA11" s="613"/>
      <c r="DB11" s="613"/>
      <c r="DC11" s="613"/>
      <c r="DD11" s="619">
        <v>451207</v>
      </c>
      <c r="DE11" s="611"/>
      <c r="DF11" s="611"/>
      <c r="DG11" s="611"/>
      <c r="DH11" s="611"/>
      <c r="DI11" s="611"/>
      <c r="DJ11" s="611"/>
      <c r="DK11" s="611"/>
      <c r="DL11" s="611"/>
      <c r="DM11" s="611"/>
      <c r="DN11" s="611"/>
      <c r="DO11" s="611"/>
      <c r="DP11" s="612"/>
      <c r="DQ11" s="619">
        <v>1262059</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v>30876</v>
      </c>
      <c r="S12" s="611"/>
      <c r="T12" s="611"/>
      <c r="U12" s="611"/>
      <c r="V12" s="611"/>
      <c r="W12" s="611"/>
      <c r="X12" s="611"/>
      <c r="Y12" s="612"/>
      <c r="Z12" s="613">
        <v>0</v>
      </c>
      <c r="AA12" s="613"/>
      <c r="AB12" s="613"/>
      <c r="AC12" s="613"/>
      <c r="AD12" s="614">
        <v>30876</v>
      </c>
      <c r="AE12" s="614"/>
      <c r="AF12" s="614"/>
      <c r="AG12" s="614"/>
      <c r="AH12" s="614"/>
      <c r="AI12" s="614"/>
      <c r="AJ12" s="614"/>
      <c r="AK12" s="614"/>
      <c r="AL12" s="615">
        <v>0.1</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13020895</v>
      </c>
      <c r="BH12" s="611"/>
      <c r="BI12" s="611"/>
      <c r="BJ12" s="611"/>
      <c r="BK12" s="611"/>
      <c r="BL12" s="611"/>
      <c r="BM12" s="611"/>
      <c r="BN12" s="612"/>
      <c r="BO12" s="613">
        <v>43.8</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3262624</v>
      </c>
      <c r="CS12" s="611"/>
      <c r="CT12" s="611"/>
      <c r="CU12" s="611"/>
      <c r="CV12" s="611"/>
      <c r="CW12" s="611"/>
      <c r="CX12" s="611"/>
      <c r="CY12" s="612"/>
      <c r="CZ12" s="613">
        <v>4.4000000000000004</v>
      </c>
      <c r="DA12" s="613"/>
      <c r="DB12" s="613"/>
      <c r="DC12" s="613"/>
      <c r="DD12" s="619">
        <v>7821</v>
      </c>
      <c r="DE12" s="611"/>
      <c r="DF12" s="611"/>
      <c r="DG12" s="611"/>
      <c r="DH12" s="611"/>
      <c r="DI12" s="611"/>
      <c r="DJ12" s="611"/>
      <c r="DK12" s="611"/>
      <c r="DL12" s="611"/>
      <c r="DM12" s="611"/>
      <c r="DN12" s="611"/>
      <c r="DO12" s="611"/>
      <c r="DP12" s="612"/>
      <c r="DQ12" s="619">
        <v>762597</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13001135</v>
      </c>
      <c r="BH13" s="611"/>
      <c r="BI13" s="611"/>
      <c r="BJ13" s="611"/>
      <c r="BK13" s="611"/>
      <c r="BL13" s="611"/>
      <c r="BM13" s="611"/>
      <c r="BN13" s="612"/>
      <c r="BO13" s="613">
        <v>43.8</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7088570</v>
      </c>
      <c r="CS13" s="611"/>
      <c r="CT13" s="611"/>
      <c r="CU13" s="611"/>
      <c r="CV13" s="611"/>
      <c r="CW13" s="611"/>
      <c r="CX13" s="611"/>
      <c r="CY13" s="612"/>
      <c r="CZ13" s="613">
        <v>9.5</v>
      </c>
      <c r="DA13" s="613"/>
      <c r="DB13" s="613"/>
      <c r="DC13" s="613"/>
      <c r="DD13" s="619">
        <v>3735964</v>
      </c>
      <c r="DE13" s="611"/>
      <c r="DF13" s="611"/>
      <c r="DG13" s="611"/>
      <c r="DH13" s="611"/>
      <c r="DI13" s="611"/>
      <c r="DJ13" s="611"/>
      <c r="DK13" s="611"/>
      <c r="DL13" s="611"/>
      <c r="DM13" s="611"/>
      <c r="DN13" s="611"/>
      <c r="DO13" s="611"/>
      <c r="DP13" s="612"/>
      <c r="DQ13" s="619">
        <v>4041592</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493388</v>
      </c>
      <c r="BH14" s="611"/>
      <c r="BI14" s="611"/>
      <c r="BJ14" s="611"/>
      <c r="BK14" s="611"/>
      <c r="BL14" s="611"/>
      <c r="BM14" s="611"/>
      <c r="BN14" s="612"/>
      <c r="BO14" s="613">
        <v>1.7</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2459173</v>
      </c>
      <c r="CS14" s="611"/>
      <c r="CT14" s="611"/>
      <c r="CU14" s="611"/>
      <c r="CV14" s="611"/>
      <c r="CW14" s="611"/>
      <c r="CX14" s="611"/>
      <c r="CY14" s="612"/>
      <c r="CZ14" s="613">
        <v>3.3</v>
      </c>
      <c r="DA14" s="613"/>
      <c r="DB14" s="613"/>
      <c r="DC14" s="613"/>
      <c r="DD14" s="619">
        <v>318227</v>
      </c>
      <c r="DE14" s="611"/>
      <c r="DF14" s="611"/>
      <c r="DG14" s="611"/>
      <c r="DH14" s="611"/>
      <c r="DI14" s="611"/>
      <c r="DJ14" s="611"/>
      <c r="DK14" s="611"/>
      <c r="DL14" s="611"/>
      <c r="DM14" s="611"/>
      <c r="DN14" s="611"/>
      <c r="DO14" s="611"/>
      <c r="DP14" s="612"/>
      <c r="DQ14" s="619">
        <v>1918331</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79058</v>
      </c>
      <c r="S15" s="611"/>
      <c r="T15" s="611"/>
      <c r="U15" s="611"/>
      <c r="V15" s="611"/>
      <c r="W15" s="611"/>
      <c r="X15" s="611"/>
      <c r="Y15" s="612"/>
      <c r="Z15" s="613">
        <v>0.1</v>
      </c>
      <c r="AA15" s="613"/>
      <c r="AB15" s="613"/>
      <c r="AC15" s="613"/>
      <c r="AD15" s="614">
        <v>79058</v>
      </c>
      <c r="AE15" s="614"/>
      <c r="AF15" s="614"/>
      <c r="AG15" s="614"/>
      <c r="AH15" s="614"/>
      <c r="AI15" s="614"/>
      <c r="AJ15" s="614"/>
      <c r="AK15" s="614"/>
      <c r="AL15" s="615">
        <v>0.2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1389015</v>
      </c>
      <c r="BH15" s="611"/>
      <c r="BI15" s="611"/>
      <c r="BJ15" s="611"/>
      <c r="BK15" s="611"/>
      <c r="BL15" s="611"/>
      <c r="BM15" s="611"/>
      <c r="BN15" s="612"/>
      <c r="BO15" s="613">
        <v>4.7</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8188794</v>
      </c>
      <c r="CS15" s="611"/>
      <c r="CT15" s="611"/>
      <c r="CU15" s="611"/>
      <c r="CV15" s="611"/>
      <c r="CW15" s="611"/>
      <c r="CX15" s="611"/>
      <c r="CY15" s="612"/>
      <c r="CZ15" s="613">
        <v>10.9</v>
      </c>
      <c r="DA15" s="613"/>
      <c r="DB15" s="613"/>
      <c r="DC15" s="613"/>
      <c r="DD15" s="619">
        <v>1627848</v>
      </c>
      <c r="DE15" s="611"/>
      <c r="DF15" s="611"/>
      <c r="DG15" s="611"/>
      <c r="DH15" s="611"/>
      <c r="DI15" s="611"/>
      <c r="DJ15" s="611"/>
      <c r="DK15" s="611"/>
      <c r="DL15" s="611"/>
      <c r="DM15" s="611"/>
      <c r="DN15" s="611"/>
      <c r="DO15" s="611"/>
      <c r="DP15" s="612"/>
      <c r="DQ15" s="619">
        <v>5277400</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491528</v>
      </c>
      <c r="S16" s="611"/>
      <c r="T16" s="611"/>
      <c r="U16" s="611"/>
      <c r="V16" s="611"/>
      <c r="W16" s="611"/>
      <c r="X16" s="611"/>
      <c r="Y16" s="612"/>
      <c r="Z16" s="613">
        <v>0.6</v>
      </c>
      <c r="AA16" s="613"/>
      <c r="AB16" s="613"/>
      <c r="AC16" s="613"/>
      <c r="AD16" s="614">
        <v>491528</v>
      </c>
      <c r="AE16" s="614"/>
      <c r="AF16" s="614"/>
      <c r="AG16" s="614"/>
      <c r="AH16" s="614"/>
      <c r="AI16" s="614"/>
      <c r="AJ16" s="614"/>
      <c r="AK16" s="614"/>
      <c r="AL16" s="615">
        <v>1.3</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496</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496</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971305</v>
      </c>
      <c r="S17" s="611"/>
      <c r="T17" s="611"/>
      <c r="U17" s="611"/>
      <c r="V17" s="611"/>
      <c r="W17" s="611"/>
      <c r="X17" s="611"/>
      <c r="Y17" s="612"/>
      <c r="Z17" s="613">
        <v>1.3</v>
      </c>
      <c r="AA17" s="613"/>
      <c r="AB17" s="613"/>
      <c r="AC17" s="613"/>
      <c r="AD17" s="614">
        <v>971305</v>
      </c>
      <c r="AE17" s="614"/>
      <c r="AF17" s="614"/>
      <c r="AG17" s="614"/>
      <c r="AH17" s="614"/>
      <c r="AI17" s="614"/>
      <c r="AJ17" s="614"/>
      <c r="AK17" s="614"/>
      <c r="AL17" s="615">
        <v>2.6</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4890418</v>
      </c>
      <c r="CS17" s="611"/>
      <c r="CT17" s="611"/>
      <c r="CU17" s="611"/>
      <c r="CV17" s="611"/>
      <c r="CW17" s="611"/>
      <c r="CX17" s="611"/>
      <c r="CY17" s="612"/>
      <c r="CZ17" s="613">
        <v>6.5</v>
      </c>
      <c r="DA17" s="613"/>
      <c r="DB17" s="613"/>
      <c r="DC17" s="613"/>
      <c r="DD17" s="619" t="s">
        <v>122</v>
      </c>
      <c r="DE17" s="611"/>
      <c r="DF17" s="611"/>
      <c r="DG17" s="611"/>
      <c r="DH17" s="611"/>
      <c r="DI17" s="611"/>
      <c r="DJ17" s="611"/>
      <c r="DK17" s="611"/>
      <c r="DL17" s="611"/>
      <c r="DM17" s="611"/>
      <c r="DN17" s="611"/>
      <c r="DO17" s="611"/>
      <c r="DP17" s="612"/>
      <c r="DQ17" s="619">
        <v>4886278</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194549</v>
      </c>
      <c r="S18" s="611"/>
      <c r="T18" s="611"/>
      <c r="U18" s="611"/>
      <c r="V18" s="611"/>
      <c r="W18" s="611"/>
      <c r="X18" s="611"/>
      <c r="Y18" s="612"/>
      <c r="Z18" s="613">
        <v>0.3</v>
      </c>
      <c r="AA18" s="613"/>
      <c r="AB18" s="613"/>
      <c r="AC18" s="613"/>
      <c r="AD18" s="614">
        <v>194549</v>
      </c>
      <c r="AE18" s="614"/>
      <c r="AF18" s="614"/>
      <c r="AG18" s="614"/>
      <c r="AH18" s="614"/>
      <c r="AI18" s="614"/>
      <c r="AJ18" s="614"/>
      <c r="AK18" s="614"/>
      <c r="AL18" s="615">
        <v>0.5</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766654</v>
      </c>
      <c r="S19" s="611"/>
      <c r="T19" s="611"/>
      <c r="U19" s="611"/>
      <c r="V19" s="611"/>
      <c r="W19" s="611"/>
      <c r="X19" s="611"/>
      <c r="Y19" s="612"/>
      <c r="Z19" s="613">
        <v>1</v>
      </c>
      <c r="AA19" s="613"/>
      <c r="AB19" s="613"/>
      <c r="AC19" s="613"/>
      <c r="AD19" s="614">
        <v>766654</v>
      </c>
      <c r="AE19" s="614"/>
      <c r="AF19" s="614"/>
      <c r="AG19" s="614"/>
      <c r="AH19" s="614"/>
      <c r="AI19" s="614"/>
      <c r="AJ19" s="614"/>
      <c r="AK19" s="614"/>
      <c r="AL19" s="615">
        <v>2.1</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1893572</v>
      </c>
      <c r="BH19" s="611"/>
      <c r="BI19" s="611"/>
      <c r="BJ19" s="611"/>
      <c r="BK19" s="611"/>
      <c r="BL19" s="611"/>
      <c r="BM19" s="611"/>
      <c r="BN19" s="612"/>
      <c r="BO19" s="613">
        <v>6.4</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v>10102</v>
      </c>
      <c r="S20" s="611"/>
      <c r="T20" s="611"/>
      <c r="U20" s="611"/>
      <c r="V20" s="611"/>
      <c r="W20" s="611"/>
      <c r="X20" s="611"/>
      <c r="Y20" s="612"/>
      <c r="Z20" s="613">
        <v>0</v>
      </c>
      <c r="AA20" s="613"/>
      <c r="AB20" s="613"/>
      <c r="AC20" s="613"/>
      <c r="AD20" s="614">
        <v>10102</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1893572</v>
      </c>
      <c r="BH20" s="611"/>
      <c r="BI20" s="611"/>
      <c r="BJ20" s="611"/>
      <c r="BK20" s="611"/>
      <c r="BL20" s="611"/>
      <c r="BM20" s="611"/>
      <c r="BN20" s="612"/>
      <c r="BO20" s="613">
        <v>6.4</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74950728</v>
      </c>
      <c r="CS20" s="611"/>
      <c r="CT20" s="611"/>
      <c r="CU20" s="611"/>
      <c r="CV20" s="611"/>
      <c r="CW20" s="611"/>
      <c r="CX20" s="611"/>
      <c r="CY20" s="612"/>
      <c r="CZ20" s="613">
        <v>100</v>
      </c>
      <c r="DA20" s="613"/>
      <c r="DB20" s="613"/>
      <c r="DC20" s="613"/>
      <c r="DD20" s="619">
        <v>7176112</v>
      </c>
      <c r="DE20" s="611"/>
      <c r="DF20" s="611"/>
      <c r="DG20" s="611"/>
      <c r="DH20" s="611"/>
      <c r="DI20" s="611"/>
      <c r="DJ20" s="611"/>
      <c r="DK20" s="611"/>
      <c r="DL20" s="611"/>
      <c r="DM20" s="611"/>
      <c r="DN20" s="611"/>
      <c r="DO20" s="611"/>
      <c r="DP20" s="612"/>
      <c r="DQ20" s="619">
        <v>43294971</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2623626</v>
      </c>
      <c r="S21" s="611"/>
      <c r="T21" s="611"/>
      <c r="U21" s="611"/>
      <c r="V21" s="611"/>
      <c r="W21" s="611"/>
      <c r="X21" s="611"/>
      <c r="Y21" s="612"/>
      <c r="Z21" s="613">
        <v>3.4</v>
      </c>
      <c r="AA21" s="613"/>
      <c r="AB21" s="613"/>
      <c r="AC21" s="613"/>
      <c r="AD21" s="614">
        <v>2146957</v>
      </c>
      <c r="AE21" s="614"/>
      <c r="AF21" s="614"/>
      <c r="AG21" s="614"/>
      <c r="AH21" s="614"/>
      <c r="AI21" s="614"/>
      <c r="AJ21" s="614"/>
      <c r="AK21" s="614"/>
      <c r="AL21" s="615">
        <v>5.8</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404</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2146957</v>
      </c>
      <c r="S22" s="611"/>
      <c r="T22" s="611"/>
      <c r="U22" s="611"/>
      <c r="V22" s="611"/>
      <c r="W22" s="611"/>
      <c r="X22" s="611"/>
      <c r="Y22" s="612"/>
      <c r="Z22" s="613">
        <v>2.8</v>
      </c>
      <c r="AA22" s="613"/>
      <c r="AB22" s="613"/>
      <c r="AC22" s="613"/>
      <c r="AD22" s="614">
        <v>2146957</v>
      </c>
      <c r="AE22" s="614"/>
      <c r="AF22" s="614"/>
      <c r="AG22" s="614"/>
      <c r="AH22" s="614"/>
      <c r="AI22" s="614"/>
      <c r="AJ22" s="614"/>
      <c r="AK22" s="614"/>
      <c r="AL22" s="615">
        <v>5.8</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474993</v>
      </c>
      <c r="S23" s="611"/>
      <c r="T23" s="611"/>
      <c r="U23" s="611"/>
      <c r="V23" s="611"/>
      <c r="W23" s="611"/>
      <c r="X23" s="611"/>
      <c r="Y23" s="612"/>
      <c r="Z23" s="613">
        <v>0.6</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v>1893168</v>
      </c>
      <c r="BH23" s="611"/>
      <c r="BI23" s="611"/>
      <c r="BJ23" s="611"/>
      <c r="BK23" s="611"/>
      <c r="BL23" s="611"/>
      <c r="BM23" s="611"/>
      <c r="BN23" s="612"/>
      <c r="BO23" s="613">
        <v>6.4</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v>1676</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35687295</v>
      </c>
      <c r="CS24" s="600"/>
      <c r="CT24" s="600"/>
      <c r="CU24" s="600"/>
      <c r="CV24" s="600"/>
      <c r="CW24" s="600"/>
      <c r="CX24" s="600"/>
      <c r="CY24" s="601"/>
      <c r="CZ24" s="604">
        <v>47.6</v>
      </c>
      <c r="DA24" s="605"/>
      <c r="DB24" s="605"/>
      <c r="DC24" s="621"/>
      <c r="DD24" s="645">
        <v>21790033</v>
      </c>
      <c r="DE24" s="600"/>
      <c r="DF24" s="600"/>
      <c r="DG24" s="600"/>
      <c r="DH24" s="600"/>
      <c r="DI24" s="600"/>
      <c r="DJ24" s="600"/>
      <c r="DK24" s="601"/>
      <c r="DL24" s="645">
        <v>19533240</v>
      </c>
      <c r="DM24" s="600"/>
      <c r="DN24" s="600"/>
      <c r="DO24" s="600"/>
      <c r="DP24" s="600"/>
      <c r="DQ24" s="600"/>
      <c r="DR24" s="600"/>
      <c r="DS24" s="600"/>
      <c r="DT24" s="600"/>
      <c r="DU24" s="600"/>
      <c r="DV24" s="601"/>
      <c r="DW24" s="604">
        <v>52.4</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39507042</v>
      </c>
      <c r="S25" s="611"/>
      <c r="T25" s="611"/>
      <c r="U25" s="611"/>
      <c r="V25" s="611"/>
      <c r="W25" s="611"/>
      <c r="X25" s="611"/>
      <c r="Y25" s="612"/>
      <c r="Z25" s="613">
        <v>51.3</v>
      </c>
      <c r="AA25" s="613"/>
      <c r="AB25" s="613"/>
      <c r="AC25" s="613"/>
      <c r="AD25" s="614">
        <v>37137205</v>
      </c>
      <c r="AE25" s="614"/>
      <c r="AF25" s="614"/>
      <c r="AG25" s="614"/>
      <c r="AH25" s="614"/>
      <c r="AI25" s="614"/>
      <c r="AJ25" s="614"/>
      <c r="AK25" s="614"/>
      <c r="AL25" s="615">
        <v>99.6</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10438722</v>
      </c>
      <c r="CS25" s="642"/>
      <c r="CT25" s="642"/>
      <c r="CU25" s="642"/>
      <c r="CV25" s="642"/>
      <c r="CW25" s="642"/>
      <c r="CX25" s="642"/>
      <c r="CY25" s="643"/>
      <c r="CZ25" s="615">
        <v>13.9</v>
      </c>
      <c r="DA25" s="640"/>
      <c r="DB25" s="640"/>
      <c r="DC25" s="644"/>
      <c r="DD25" s="619">
        <v>9570868</v>
      </c>
      <c r="DE25" s="642"/>
      <c r="DF25" s="642"/>
      <c r="DG25" s="642"/>
      <c r="DH25" s="642"/>
      <c r="DI25" s="642"/>
      <c r="DJ25" s="642"/>
      <c r="DK25" s="643"/>
      <c r="DL25" s="619">
        <v>9526872</v>
      </c>
      <c r="DM25" s="642"/>
      <c r="DN25" s="642"/>
      <c r="DO25" s="642"/>
      <c r="DP25" s="642"/>
      <c r="DQ25" s="642"/>
      <c r="DR25" s="642"/>
      <c r="DS25" s="642"/>
      <c r="DT25" s="642"/>
      <c r="DU25" s="642"/>
      <c r="DV25" s="643"/>
      <c r="DW25" s="615">
        <v>25.6</v>
      </c>
      <c r="DX25" s="640"/>
      <c r="DY25" s="640"/>
      <c r="DZ25" s="640"/>
      <c r="EA25" s="640"/>
      <c r="EB25" s="640"/>
      <c r="EC25" s="641"/>
    </row>
    <row r="26" spans="2:133" ht="11.25" customHeight="1" x14ac:dyDescent="0.2">
      <c r="B26" s="607" t="s">
        <v>282</v>
      </c>
      <c r="C26" s="608"/>
      <c r="D26" s="608"/>
      <c r="E26" s="608"/>
      <c r="F26" s="608"/>
      <c r="G26" s="608"/>
      <c r="H26" s="608"/>
      <c r="I26" s="608"/>
      <c r="J26" s="608"/>
      <c r="K26" s="608"/>
      <c r="L26" s="608"/>
      <c r="M26" s="608"/>
      <c r="N26" s="608"/>
      <c r="O26" s="608"/>
      <c r="P26" s="608"/>
      <c r="Q26" s="609"/>
      <c r="R26" s="610">
        <v>18030</v>
      </c>
      <c r="S26" s="611"/>
      <c r="T26" s="611"/>
      <c r="U26" s="611"/>
      <c r="V26" s="611"/>
      <c r="W26" s="611"/>
      <c r="X26" s="611"/>
      <c r="Y26" s="612"/>
      <c r="Z26" s="613">
        <v>0</v>
      </c>
      <c r="AA26" s="613"/>
      <c r="AB26" s="613"/>
      <c r="AC26" s="613"/>
      <c r="AD26" s="614">
        <v>18030</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6870872</v>
      </c>
      <c r="CS26" s="611"/>
      <c r="CT26" s="611"/>
      <c r="CU26" s="611"/>
      <c r="CV26" s="611"/>
      <c r="CW26" s="611"/>
      <c r="CX26" s="611"/>
      <c r="CY26" s="612"/>
      <c r="CZ26" s="615">
        <v>9.1999999999999993</v>
      </c>
      <c r="DA26" s="640"/>
      <c r="DB26" s="640"/>
      <c r="DC26" s="644"/>
      <c r="DD26" s="619">
        <v>6190728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285</v>
      </c>
      <c r="C27" s="608"/>
      <c r="D27" s="608"/>
      <c r="E27" s="608"/>
      <c r="F27" s="608"/>
      <c r="G27" s="608"/>
      <c r="H27" s="608"/>
      <c r="I27" s="608"/>
      <c r="J27" s="608"/>
      <c r="K27" s="608"/>
      <c r="L27" s="608"/>
      <c r="M27" s="608"/>
      <c r="N27" s="608"/>
      <c r="O27" s="608"/>
      <c r="P27" s="608"/>
      <c r="Q27" s="609"/>
      <c r="R27" s="610">
        <v>621012</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29713626</v>
      </c>
      <c r="BH27" s="611"/>
      <c r="BI27" s="611"/>
      <c r="BJ27" s="611"/>
      <c r="BK27" s="611"/>
      <c r="BL27" s="611"/>
      <c r="BM27" s="611"/>
      <c r="BN27" s="612"/>
      <c r="BO27" s="613">
        <v>100</v>
      </c>
      <c r="BP27" s="613"/>
      <c r="BQ27" s="613"/>
      <c r="BR27" s="613"/>
      <c r="BS27" s="614">
        <v>831716</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20358155</v>
      </c>
      <c r="CS27" s="642"/>
      <c r="CT27" s="642"/>
      <c r="CU27" s="642"/>
      <c r="CV27" s="642"/>
      <c r="CW27" s="642"/>
      <c r="CX27" s="642"/>
      <c r="CY27" s="643"/>
      <c r="CZ27" s="615">
        <v>27.2</v>
      </c>
      <c r="DA27" s="640"/>
      <c r="DB27" s="640"/>
      <c r="DC27" s="644"/>
      <c r="DD27" s="619">
        <v>7332887</v>
      </c>
      <c r="DE27" s="642"/>
      <c r="DF27" s="642"/>
      <c r="DG27" s="642"/>
      <c r="DH27" s="642"/>
      <c r="DI27" s="642"/>
      <c r="DJ27" s="642"/>
      <c r="DK27" s="643"/>
      <c r="DL27" s="619">
        <v>5120090</v>
      </c>
      <c r="DM27" s="642"/>
      <c r="DN27" s="642"/>
      <c r="DO27" s="642"/>
      <c r="DP27" s="642"/>
      <c r="DQ27" s="642"/>
      <c r="DR27" s="642"/>
      <c r="DS27" s="642"/>
      <c r="DT27" s="642"/>
      <c r="DU27" s="642"/>
      <c r="DV27" s="643"/>
      <c r="DW27" s="615">
        <v>13.7</v>
      </c>
      <c r="DX27" s="640"/>
      <c r="DY27" s="640"/>
      <c r="DZ27" s="640"/>
      <c r="EA27" s="640"/>
      <c r="EB27" s="640"/>
      <c r="EC27" s="641"/>
    </row>
    <row r="28" spans="2:133" ht="11.25" customHeight="1" x14ac:dyDescent="0.2">
      <c r="B28" s="607" t="s">
        <v>288</v>
      </c>
      <c r="C28" s="608"/>
      <c r="D28" s="608"/>
      <c r="E28" s="608"/>
      <c r="F28" s="608"/>
      <c r="G28" s="608"/>
      <c r="H28" s="608"/>
      <c r="I28" s="608"/>
      <c r="J28" s="608"/>
      <c r="K28" s="608"/>
      <c r="L28" s="608"/>
      <c r="M28" s="608"/>
      <c r="N28" s="608"/>
      <c r="O28" s="608"/>
      <c r="P28" s="608"/>
      <c r="Q28" s="609"/>
      <c r="R28" s="610">
        <v>391299</v>
      </c>
      <c r="S28" s="611"/>
      <c r="T28" s="611"/>
      <c r="U28" s="611"/>
      <c r="V28" s="611"/>
      <c r="W28" s="611"/>
      <c r="X28" s="611"/>
      <c r="Y28" s="612"/>
      <c r="Z28" s="613">
        <v>0.5</v>
      </c>
      <c r="AA28" s="613"/>
      <c r="AB28" s="613"/>
      <c r="AC28" s="613"/>
      <c r="AD28" s="614">
        <v>54928</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4890418</v>
      </c>
      <c r="CS28" s="611"/>
      <c r="CT28" s="611"/>
      <c r="CU28" s="611"/>
      <c r="CV28" s="611"/>
      <c r="CW28" s="611"/>
      <c r="CX28" s="611"/>
      <c r="CY28" s="612"/>
      <c r="CZ28" s="615">
        <v>6.5</v>
      </c>
      <c r="DA28" s="640"/>
      <c r="DB28" s="640"/>
      <c r="DC28" s="644"/>
      <c r="DD28" s="619">
        <v>4886278</v>
      </c>
      <c r="DE28" s="611"/>
      <c r="DF28" s="611"/>
      <c r="DG28" s="611"/>
      <c r="DH28" s="611"/>
      <c r="DI28" s="611"/>
      <c r="DJ28" s="611"/>
      <c r="DK28" s="612"/>
      <c r="DL28" s="619">
        <v>4886278</v>
      </c>
      <c r="DM28" s="611"/>
      <c r="DN28" s="611"/>
      <c r="DO28" s="611"/>
      <c r="DP28" s="611"/>
      <c r="DQ28" s="611"/>
      <c r="DR28" s="611"/>
      <c r="DS28" s="611"/>
      <c r="DT28" s="611"/>
      <c r="DU28" s="611"/>
      <c r="DV28" s="612"/>
      <c r="DW28" s="615">
        <v>13.1</v>
      </c>
      <c r="DX28" s="640"/>
      <c r="DY28" s="640"/>
      <c r="DZ28" s="640"/>
      <c r="EA28" s="640"/>
      <c r="EB28" s="640"/>
      <c r="EC28" s="641"/>
    </row>
    <row r="29" spans="2:133" ht="11.25" customHeight="1" x14ac:dyDescent="0.2">
      <c r="B29" s="607" t="s">
        <v>290</v>
      </c>
      <c r="C29" s="608"/>
      <c r="D29" s="608"/>
      <c r="E29" s="608"/>
      <c r="F29" s="608"/>
      <c r="G29" s="608"/>
      <c r="H29" s="608"/>
      <c r="I29" s="608"/>
      <c r="J29" s="608"/>
      <c r="K29" s="608"/>
      <c r="L29" s="608"/>
      <c r="M29" s="608"/>
      <c r="N29" s="608"/>
      <c r="O29" s="608"/>
      <c r="P29" s="608"/>
      <c r="Q29" s="609"/>
      <c r="R29" s="610">
        <v>111345</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4888363</v>
      </c>
      <c r="CS29" s="642"/>
      <c r="CT29" s="642"/>
      <c r="CU29" s="642"/>
      <c r="CV29" s="642"/>
      <c r="CW29" s="642"/>
      <c r="CX29" s="642"/>
      <c r="CY29" s="643"/>
      <c r="CZ29" s="615">
        <v>6.5</v>
      </c>
      <c r="DA29" s="640"/>
      <c r="DB29" s="640"/>
      <c r="DC29" s="644"/>
      <c r="DD29" s="619">
        <v>4884223</v>
      </c>
      <c r="DE29" s="642"/>
      <c r="DF29" s="642"/>
      <c r="DG29" s="642"/>
      <c r="DH29" s="642"/>
      <c r="DI29" s="642"/>
      <c r="DJ29" s="642"/>
      <c r="DK29" s="643"/>
      <c r="DL29" s="619">
        <v>4884223</v>
      </c>
      <c r="DM29" s="642"/>
      <c r="DN29" s="642"/>
      <c r="DO29" s="642"/>
      <c r="DP29" s="642"/>
      <c r="DQ29" s="642"/>
      <c r="DR29" s="642"/>
      <c r="DS29" s="642"/>
      <c r="DT29" s="642"/>
      <c r="DU29" s="642"/>
      <c r="DV29" s="643"/>
      <c r="DW29" s="615">
        <v>13.1</v>
      </c>
      <c r="DX29" s="640"/>
      <c r="DY29" s="640"/>
      <c r="DZ29" s="640"/>
      <c r="EA29" s="640"/>
      <c r="EB29" s="640"/>
      <c r="EC29" s="641"/>
    </row>
    <row r="30" spans="2:133" ht="11.25" customHeight="1" x14ac:dyDescent="0.2">
      <c r="B30" s="607" t="s">
        <v>292</v>
      </c>
      <c r="C30" s="608"/>
      <c r="D30" s="608"/>
      <c r="E30" s="608"/>
      <c r="F30" s="608"/>
      <c r="G30" s="608"/>
      <c r="H30" s="608"/>
      <c r="I30" s="608"/>
      <c r="J30" s="608"/>
      <c r="K30" s="608"/>
      <c r="L30" s="608"/>
      <c r="M30" s="608"/>
      <c r="N30" s="608"/>
      <c r="O30" s="608"/>
      <c r="P30" s="608"/>
      <c r="Q30" s="609"/>
      <c r="R30" s="610">
        <v>13366297</v>
      </c>
      <c r="S30" s="611"/>
      <c r="T30" s="611"/>
      <c r="U30" s="611"/>
      <c r="V30" s="611"/>
      <c r="W30" s="611"/>
      <c r="X30" s="611"/>
      <c r="Y30" s="612"/>
      <c r="Z30" s="613">
        <v>17.3</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4639923</v>
      </c>
      <c r="CS30" s="611"/>
      <c r="CT30" s="611"/>
      <c r="CU30" s="611"/>
      <c r="CV30" s="611"/>
      <c r="CW30" s="611"/>
      <c r="CX30" s="611"/>
      <c r="CY30" s="612"/>
      <c r="CZ30" s="615">
        <v>6.2</v>
      </c>
      <c r="DA30" s="640"/>
      <c r="DB30" s="640"/>
      <c r="DC30" s="644"/>
      <c r="DD30" s="619">
        <v>4635783</v>
      </c>
      <c r="DE30" s="611"/>
      <c r="DF30" s="611"/>
      <c r="DG30" s="611"/>
      <c r="DH30" s="611"/>
      <c r="DI30" s="611"/>
      <c r="DJ30" s="611"/>
      <c r="DK30" s="612"/>
      <c r="DL30" s="619">
        <v>4635783</v>
      </c>
      <c r="DM30" s="611"/>
      <c r="DN30" s="611"/>
      <c r="DO30" s="611"/>
      <c r="DP30" s="611"/>
      <c r="DQ30" s="611"/>
      <c r="DR30" s="611"/>
      <c r="DS30" s="611"/>
      <c r="DT30" s="611"/>
      <c r="DU30" s="611"/>
      <c r="DV30" s="612"/>
      <c r="DW30" s="615">
        <v>12.4</v>
      </c>
      <c r="DX30" s="640"/>
      <c r="DY30" s="640"/>
      <c r="DZ30" s="640"/>
      <c r="EA30" s="640"/>
      <c r="EB30" s="640"/>
      <c r="EC30" s="641"/>
    </row>
    <row r="31" spans="2:133" ht="11.25" customHeight="1" x14ac:dyDescent="0.2">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297</v>
      </c>
      <c r="AQ31" s="657"/>
      <c r="AR31" s="657"/>
      <c r="AS31" s="657"/>
      <c r="AT31" s="662" t="s">
        <v>298</v>
      </c>
      <c r="AU31" s="200"/>
      <c r="AV31" s="200"/>
      <c r="AW31" s="200"/>
      <c r="AX31" s="596" t="s">
        <v>176</v>
      </c>
      <c r="AY31" s="597"/>
      <c r="AZ31" s="597"/>
      <c r="BA31" s="597"/>
      <c r="BB31" s="597"/>
      <c r="BC31" s="597"/>
      <c r="BD31" s="597"/>
      <c r="BE31" s="597"/>
      <c r="BF31" s="598"/>
      <c r="BG31" s="666">
        <v>99.2</v>
      </c>
      <c r="BH31" s="654"/>
      <c r="BI31" s="654"/>
      <c r="BJ31" s="654"/>
      <c r="BK31" s="654"/>
      <c r="BL31" s="654"/>
      <c r="BM31" s="605">
        <v>97.5</v>
      </c>
      <c r="BN31" s="654"/>
      <c r="BO31" s="654"/>
      <c r="BP31" s="654"/>
      <c r="BQ31" s="655"/>
      <c r="BR31" s="666">
        <v>99</v>
      </c>
      <c r="BS31" s="654"/>
      <c r="BT31" s="654"/>
      <c r="BU31" s="654"/>
      <c r="BV31" s="654"/>
      <c r="BW31" s="654"/>
      <c r="BX31" s="605">
        <v>96.6</v>
      </c>
      <c r="BY31" s="654"/>
      <c r="BZ31" s="654"/>
      <c r="CA31" s="654"/>
      <c r="CB31" s="655"/>
      <c r="CD31" s="648"/>
      <c r="CE31" s="649"/>
      <c r="CF31" s="607" t="s">
        <v>299</v>
      </c>
      <c r="CG31" s="608"/>
      <c r="CH31" s="608"/>
      <c r="CI31" s="608"/>
      <c r="CJ31" s="608"/>
      <c r="CK31" s="608"/>
      <c r="CL31" s="608"/>
      <c r="CM31" s="608"/>
      <c r="CN31" s="608"/>
      <c r="CO31" s="608"/>
      <c r="CP31" s="608"/>
      <c r="CQ31" s="609"/>
      <c r="CR31" s="610">
        <v>248440</v>
      </c>
      <c r="CS31" s="642"/>
      <c r="CT31" s="642"/>
      <c r="CU31" s="642"/>
      <c r="CV31" s="642"/>
      <c r="CW31" s="642"/>
      <c r="CX31" s="642"/>
      <c r="CY31" s="643"/>
      <c r="CZ31" s="615">
        <v>0.3</v>
      </c>
      <c r="DA31" s="640"/>
      <c r="DB31" s="640"/>
      <c r="DC31" s="644"/>
      <c r="DD31" s="619">
        <v>248440</v>
      </c>
      <c r="DE31" s="642"/>
      <c r="DF31" s="642"/>
      <c r="DG31" s="642"/>
      <c r="DH31" s="642"/>
      <c r="DI31" s="642"/>
      <c r="DJ31" s="642"/>
      <c r="DK31" s="643"/>
      <c r="DL31" s="619">
        <v>248440</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2">
      <c r="B32" s="607" t="s">
        <v>300</v>
      </c>
      <c r="C32" s="608"/>
      <c r="D32" s="608"/>
      <c r="E32" s="608"/>
      <c r="F32" s="608"/>
      <c r="G32" s="608"/>
      <c r="H32" s="608"/>
      <c r="I32" s="608"/>
      <c r="J32" s="608"/>
      <c r="K32" s="608"/>
      <c r="L32" s="608"/>
      <c r="M32" s="608"/>
      <c r="N32" s="608"/>
      <c r="O32" s="608"/>
      <c r="P32" s="608"/>
      <c r="Q32" s="609"/>
      <c r="R32" s="610">
        <v>5773554</v>
      </c>
      <c r="S32" s="611"/>
      <c r="T32" s="611"/>
      <c r="U32" s="611"/>
      <c r="V32" s="611"/>
      <c r="W32" s="611"/>
      <c r="X32" s="611"/>
      <c r="Y32" s="612"/>
      <c r="Z32" s="613">
        <v>7.5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301</v>
      </c>
      <c r="AX32" s="607" t="s">
        <v>302</v>
      </c>
      <c r="AY32" s="608"/>
      <c r="AZ32" s="608"/>
      <c r="BA32" s="608"/>
      <c r="BB32" s="608"/>
      <c r="BC32" s="608"/>
      <c r="BD32" s="608"/>
      <c r="BE32" s="608"/>
      <c r="BF32" s="609"/>
      <c r="BG32" s="667">
        <v>99.1</v>
      </c>
      <c r="BH32" s="642"/>
      <c r="BI32" s="642"/>
      <c r="BJ32" s="642"/>
      <c r="BK32" s="642"/>
      <c r="BL32" s="642"/>
      <c r="BM32" s="616">
        <v>97.4</v>
      </c>
      <c r="BN32" s="642"/>
      <c r="BO32" s="642"/>
      <c r="BP32" s="642"/>
      <c r="BQ32" s="665"/>
      <c r="BR32" s="667">
        <v>98.8</v>
      </c>
      <c r="BS32" s="642"/>
      <c r="BT32" s="642"/>
      <c r="BU32" s="642"/>
      <c r="BV32" s="642"/>
      <c r="BW32" s="642"/>
      <c r="BX32" s="616">
        <v>96.7</v>
      </c>
      <c r="BY32" s="642"/>
      <c r="BZ32" s="642"/>
      <c r="CA32" s="642"/>
      <c r="CB32" s="665"/>
      <c r="CD32" s="650"/>
      <c r="CE32" s="651"/>
      <c r="CF32" s="607" t="s">
        <v>303</v>
      </c>
      <c r="CG32" s="608"/>
      <c r="CH32" s="608"/>
      <c r="CI32" s="608"/>
      <c r="CJ32" s="608"/>
      <c r="CK32" s="608"/>
      <c r="CL32" s="608"/>
      <c r="CM32" s="608"/>
      <c r="CN32" s="608"/>
      <c r="CO32" s="608"/>
      <c r="CP32" s="608"/>
      <c r="CQ32" s="609"/>
      <c r="CR32" s="610">
        <v>2055</v>
      </c>
      <c r="CS32" s="611"/>
      <c r="CT32" s="611"/>
      <c r="CU32" s="611"/>
      <c r="CV32" s="611"/>
      <c r="CW32" s="611"/>
      <c r="CX32" s="611"/>
      <c r="CY32" s="612"/>
      <c r="CZ32" s="615">
        <v>0</v>
      </c>
      <c r="DA32" s="640"/>
      <c r="DB32" s="640"/>
      <c r="DC32" s="644"/>
      <c r="DD32" s="619">
        <v>2055</v>
      </c>
      <c r="DE32" s="611"/>
      <c r="DF32" s="611"/>
      <c r="DG32" s="611"/>
      <c r="DH32" s="611"/>
      <c r="DI32" s="611"/>
      <c r="DJ32" s="611"/>
      <c r="DK32" s="612"/>
      <c r="DL32" s="619">
        <v>2055</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304</v>
      </c>
      <c r="C33" s="608"/>
      <c r="D33" s="608"/>
      <c r="E33" s="608"/>
      <c r="F33" s="608"/>
      <c r="G33" s="608"/>
      <c r="H33" s="608"/>
      <c r="I33" s="608"/>
      <c r="J33" s="608"/>
      <c r="K33" s="608"/>
      <c r="L33" s="608"/>
      <c r="M33" s="608"/>
      <c r="N33" s="608"/>
      <c r="O33" s="608"/>
      <c r="P33" s="608"/>
      <c r="Q33" s="609"/>
      <c r="R33" s="610">
        <v>87850</v>
      </c>
      <c r="S33" s="611"/>
      <c r="T33" s="611"/>
      <c r="U33" s="611"/>
      <c r="V33" s="611"/>
      <c r="W33" s="611"/>
      <c r="X33" s="611"/>
      <c r="Y33" s="612"/>
      <c r="Z33" s="613">
        <v>0.1</v>
      </c>
      <c r="AA33" s="613"/>
      <c r="AB33" s="613"/>
      <c r="AC33" s="613"/>
      <c r="AD33" s="614">
        <v>58104</v>
      </c>
      <c r="AE33" s="614"/>
      <c r="AF33" s="614"/>
      <c r="AG33" s="614"/>
      <c r="AH33" s="614"/>
      <c r="AI33" s="614"/>
      <c r="AJ33" s="614"/>
      <c r="AK33" s="614"/>
      <c r="AL33" s="615">
        <v>0.2</v>
      </c>
      <c r="AM33" s="616"/>
      <c r="AN33" s="616"/>
      <c r="AO33" s="617"/>
      <c r="AP33" s="660"/>
      <c r="AQ33" s="661"/>
      <c r="AR33" s="661"/>
      <c r="AS33" s="661"/>
      <c r="AT33" s="664"/>
      <c r="AU33" s="201"/>
      <c r="AV33" s="201"/>
      <c r="AW33" s="201"/>
      <c r="AX33" s="631" t="s">
        <v>305</v>
      </c>
      <c r="AY33" s="632"/>
      <c r="AZ33" s="632"/>
      <c r="BA33" s="632"/>
      <c r="BB33" s="632"/>
      <c r="BC33" s="632"/>
      <c r="BD33" s="632"/>
      <c r="BE33" s="632"/>
      <c r="BF33" s="633"/>
      <c r="BG33" s="668">
        <v>99.3</v>
      </c>
      <c r="BH33" s="669"/>
      <c r="BI33" s="669"/>
      <c r="BJ33" s="669"/>
      <c r="BK33" s="669"/>
      <c r="BL33" s="669"/>
      <c r="BM33" s="670">
        <v>97.6</v>
      </c>
      <c r="BN33" s="669"/>
      <c r="BO33" s="669"/>
      <c r="BP33" s="669"/>
      <c r="BQ33" s="671"/>
      <c r="BR33" s="668">
        <v>99.1</v>
      </c>
      <c r="BS33" s="669"/>
      <c r="BT33" s="669"/>
      <c r="BU33" s="669"/>
      <c r="BV33" s="669"/>
      <c r="BW33" s="669"/>
      <c r="BX33" s="670">
        <v>96.4</v>
      </c>
      <c r="BY33" s="669"/>
      <c r="BZ33" s="669"/>
      <c r="CA33" s="669"/>
      <c r="CB33" s="671"/>
      <c r="CD33" s="607" t="s">
        <v>306</v>
      </c>
      <c r="CE33" s="608"/>
      <c r="CF33" s="608"/>
      <c r="CG33" s="608"/>
      <c r="CH33" s="608"/>
      <c r="CI33" s="608"/>
      <c r="CJ33" s="608"/>
      <c r="CK33" s="608"/>
      <c r="CL33" s="608"/>
      <c r="CM33" s="608"/>
      <c r="CN33" s="608"/>
      <c r="CO33" s="608"/>
      <c r="CP33" s="608"/>
      <c r="CQ33" s="609"/>
      <c r="CR33" s="610">
        <v>32086825</v>
      </c>
      <c r="CS33" s="642"/>
      <c r="CT33" s="642"/>
      <c r="CU33" s="642"/>
      <c r="CV33" s="642"/>
      <c r="CW33" s="642"/>
      <c r="CX33" s="642"/>
      <c r="CY33" s="643"/>
      <c r="CZ33" s="615">
        <v>42.8</v>
      </c>
      <c r="DA33" s="640"/>
      <c r="DB33" s="640"/>
      <c r="DC33" s="644"/>
      <c r="DD33" s="619">
        <v>19681190</v>
      </c>
      <c r="DE33" s="642"/>
      <c r="DF33" s="642"/>
      <c r="DG33" s="642"/>
      <c r="DH33" s="642"/>
      <c r="DI33" s="642"/>
      <c r="DJ33" s="642"/>
      <c r="DK33" s="643"/>
      <c r="DL33" s="619">
        <v>14679304</v>
      </c>
      <c r="DM33" s="642"/>
      <c r="DN33" s="642"/>
      <c r="DO33" s="642"/>
      <c r="DP33" s="642"/>
      <c r="DQ33" s="642"/>
      <c r="DR33" s="642"/>
      <c r="DS33" s="642"/>
      <c r="DT33" s="642"/>
      <c r="DU33" s="642"/>
      <c r="DV33" s="643"/>
      <c r="DW33" s="615">
        <v>39.4</v>
      </c>
      <c r="DX33" s="640"/>
      <c r="DY33" s="640"/>
      <c r="DZ33" s="640"/>
      <c r="EA33" s="640"/>
      <c r="EB33" s="640"/>
      <c r="EC33" s="641"/>
    </row>
    <row r="34" spans="2:133" ht="11.25" customHeight="1" x14ac:dyDescent="0.2">
      <c r="B34" s="607" t="s">
        <v>307</v>
      </c>
      <c r="C34" s="608"/>
      <c r="D34" s="608"/>
      <c r="E34" s="608"/>
      <c r="F34" s="608"/>
      <c r="G34" s="608"/>
      <c r="H34" s="608"/>
      <c r="I34" s="608"/>
      <c r="J34" s="608"/>
      <c r="K34" s="608"/>
      <c r="L34" s="608"/>
      <c r="M34" s="608"/>
      <c r="N34" s="608"/>
      <c r="O34" s="608"/>
      <c r="P34" s="608"/>
      <c r="Q34" s="609"/>
      <c r="R34" s="610">
        <v>5822356</v>
      </c>
      <c r="S34" s="611"/>
      <c r="T34" s="611"/>
      <c r="U34" s="611"/>
      <c r="V34" s="611"/>
      <c r="W34" s="611"/>
      <c r="X34" s="611"/>
      <c r="Y34" s="612"/>
      <c r="Z34" s="613">
        <v>7.6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12425727</v>
      </c>
      <c r="CS34" s="611"/>
      <c r="CT34" s="611"/>
      <c r="CU34" s="611"/>
      <c r="CV34" s="611"/>
      <c r="CW34" s="611"/>
      <c r="CX34" s="611"/>
      <c r="CY34" s="612"/>
      <c r="CZ34" s="615">
        <v>16.600000000000001</v>
      </c>
      <c r="DA34" s="640"/>
      <c r="DB34" s="640"/>
      <c r="DC34" s="644"/>
      <c r="DD34" s="619">
        <v>7708598</v>
      </c>
      <c r="DE34" s="611"/>
      <c r="DF34" s="611"/>
      <c r="DG34" s="611"/>
      <c r="DH34" s="611"/>
      <c r="DI34" s="611"/>
      <c r="DJ34" s="611"/>
      <c r="DK34" s="612"/>
      <c r="DL34" s="619">
        <v>5905191</v>
      </c>
      <c r="DM34" s="611"/>
      <c r="DN34" s="611"/>
      <c r="DO34" s="611"/>
      <c r="DP34" s="611"/>
      <c r="DQ34" s="611"/>
      <c r="DR34" s="611"/>
      <c r="DS34" s="611"/>
      <c r="DT34" s="611"/>
      <c r="DU34" s="611"/>
      <c r="DV34" s="612"/>
      <c r="DW34" s="615">
        <v>15.8</v>
      </c>
      <c r="DX34" s="640"/>
      <c r="DY34" s="640"/>
      <c r="DZ34" s="640"/>
      <c r="EA34" s="640"/>
      <c r="EB34" s="640"/>
      <c r="EC34" s="641"/>
    </row>
    <row r="35" spans="2:133" ht="11.25" customHeight="1" x14ac:dyDescent="0.2">
      <c r="B35" s="607" t="s">
        <v>309</v>
      </c>
      <c r="C35" s="608"/>
      <c r="D35" s="608"/>
      <c r="E35" s="608"/>
      <c r="F35" s="608"/>
      <c r="G35" s="608"/>
      <c r="H35" s="608"/>
      <c r="I35" s="608"/>
      <c r="J35" s="608"/>
      <c r="K35" s="608"/>
      <c r="L35" s="608"/>
      <c r="M35" s="608"/>
      <c r="N35" s="608"/>
      <c r="O35" s="608"/>
      <c r="P35" s="608"/>
      <c r="Q35" s="609"/>
      <c r="R35" s="610">
        <v>3193049</v>
      </c>
      <c r="S35" s="611"/>
      <c r="T35" s="611"/>
      <c r="U35" s="611"/>
      <c r="V35" s="611"/>
      <c r="W35" s="611"/>
      <c r="X35" s="611"/>
      <c r="Y35" s="612"/>
      <c r="Z35" s="613">
        <v>4.0999999999999996</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269223</v>
      </c>
      <c r="CS35" s="642"/>
      <c r="CT35" s="642"/>
      <c r="CU35" s="642"/>
      <c r="CV35" s="642"/>
      <c r="CW35" s="642"/>
      <c r="CX35" s="642"/>
      <c r="CY35" s="643"/>
      <c r="CZ35" s="615">
        <v>0.4</v>
      </c>
      <c r="DA35" s="640"/>
      <c r="DB35" s="640"/>
      <c r="DC35" s="644"/>
      <c r="DD35" s="619">
        <v>244976</v>
      </c>
      <c r="DE35" s="642"/>
      <c r="DF35" s="642"/>
      <c r="DG35" s="642"/>
      <c r="DH35" s="642"/>
      <c r="DI35" s="642"/>
      <c r="DJ35" s="642"/>
      <c r="DK35" s="643"/>
      <c r="DL35" s="619">
        <v>244976</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2">
      <c r="B36" s="607" t="s">
        <v>313</v>
      </c>
      <c r="C36" s="608"/>
      <c r="D36" s="608"/>
      <c r="E36" s="608"/>
      <c r="F36" s="608"/>
      <c r="G36" s="608"/>
      <c r="H36" s="608"/>
      <c r="I36" s="608"/>
      <c r="J36" s="608"/>
      <c r="K36" s="608"/>
      <c r="L36" s="608"/>
      <c r="M36" s="608"/>
      <c r="N36" s="608"/>
      <c r="O36" s="608"/>
      <c r="P36" s="608"/>
      <c r="Q36" s="609"/>
      <c r="R36" s="610">
        <v>1707880</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6838824</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691152</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8568251</v>
      </c>
      <c r="CS36" s="611"/>
      <c r="CT36" s="611"/>
      <c r="CU36" s="611"/>
      <c r="CV36" s="611"/>
      <c r="CW36" s="611"/>
      <c r="CX36" s="611"/>
      <c r="CY36" s="612"/>
      <c r="CZ36" s="615">
        <v>11.4</v>
      </c>
      <c r="DA36" s="640"/>
      <c r="DB36" s="640"/>
      <c r="DC36" s="644"/>
      <c r="DD36" s="619">
        <v>7379375</v>
      </c>
      <c r="DE36" s="611"/>
      <c r="DF36" s="611"/>
      <c r="DG36" s="611"/>
      <c r="DH36" s="611"/>
      <c r="DI36" s="611"/>
      <c r="DJ36" s="611"/>
      <c r="DK36" s="612"/>
      <c r="DL36" s="619">
        <v>4701893</v>
      </c>
      <c r="DM36" s="611"/>
      <c r="DN36" s="611"/>
      <c r="DO36" s="611"/>
      <c r="DP36" s="611"/>
      <c r="DQ36" s="611"/>
      <c r="DR36" s="611"/>
      <c r="DS36" s="611"/>
      <c r="DT36" s="611"/>
      <c r="DU36" s="611"/>
      <c r="DV36" s="612"/>
      <c r="DW36" s="615">
        <v>12.6</v>
      </c>
      <c r="DX36" s="640"/>
      <c r="DY36" s="640"/>
      <c r="DZ36" s="640"/>
      <c r="EA36" s="640"/>
      <c r="EB36" s="640"/>
      <c r="EC36" s="641"/>
    </row>
    <row r="37" spans="2:133" ht="11.25" customHeight="1" x14ac:dyDescent="0.2">
      <c r="B37" s="607" t="s">
        <v>317</v>
      </c>
      <c r="C37" s="608"/>
      <c r="D37" s="608"/>
      <c r="E37" s="608"/>
      <c r="F37" s="608"/>
      <c r="G37" s="608"/>
      <c r="H37" s="608"/>
      <c r="I37" s="608"/>
      <c r="J37" s="608"/>
      <c r="K37" s="608"/>
      <c r="L37" s="608"/>
      <c r="M37" s="608"/>
      <c r="N37" s="608"/>
      <c r="O37" s="608"/>
      <c r="P37" s="608"/>
      <c r="Q37" s="609"/>
      <c r="R37" s="610">
        <v>2771747</v>
      </c>
      <c r="S37" s="611"/>
      <c r="T37" s="611"/>
      <c r="U37" s="611"/>
      <c r="V37" s="611"/>
      <c r="W37" s="611"/>
      <c r="X37" s="611"/>
      <c r="Y37" s="612"/>
      <c r="Z37" s="613">
        <v>3.6</v>
      </c>
      <c r="AA37" s="613"/>
      <c r="AB37" s="613"/>
      <c r="AC37" s="613"/>
      <c r="AD37" s="614">
        <v>2381</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1950000</v>
      </c>
      <c r="BA37" s="611"/>
      <c r="BB37" s="611"/>
      <c r="BC37" s="611"/>
      <c r="BD37" s="642"/>
      <c r="BE37" s="642"/>
      <c r="BF37" s="665"/>
      <c r="BG37" s="607" t="s">
        <v>319</v>
      </c>
      <c r="BH37" s="608"/>
      <c r="BI37" s="608"/>
      <c r="BJ37" s="608"/>
      <c r="BK37" s="608"/>
      <c r="BL37" s="608"/>
      <c r="BM37" s="608"/>
      <c r="BN37" s="608"/>
      <c r="BO37" s="608"/>
      <c r="BP37" s="608"/>
      <c r="BQ37" s="608"/>
      <c r="BR37" s="608"/>
      <c r="BS37" s="608"/>
      <c r="BT37" s="608"/>
      <c r="BU37" s="609"/>
      <c r="BV37" s="610">
        <v>688846</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2646055</v>
      </c>
      <c r="CS37" s="642"/>
      <c r="CT37" s="642"/>
      <c r="CU37" s="642"/>
      <c r="CV37" s="642"/>
      <c r="CW37" s="642"/>
      <c r="CX37" s="642"/>
      <c r="CY37" s="643"/>
      <c r="CZ37" s="615">
        <v>3.5</v>
      </c>
      <c r="DA37" s="640"/>
      <c r="DB37" s="640"/>
      <c r="DC37" s="644"/>
      <c r="DD37" s="619">
        <v>2646055</v>
      </c>
      <c r="DE37" s="642"/>
      <c r="DF37" s="642"/>
      <c r="DG37" s="642"/>
      <c r="DH37" s="642"/>
      <c r="DI37" s="642"/>
      <c r="DJ37" s="642"/>
      <c r="DK37" s="643"/>
      <c r="DL37" s="619">
        <v>1914334</v>
      </c>
      <c r="DM37" s="642"/>
      <c r="DN37" s="642"/>
      <c r="DO37" s="642"/>
      <c r="DP37" s="642"/>
      <c r="DQ37" s="642"/>
      <c r="DR37" s="642"/>
      <c r="DS37" s="642"/>
      <c r="DT37" s="642"/>
      <c r="DU37" s="642"/>
      <c r="DV37" s="643"/>
      <c r="DW37" s="615">
        <v>5.0999999999999996</v>
      </c>
      <c r="DX37" s="640"/>
      <c r="DY37" s="640"/>
      <c r="DZ37" s="640"/>
      <c r="EA37" s="640"/>
      <c r="EB37" s="640"/>
      <c r="EC37" s="641"/>
    </row>
    <row r="38" spans="2:133" ht="11.25" customHeight="1" x14ac:dyDescent="0.2">
      <c r="B38" s="607" t="s">
        <v>321</v>
      </c>
      <c r="C38" s="608"/>
      <c r="D38" s="608"/>
      <c r="E38" s="608"/>
      <c r="F38" s="608"/>
      <c r="G38" s="608"/>
      <c r="H38" s="608"/>
      <c r="I38" s="608"/>
      <c r="J38" s="608"/>
      <c r="K38" s="608"/>
      <c r="L38" s="608"/>
      <c r="M38" s="608"/>
      <c r="N38" s="608"/>
      <c r="O38" s="608"/>
      <c r="P38" s="608"/>
      <c r="Q38" s="609"/>
      <c r="R38" s="610">
        <v>3703200</v>
      </c>
      <c r="S38" s="611"/>
      <c r="T38" s="611"/>
      <c r="U38" s="611"/>
      <c r="V38" s="611"/>
      <c r="W38" s="611"/>
      <c r="X38" s="611"/>
      <c r="Y38" s="612"/>
      <c r="Z38" s="613">
        <v>4.8</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48486</v>
      </c>
      <c r="BA38" s="611"/>
      <c r="BB38" s="611"/>
      <c r="BC38" s="611"/>
      <c r="BD38" s="642"/>
      <c r="BE38" s="642"/>
      <c r="BF38" s="665"/>
      <c r="BG38" s="607" t="s">
        <v>323</v>
      </c>
      <c r="BH38" s="608"/>
      <c r="BI38" s="608"/>
      <c r="BJ38" s="608"/>
      <c r="BK38" s="608"/>
      <c r="BL38" s="608"/>
      <c r="BM38" s="608"/>
      <c r="BN38" s="608"/>
      <c r="BO38" s="608"/>
      <c r="BP38" s="608"/>
      <c r="BQ38" s="608"/>
      <c r="BR38" s="608"/>
      <c r="BS38" s="608"/>
      <c r="BT38" s="608"/>
      <c r="BU38" s="609"/>
      <c r="BV38" s="610">
        <v>20821</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4840338</v>
      </c>
      <c r="CS38" s="611"/>
      <c r="CT38" s="611"/>
      <c r="CU38" s="611"/>
      <c r="CV38" s="611"/>
      <c r="CW38" s="611"/>
      <c r="CX38" s="611"/>
      <c r="CY38" s="612"/>
      <c r="CZ38" s="615">
        <v>6.5</v>
      </c>
      <c r="DA38" s="640"/>
      <c r="DB38" s="640"/>
      <c r="DC38" s="644"/>
      <c r="DD38" s="619">
        <v>3874581</v>
      </c>
      <c r="DE38" s="611"/>
      <c r="DF38" s="611"/>
      <c r="DG38" s="611"/>
      <c r="DH38" s="611"/>
      <c r="DI38" s="611"/>
      <c r="DJ38" s="611"/>
      <c r="DK38" s="612"/>
      <c r="DL38" s="619">
        <v>3827244</v>
      </c>
      <c r="DM38" s="611"/>
      <c r="DN38" s="611"/>
      <c r="DO38" s="611"/>
      <c r="DP38" s="611"/>
      <c r="DQ38" s="611"/>
      <c r="DR38" s="611"/>
      <c r="DS38" s="611"/>
      <c r="DT38" s="611"/>
      <c r="DU38" s="611"/>
      <c r="DV38" s="612"/>
      <c r="DW38" s="615">
        <v>10.3</v>
      </c>
      <c r="DX38" s="640"/>
      <c r="DY38" s="640"/>
      <c r="DZ38" s="640"/>
      <c r="EA38" s="640"/>
      <c r="EB38" s="640"/>
      <c r="EC38" s="641"/>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t="s">
        <v>122</v>
      </c>
      <c r="BA39" s="611"/>
      <c r="BB39" s="611"/>
      <c r="BC39" s="611"/>
      <c r="BD39" s="642"/>
      <c r="BE39" s="642"/>
      <c r="BF39" s="665"/>
      <c r="BG39" s="607" t="s">
        <v>327</v>
      </c>
      <c r="BH39" s="608"/>
      <c r="BI39" s="608"/>
      <c r="BJ39" s="608"/>
      <c r="BK39" s="608"/>
      <c r="BL39" s="608"/>
      <c r="BM39" s="608"/>
      <c r="BN39" s="608"/>
      <c r="BO39" s="608"/>
      <c r="BP39" s="608"/>
      <c r="BQ39" s="608"/>
      <c r="BR39" s="608"/>
      <c r="BS39" s="608"/>
      <c r="BT39" s="608"/>
      <c r="BU39" s="609"/>
      <c r="BV39" s="610">
        <v>30713</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3539739</v>
      </c>
      <c r="CS39" s="642"/>
      <c r="CT39" s="642"/>
      <c r="CU39" s="642"/>
      <c r="CV39" s="642"/>
      <c r="CW39" s="642"/>
      <c r="CX39" s="642"/>
      <c r="CY39" s="643"/>
      <c r="CZ39" s="615">
        <v>4.7</v>
      </c>
      <c r="DA39" s="640"/>
      <c r="DB39" s="640"/>
      <c r="DC39" s="644"/>
      <c r="DD39" s="619">
        <v>443009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329</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42"/>
      <c r="BE40" s="642"/>
      <c r="BF40" s="665"/>
      <c r="BG40" s="658" t="s">
        <v>331</v>
      </c>
      <c r="BH40" s="659"/>
      <c r="BI40" s="659"/>
      <c r="BJ40" s="659"/>
      <c r="BK40" s="659"/>
      <c r="BL40" s="202"/>
      <c r="BM40" s="608" t="s">
        <v>332</v>
      </c>
      <c r="BN40" s="608"/>
      <c r="BO40" s="608"/>
      <c r="BP40" s="608"/>
      <c r="BQ40" s="608"/>
      <c r="BR40" s="608"/>
      <c r="BS40" s="608"/>
      <c r="BT40" s="608"/>
      <c r="BU40" s="609"/>
      <c r="BV40" s="610">
        <v>103</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2443547</v>
      </c>
      <c r="CS40" s="611"/>
      <c r="CT40" s="611"/>
      <c r="CU40" s="611"/>
      <c r="CV40" s="611"/>
      <c r="CW40" s="611"/>
      <c r="CX40" s="611"/>
      <c r="CY40" s="612"/>
      <c r="CZ40" s="615">
        <v>3.3</v>
      </c>
      <c r="DA40" s="640"/>
      <c r="DB40" s="640"/>
      <c r="DC40" s="644"/>
      <c r="DD40" s="619">
        <v>30651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334</v>
      </c>
      <c r="C41" s="632"/>
      <c r="D41" s="632"/>
      <c r="E41" s="632"/>
      <c r="F41" s="632"/>
      <c r="G41" s="632"/>
      <c r="H41" s="632"/>
      <c r="I41" s="632"/>
      <c r="J41" s="632"/>
      <c r="K41" s="632"/>
      <c r="L41" s="632"/>
      <c r="M41" s="632"/>
      <c r="N41" s="632"/>
      <c r="O41" s="632"/>
      <c r="P41" s="632"/>
      <c r="Q41" s="633"/>
      <c r="R41" s="682">
        <v>77074661</v>
      </c>
      <c r="S41" s="683"/>
      <c r="T41" s="683"/>
      <c r="U41" s="683"/>
      <c r="V41" s="683"/>
      <c r="W41" s="683"/>
      <c r="X41" s="683"/>
      <c r="Y41" s="687"/>
      <c r="Z41" s="688">
        <v>100</v>
      </c>
      <c r="AA41" s="688"/>
      <c r="AB41" s="688"/>
      <c r="AC41" s="688"/>
      <c r="AD41" s="689">
        <v>37270648</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1041524</v>
      </c>
      <c r="BA41" s="611"/>
      <c r="BB41" s="611"/>
      <c r="BC41" s="611"/>
      <c r="BD41" s="642"/>
      <c r="BE41" s="642"/>
      <c r="BF41" s="665"/>
      <c r="BG41" s="658"/>
      <c r="BH41" s="659"/>
      <c r="BI41" s="659"/>
      <c r="BJ41" s="659"/>
      <c r="BK41" s="659"/>
      <c r="BL41" s="202"/>
      <c r="BM41" s="608" t="s">
        <v>336</v>
      </c>
      <c r="BN41" s="608"/>
      <c r="BO41" s="608"/>
      <c r="BP41" s="608"/>
      <c r="BQ41" s="608"/>
      <c r="BR41" s="608"/>
      <c r="BS41" s="608"/>
      <c r="BT41" s="608"/>
      <c r="BU41" s="609"/>
      <c r="BV41" s="610" t="s">
        <v>122</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338</v>
      </c>
      <c r="AR42" s="680"/>
      <c r="AS42" s="680"/>
      <c r="AT42" s="680"/>
      <c r="AU42" s="680"/>
      <c r="AV42" s="680"/>
      <c r="AW42" s="680"/>
      <c r="AX42" s="680"/>
      <c r="AY42" s="681"/>
      <c r="AZ42" s="682">
        <v>3798814</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348</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7176608</v>
      </c>
      <c r="CS42" s="642"/>
      <c r="CT42" s="642"/>
      <c r="CU42" s="642"/>
      <c r="CV42" s="642"/>
      <c r="CW42" s="642"/>
      <c r="CX42" s="642"/>
      <c r="CY42" s="643"/>
      <c r="CZ42" s="615">
        <v>9.6</v>
      </c>
      <c r="DA42" s="640"/>
      <c r="DB42" s="640"/>
      <c r="DC42" s="644"/>
      <c r="DD42" s="619">
        <v>1823748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619036</v>
      </c>
      <c r="CS43" s="642"/>
      <c r="CT43" s="642"/>
      <c r="CU43" s="642"/>
      <c r="CV43" s="642"/>
      <c r="CW43" s="642"/>
      <c r="CX43" s="642"/>
      <c r="CY43" s="643"/>
      <c r="CZ43" s="615">
        <v>0.8</v>
      </c>
      <c r="DA43" s="640"/>
      <c r="DB43" s="640"/>
      <c r="DC43" s="644"/>
      <c r="DD43" s="619">
        <v>614186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7176112</v>
      </c>
      <c r="CS44" s="611"/>
      <c r="CT44" s="611"/>
      <c r="CU44" s="611"/>
      <c r="CV44" s="611"/>
      <c r="CW44" s="611"/>
      <c r="CX44" s="611"/>
      <c r="CY44" s="612"/>
      <c r="CZ44" s="615">
        <v>9.6</v>
      </c>
      <c r="DA44" s="616"/>
      <c r="DB44" s="616"/>
      <c r="DC44" s="622"/>
      <c r="DD44" s="619">
        <v>1823252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2531549</v>
      </c>
      <c r="CS45" s="642"/>
      <c r="CT45" s="642"/>
      <c r="CU45" s="642"/>
      <c r="CV45" s="642"/>
      <c r="CW45" s="642"/>
      <c r="CX45" s="642"/>
      <c r="CY45" s="643"/>
      <c r="CZ45" s="615">
        <v>3.4</v>
      </c>
      <c r="DA45" s="640"/>
      <c r="DB45" s="640"/>
      <c r="DC45" s="644"/>
      <c r="DD45" s="619">
        <v>105377</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347</v>
      </c>
      <c r="CG46" s="608"/>
      <c r="CH46" s="608"/>
      <c r="CI46" s="608"/>
      <c r="CJ46" s="608"/>
      <c r="CK46" s="608"/>
      <c r="CL46" s="608"/>
      <c r="CM46" s="608"/>
      <c r="CN46" s="608"/>
      <c r="CO46" s="608"/>
      <c r="CP46" s="608"/>
      <c r="CQ46" s="609"/>
      <c r="CR46" s="610">
        <v>4580043</v>
      </c>
      <c r="CS46" s="611"/>
      <c r="CT46" s="611"/>
      <c r="CU46" s="611"/>
      <c r="CV46" s="611"/>
      <c r="CW46" s="611"/>
      <c r="CX46" s="611"/>
      <c r="CY46" s="612"/>
      <c r="CZ46" s="615">
        <v>6.1</v>
      </c>
      <c r="DA46" s="616"/>
      <c r="DB46" s="616"/>
      <c r="DC46" s="622"/>
      <c r="DD46" s="619">
        <v>1653355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348</v>
      </c>
      <c r="CG47" s="608"/>
      <c r="CH47" s="608"/>
      <c r="CI47" s="608"/>
      <c r="CJ47" s="608"/>
      <c r="CK47" s="608"/>
      <c r="CL47" s="608"/>
      <c r="CM47" s="608"/>
      <c r="CN47" s="608"/>
      <c r="CO47" s="608"/>
      <c r="CP47" s="608"/>
      <c r="CQ47" s="609"/>
      <c r="CR47" s="610">
        <v>496</v>
      </c>
      <c r="CS47" s="642"/>
      <c r="CT47" s="642"/>
      <c r="CU47" s="642"/>
      <c r="CV47" s="642"/>
      <c r="CW47" s="642"/>
      <c r="CX47" s="642"/>
      <c r="CY47" s="643"/>
      <c r="CZ47" s="615">
        <v>0</v>
      </c>
      <c r="DA47" s="640"/>
      <c r="DB47" s="640"/>
      <c r="DC47" s="644"/>
      <c r="DD47" s="619">
        <v>496</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74950728</v>
      </c>
      <c r="CS49" s="669"/>
      <c r="CT49" s="669"/>
      <c r="CU49" s="669"/>
      <c r="CV49" s="669"/>
      <c r="CW49" s="669"/>
      <c r="CX49" s="669"/>
      <c r="CY49" s="698"/>
      <c r="CZ49" s="690">
        <v>100</v>
      </c>
      <c r="DA49" s="699"/>
      <c r="DB49" s="699"/>
      <c r="DC49" s="700"/>
      <c r="DD49" s="701">
        <v>43294971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ZO+BCKuwt2/ev3MCk4/u84vYdSbgH/948TWU6jjIFGpyf7ZJRzdLgbugBv1W5o3P/QpY8eyRhPtcykrmVntWsw==" saltValue="mii2QVOeo/eyC73SFn2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78296</v>
      </c>
      <c r="R7" s="740">
        <v>78296477</v>
      </c>
      <c r="S7" s="740">
        <v>78296477</v>
      </c>
      <c r="T7" s="740">
        <v>78296477</v>
      </c>
      <c r="U7" s="740">
        <v>78296477</v>
      </c>
      <c r="V7" s="740">
        <v>76205</v>
      </c>
      <c r="W7" s="740">
        <v>76204985</v>
      </c>
      <c r="X7" s="740">
        <v>76204985</v>
      </c>
      <c r="Y7" s="740">
        <v>76204985</v>
      </c>
      <c r="Z7" s="740">
        <v>76204985</v>
      </c>
      <c r="AA7" s="740">
        <v>2091</v>
      </c>
      <c r="AB7" s="740"/>
      <c r="AC7" s="740"/>
      <c r="AD7" s="740"/>
      <c r="AE7" s="741"/>
      <c r="AF7" s="742">
        <v>1803</v>
      </c>
      <c r="AG7" s="743"/>
      <c r="AH7" s="743"/>
      <c r="AI7" s="743"/>
      <c r="AJ7" s="744"/>
      <c r="AK7" s="745">
        <v>3192</v>
      </c>
      <c r="AL7" s="746"/>
      <c r="AM7" s="746"/>
      <c r="AN7" s="746"/>
      <c r="AO7" s="746"/>
      <c r="AP7" s="746">
        <v>57227</v>
      </c>
      <c r="AQ7" s="746">
        <v>57226751</v>
      </c>
      <c r="AR7" s="746">
        <v>57226751</v>
      </c>
      <c r="AS7" s="746">
        <v>57226751</v>
      </c>
      <c r="AT7" s="746">
        <v>57226751</v>
      </c>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560</v>
      </c>
      <c r="BT7" s="734"/>
      <c r="BU7" s="734"/>
      <c r="BV7" s="734"/>
      <c r="BW7" s="734"/>
      <c r="BX7" s="734"/>
      <c r="BY7" s="734"/>
      <c r="BZ7" s="734"/>
      <c r="CA7" s="734"/>
      <c r="CB7" s="734"/>
      <c r="CC7" s="734"/>
      <c r="CD7" s="734"/>
      <c r="CE7" s="734"/>
      <c r="CF7" s="734"/>
      <c r="CG7" s="749"/>
      <c r="CH7" s="730">
        <v>99</v>
      </c>
      <c r="CI7" s="731"/>
      <c r="CJ7" s="731"/>
      <c r="CK7" s="731"/>
      <c r="CL7" s="732"/>
      <c r="CM7" s="730">
        <v>1454</v>
      </c>
      <c r="CN7" s="731"/>
      <c r="CO7" s="731"/>
      <c r="CP7" s="731"/>
      <c r="CQ7" s="732"/>
      <c r="CR7" s="730">
        <v>3</v>
      </c>
      <c r="CS7" s="731"/>
      <c r="CT7" s="731"/>
      <c r="CU7" s="731"/>
      <c r="CV7" s="732"/>
      <c r="CW7" s="730" t="s">
        <v>552</v>
      </c>
      <c r="CX7" s="731"/>
      <c r="CY7" s="731"/>
      <c r="CZ7" s="731"/>
      <c r="DA7" s="732"/>
      <c r="DB7" s="730" t="s">
        <v>490</v>
      </c>
      <c r="DC7" s="731"/>
      <c r="DD7" s="731"/>
      <c r="DE7" s="731"/>
      <c r="DF7" s="732"/>
      <c r="DG7" s="730" t="s">
        <v>490</v>
      </c>
      <c r="DH7" s="731"/>
      <c r="DI7" s="731"/>
      <c r="DJ7" s="731"/>
      <c r="DK7" s="732"/>
      <c r="DL7" s="730">
        <v>79</v>
      </c>
      <c r="DM7" s="731"/>
      <c r="DN7" s="731"/>
      <c r="DO7" s="731"/>
      <c r="DP7" s="732"/>
      <c r="DQ7" s="730">
        <v>8</v>
      </c>
      <c r="DR7" s="731"/>
      <c r="DS7" s="731"/>
      <c r="DT7" s="731"/>
      <c r="DU7" s="732"/>
      <c r="DV7" s="733"/>
      <c r="DW7" s="734"/>
      <c r="DX7" s="734"/>
      <c r="DY7" s="734"/>
      <c r="DZ7" s="735"/>
      <c r="EA7" s="217"/>
    </row>
    <row r="8" spans="1:131" s="218" customFormat="1" ht="26.25" customHeight="1" x14ac:dyDescent="0.2">
      <c r="A8" s="221">
        <v>2</v>
      </c>
      <c r="B8" s="767" t="s">
        <v>374</v>
      </c>
      <c r="C8" s="768"/>
      <c r="D8" s="768"/>
      <c r="E8" s="768"/>
      <c r="F8" s="768"/>
      <c r="G8" s="768"/>
      <c r="H8" s="768"/>
      <c r="I8" s="768"/>
      <c r="J8" s="768"/>
      <c r="K8" s="768"/>
      <c r="L8" s="768"/>
      <c r="M8" s="768"/>
      <c r="N8" s="768"/>
      <c r="O8" s="768"/>
      <c r="P8" s="769"/>
      <c r="Q8" s="770">
        <v>107</v>
      </c>
      <c r="R8" s="771">
        <v>107520</v>
      </c>
      <c r="S8" s="771">
        <v>107520</v>
      </c>
      <c r="T8" s="771">
        <v>107520</v>
      </c>
      <c r="U8" s="771">
        <v>107520</v>
      </c>
      <c r="V8" s="771">
        <v>77</v>
      </c>
      <c r="W8" s="771">
        <v>77081</v>
      </c>
      <c r="X8" s="771">
        <v>77081</v>
      </c>
      <c r="Y8" s="771">
        <v>77081</v>
      </c>
      <c r="Z8" s="771">
        <v>77081</v>
      </c>
      <c r="AA8" s="771">
        <v>30</v>
      </c>
      <c r="AB8" s="771"/>
      <c r="AC8" s="771"/>
      <c r="AD8" s="771"/>
      <c r="AE8" s="772"/>
      <c r="AF8" s="773">
        <v>30</v>
      </c>
      <c r="AG8" s="774"/>
      <c r="AH8" s="774"/>
      <c r="AI8" s="774"/>
      <c r="AJ8" s="775"/>
      <c r="AK8" s="756" t="s">
        <v>552</v>
      </c>
      <c r="AL8" s="757"/>
      <c r="AM8" s="757"/>
      <c r="AN8" s="757"/>
      <c r="AO8" s="757"/>
      <c r="AP8" s="757">
        <v>128</v>
      </c>
      <c r="AQ8" s="757">
        <v>127720</v>
      </c>
      <c r="AR8" s="757">
        <v>127720</v>
      </c>
      <c r="AS8" s="757">
        <v>127720</v>
      </c>
      <c r="AT8" s="757">
        <v>127720</v>
      </c>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561</v>
      </c>
      <c r="BT8" s="761"/>
      <c r="BU8" s="761"/>
      <c r="BV8" s="761"/>
      <c r="BW8" s="761"/>
      <c r="BX8" s="761"/>
      <c r="BY8" s="761"/>
      <c r="BZ8" s="761"/>
      <c r="CA8" s="761"/>
      <c r="CB8" s="761"/>
      <c r="CC8" s="761"/>
      <c r="CD8" s="761"/>
      <c r="CE8" s="761"/>
      <c r="CF8" s="761"/>
      <c r="CG8" s="762"/>
      <c r="CH8" s="763">
        <v>-27</v>
      </c>
      <c r="CI8" s="764"/>
      <c r="CJ8" s="764"/>
      <c r="CK8" s="764"/>
      <c r="CL8" s="765"/>
      <c r="CM8" s="763">
        <v>-1822</v>
      </c>
      <c r="CN8" s="764"/>
      <c r="CO8" s="764"/>
      <c r="CP8" s="764"/>
      <c r="CQ8" s="765"/>
      <c r="CR8" s="763">
        <v>1186</v>
      </c>
      <c r="CS8" s="764"/>
      <c r="CT8" s="764"/>
      <c r="CU8" s="764"/>
      <c r="CV8" s="765"/>
      <c r="CW8" s="763">
        <v>97</v>
      </c>
      <c r="CX8" s="764"/>
      <c r="CY8" s="764"/>
      <c r="CZ8" s="764"/>
      <c r="DA8" s="765"/>
      <c r="DB8" s="763">
        <v>1100</v>
      </c>
      <c r="DC8" s="764"/>
      <c r="DD8" s="764"/>
      <c r="DE8" s="764"/>
      <c r="DF8" s="765"/>
      <c r="DG8" s="763" t="s">
        <v>490</v>
      </c>
      <c r="DH8" s="764"/>
      <c r="DI8" s="764"/>
      <c r="DJ8" s="764"/>
      <c r="DK8" s="765"/>
      <c r="DL8" s="763" t="s">
        <v>490</v>
      </c>
      <c r="DM8" s="764"/>
      <c r="DN8" s="764"/>
      <c r="DO8" s="764"/>
      <c r="DP8" s="765"/>
      <c r="DQ8" s="763">
        <v>990</v>
      </c>
      <c r="DR8" s="764"/>
      <c r="DS8" s="764"/>
      <c r="DT8" s="764"/>
      <c r="DU8" s="765"/>
      <c r="DV8" s="760"/>
      <c r="DW8" s="761"/>
      <c r="DX8" s="761"/>
      <c r="DY8" s="761"/>
      <c r="DZ8" s="766"/>
      <c r="EA8" s="217"/>
    </row>
    <row r="9" spans="1:131" s="218" customFormat="1" ht="26.25" customHeight="1" x14ac:dyDescent="0.2">
      <c r="A9" s="221">
        <v>3</v>
      </c>
      <c r="B9" s="767" t="s">
        <v>375</v>
      </c>
      <c r="C9" s="768"/>
      <c r="D9" s="768"/>
      <c r="E9" s="768"/>
      <c r="F9" s="768"/>
      <c r="G9" s="768"/>
      <c r="H9" s="768"/>
      <c r="I9" s="768"/>
      <c r="J9" s="768"/>
      <c r="K9" s="768"/>
      <c r="L9" s="768"/>
      <c r="M9" s="768"/>
      <c r="N9" s="768"/>
      <c r="O9" s="768"/>
      <c r="P9" s="769"/>
      <c r="Q9" s="770">
        <v>33</v>
      </c>
      <c r="R9" s="771">
        <v>33285</v>
      </c>
      <c r="S9" s="771">
        <v>33285</v>
      </c>
      <c r="T9" s="771">
        <v>33285</v>
      </c>
      <c r="U9" s="771">
        <v>33285</v>
      </c>
      <c r="V9" s="771">
        <v>33</v>
      </c>
      <c r="W9" s="771">
        <v>33285</v>
      </c>
      <c r="X9" s="771">
        <v>33285</v>
      </c>
      <c r="Y9" s="771">
        <v>33285</v>
      </c>
      <c r="Z9" s="771">
        <v>33285</v>
      </c>
      <c r="AA9" s="771">
        <v>0</v>
      </c>
      <c r="AB9" s="771"/>
      <c r="AC9" s="771"/>
      <c r="AD9" s="771"/>
      <c r="AE9" s="772"/>
      <c r="AF9" s="773" t="s">
        <v>122</v>
      </c>
      <c r="AG9" s="774"/>
      <c r="AH9" s="774"/>
      <c r="AI9" s="774"/>
      <c r="AJ9" s="775"/>
      <c r="AK9" s="756">
        <v>29</v>
      </c>
      <c r="AL9" s="757"/>
      <c r="AM9" s="757"/>
      <c r="AN9" s="757"/>
      <c r="AO9" s="757"/>
      <c r="AP9" s="757" t="s">
        <v>552</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562</v>
      </c>
      <c r="BT9" s="761"/>
      <c r="BU9" s="761"/>
      <c r="BV9" s="761"/>
      <c r="BW9" s="761"/>
      <c r="BX9" s="761"/>
      <c r="BY9" s="761"/>
      <c r="BZ9" s="761"/>
      <c r="CA9" s="761"/>
      <c r="CB9" s="761"/>
      <c r="CC9" s="761"/>
      <c r="CD9" s="761"/>
      <c r="CE9" s="761"/>
      <c r="CF9" s="761"/>
      <c r="CG9" s="762"/>
      <c r="CH9" s="763">
        <v>0</v>
      </c>
      <c r="CI9" s="764"/>
      <c r="CJ9" s="764"/>
      <c r="CK9" s="764"/>
      <c r="CL9" s="765"/>
      <c r="CM9" s="763">
        <v>186</v>
      </c>
      <c r="CN9" s="764"/>
      <c r="CO9" s="764"/>
      <c r="CP9" s="764"/>
      <c r="CQ9" s="765"/>
      <c r="CR9" s="763">
        <v>50</v>
      </c>
      <c r="CS9" s="764"/>
      <c r="CT9" s="764"/>
      <c r="CU9" s="764"/>
      <c r="CV9" s="765"/>
      <c r="CW9" s="763">
        <v>36</v>
      </c>
      <c r="CX9" s="764"/>
      <c r="CY9" s="764"/>
      <c r="CZ9" s="764"/>
      <c r="DA9" s="765"/>
      <c r="DB9" s="763" t="s">
        <v>490</v>
      </c>
      <c r="DC9" s="764"/>
      <c r="DD9" s="764"/>
      <c r="DE9" s="764"/>
      <c r="DF9" s="765"/>
      <c r="DG9" s="763" t="s">
        <v>490</v>
      </c>
      <c r="DH9" s="764"/>
      <c r="DI9" s="764"/>
      <c r="DJ9" s="764"/>
      <c r="DK9" s="765"/>
      <c r="DL9" s="763" t="s">
        <v>490</v>
      </c>
      <c r="DM9" s="764"/>
      <c r="DN9" s="764"/>
      <c r="DO9" s="764"/>
      <c r="DP9" s="765"/>
      <c r="DQ9" s="763" t="s">
        <v>490</v>
      </c>
      <c r="DR9" s="764"/>
      <c r="DS9" s="764"/>
      <c r="DT9" s="764"/>
      <c r="DU9" s="765"/>
      <c r="DV9" s="760"/>
      <c r="DW9" s="761"/>
      <c r="DX9" s="761"/>
      <c r="DY9" s="761"/>
      <c r="DZ9" s="766"/>
      <c r="EA9" s="217"/>
    </row>
    <row r="10" spans="1:131" s="218" customFormat="1" ht="26.25" customHeight="1" x14ac:dyDescent="0.2">
      <c r="A10" s="221">
        <v>4</v>
      </c>
      <c r="B10" s="767" t="s">
        <v>376</v>
      </c>
      <c r="C10" s="768"/>
      <c r="D10" s="768"/>
      <c r="E10" s="768"/>
      <c r="F10" s="768"/>
      <c r="G10" s="768"/>
      <c r="H10" s="768"/>
      <c r="I10" s="768"/>
      <c r="J10" s="768"/>
      <c r="K10" s="768"/>
      <c r="L10" s="768"/>
      <c r="M10" s="768"/>
      <c r="N10" s="768"/>
      <c r="O10" s="768"/>
      <c r="P10" s="769"/>
      <c r="Q10" s="770">
        <v>143</v>
      </c>
      <c r="R10" s="771">
        <v>143273</v>
      </c>
      <c r="S10" s="771">
        <v>143273</v>
      </c>
      <c r="T10" s="771">
        <v>143273</v>
      </c>
      <c r="U10" s="771">
        <v>143273</v>
      </c>
      <c r="V10" s="771">
        <v>143</v>
      </c>
      <c r="W10" s="771">
        <v>143273</v>
      </c>
      <c r="X10" s="771">
        <v>143273</v>
      </c>
      <c r="Y10" s="771">
        <v>143273</v>
      </c>
      <c r="Z10" s="771">
        <v>143273</v>
      </c>
      <c r="AA10" s="771">
        <v>0</v>
      </c>
      <c r="AB10" s="771"/>
      <c r="AC10" s="771"/>
      <c r="AD10" s="771"/>
      <c r="AE10" s="772"/>
      <c r="AF10" s="773" t="s">
        <v>122</v>
      </c>
      <c r="AG10" s="774"/>
      <c r="AH10" s="774"/>
      <c r="AI10" s="774"/>
      <c r="AJ10" s="775"/>
      <c r="AK10" s="756">
        <v>9</v>
      </c>
      <c r="AL10" s="757"/>
      <c r="AM10" s="757"/>
      <c r="AN10" s="757"/>
      <c r="AO10" s="757"/>
      <c r="AP10" s="757">
        <v>138</v>
      </c>
      <c r="AQ10" s="757">
        <v>138700</v>
      </c>
      <c r="AR10" s="757">
        <v>138700</v>
      </c>
      <c r="AS10" s="757">
        <v>138700</v>
      </c>
      <c r="AT10" s="757">
        <v>138700</v>
      </c>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563</v>
      </c>
      <c r="BT10" s="761"/>
      <c r="BU10" s="761"/>
      <c r="BV10" s="761"/>
      <c r="BW10" s="761"/>
      <c r="BX10" s="761"/>
      <c r="BY10" s="761"/>
      <c r="BZ10" s="761"/>
      <c r="CA10" s="761"/>
      <c r="CB10" s="761"/>
      <c r="CC10" s="761"/>
      <c r="CD10" s="761"/>
      <c r="CE10" s="761"/>
      <c r="CF10" s="761"/>
      <c r="CG10" s="762"/>
      <c r="CH10" s="763">
        <v>1</v>
      </c>
      <c r="CI10" s="764"/>
      <c r="CJ10" s="764"/>
      <c r="CK10" s="764"/>
      <c r="CL10" s="765"/>
      <c r="CM10" s="763">
        <v>100</v>
      </c>
      <c r="CN10" s="764"/>
      <c r="CO10" s="764"/>
      <c r="CP10" s="764"/>
      <c r="CQ10" s="765"/>
      <c r="CR10" s="763">
        <v>20</v>
      </c>
      <c r="CS10" s="764"/>
      <c r="CT10" s="764"/>
      <c r="CU10" s="764"/>
      <c r="CV10" s="765"/>
      <c r="CW10" s="763">
        <v>8</v>
      </c>
      <c r="CX10" s="764"/>
      <c r="CY10" s="764"/>
      <c r="CZ10" s="764"/>
      <c r="DA10" s="765"/>
      <c r="DB10" s="763" t="s">
        <v>490</v>
      </c>
      <c r="DC10" s="764"/>
      <c r="DD10" s="764"/>
      <c r="DE10" s="764"/>
      <c r="DF10" s="765"/>
      <c r="DG10" s="763" t="s">
        <v>490</v>
      </c>
      <c r="DH10" s="764"/>
      <c r="DI10" s="764"/>
      <c r="DJ10" s="764"/>
      <c r="DK10" s="765"/>
      <c r="DL10" s="763" t="s">
        <v>490</v>
      </c>
      <c r="DM10" s="764"/>
      <c r="DN10" s="764"/>
      <c r="DO10" s="764"/>
      <c r="DP10" s="765"/>
      <c r="DQ10" s="763" t="s">
        <v>490</v>
      </c>
      <c r="DR10" s="764"/>
      <c r="DS10" s="764"/>
      <c r="DT10" s="764"/>
      <c r="DU10" s="765"/>
      <c r="DV10" s="760"/>
      <c r="DW10" s="761"/>
      <c r="DX10" s="761"/>
      <c r="DY10" s="761"/>
      <c r="DZ10" s="766"/>
      <c r="EA10" s="217"/>
    </row>
    <row r="11" spans="1:131" s="218" customFormat="1" ht="26.25" customHeight="1" x14ac:dyDescent="0.2">
      <c r="A11" s="221">
        <v>5</v>
      </c>
      <c r="B11" s="767" t="s">
        <v>377</v>
      </c>
      <c r="C11" s="768"/>
      <c r="D11" s="768"/>
      <c r="E11" s="768"/>
      <c r="F11" s="768"/>
      <c r="G11" s="768"/>
      <c r="H11" s="768"/>
      <c r="I11" s="768"/>
      <c r="J11" s="768"/>
      <c r="K11" s="768"/>
      <c r="L11" s="768"/>
      <c r="M11" s="768"/>
      <c r="N11" s="768"/>
      <c r="O11" s="768"/>
      <c r="P11" s="769"/>
      <c r="Q11" s="770">
        <v>835</v>
      </c>
      <c r="R11" s="771">
        <v>834536</v>
      </c>
      <c r="S11" s="771">
        <v>834536</v>
      </c>
      <c r="T11" s="771">
        <v>834536</v>
      </c>
      <c r="U11" s="771">
        <v>834536</v>
      </c>
      <c r="V11" s="771">
        <v>835</v>
      </c>
      <c r="W11" s="771">
        <v>834536</v>
      </c>
      <c r="X11" s="771">
        <v>834536</v>
      </c>
      <c r="Y11" s="771">
        <v>834536</v>
      </c>
      <c r="Z11" s="771">
        <v>834536</v>
      </c>
      <c r="AA11" s="771">
        <v>0</v>
      </c>
      <c r="AB11" s="771"/>
      <c r="AC11" s="771"/>
      <c r="AD11" s="771"/>
      <c r="AE11" s="772"/>
      <c r="AF11" s="773" t="s">
        <v>122</v>
      </c>
      <c r="AG11" s="774"/>
      <c r="AH11" s="774"/>
      <c r="AI11" s="774"/>
      <c r="AJ11" s="775"/>
      <c r="AK11" s="756" t="s">
        <v>552</v>
      </c>
      <c r="AL11" s="757"/>
      <c r="AM11" s="757"/>
      <c r="AN11" s="757"/>
      <c r="AO11" s="757"/>
      <c r="AP11" s="757">
        <v>3471</v>
      </c>
      <c r="AQ11" s="757">
        <v>3470883</v>
      </c>
      <c r="AR11" s="757">
        <v>3470883</v>
      </c>
      <c r="AS11" s="757">
        <v>3470883</v>
      </c>
      <c r="AT11" s="757">
        <v>3470883</v>
      </c>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564</v>
      </c>
      <c r="BT11" s="761"/>
      <c r="BU11" s="761"/>
      <c r="BV11" s="761"/>
      <c r="BW11" s="761"/>
      <c r="BX11" s="761"/>
      <c r="BY11" s="761"/>
      <c r="BZ11" s="761"/>
      <c r="CA11" s="761"/>
      <c r="CB11" s="761"/>
      <c r="CC11" s="761"/>
      <c r="CD11" s="761"/>
      <c r="CE11" s="761"/>
      <c r="CF11" s="761"/>
      <c r="CG11" s="762"/>
      <c r="CH11" s="763">
        <v>-10</v>
      </c>
      <c r="CI11" s="764"/>
      <c r="CJ11" s="764"/>
      <c r="CK11" s="764"/>
      <c r="CL11" s="765"/>
      <c r="CM11" s="763">
        <v>611</v>
      </c>
      <c r="CN11" s="764"/>
      <c r="CO11" s="764"/>
      <c r="CP11" s="764"/>
      <c r="CQ11" s="765"/>
      <c r="CR11" s="763">
        <v>5</v>
      </c>
      <c r="CS11" s="764"/>
      <c r="CT11" s="764"/>
      <c r="CU11" s="764"/>
      <c r="CV11" s="765"/>
      <c r="CW11" s="763" t="s">
        <v>490</v>
      </c>
      <c r="CX11" s="764"/>
      <c r="CY11" s="764"/>
      <c r="CZ11" s="764"/>
      <c r="DA11" s="765"/>
      <c r="DB11" s="763" t="s">
        <v>490</v>
      </c>
      <c r="DC11" s="764"/>
      <c r="DD11" s="764"/>
      <c r="DE11" s="764"/>
      <c r="DF11" s="765"/>
      <c r="DG11" s="763">
        <v>1390</v>
      </c>
      <c r="DH11" s="764"/>
      <c r="DI11" s="764"/>
      <c r="DJ11" s="764"/>
      <c r="DK11" s="765"/>
      <c r="DL11" s="763" t="s">
        <v>490</v>
      </c>
      <c r="DM11" s="764"/>
      <c r="DN11" s="764"/>
      <c r="DO11" s="764"/>
      <c r="DP11" s="765"/>
      <c r="DQ11" s="763" t="s">
        <v>490</v>
      </c>
      <c r="DR11" s="764"/>
      <c r="DS11" s="764"/>
      <c r="DT11" s="764"/>
      <c r="DU11" s="765"/>
      <c r="DV11" s="760"/>
      <c r="DW11" s="761"/>
      <c r="DX11" s="761"/>
      <c r="DY11" s="761"/>
      <c r="DZ11" s="766"/>
      <c r="EA11" s="217"/>
    </row>
    <row r="12" spans="1:131" s="218" customFormat="1" ht="26.25" customHeight="1" x14ac:dyDescent="0.2">
      <c r="A12" s="221">
        <v>6</v>
      </c>
      <c r="B12" s="767" t="s">
        <v>378</v>
      </c>
      <c r="C12" s="768"/>
      <c r="D12" s="768"/>
      <c r="E12" s="768"/>
      <c r="F12" s="768"/>
      <c r="G12" s="768"/>
      <c r="H12" s="768"/>
      <c r="I12" s="768"/>
      <c r="J12" s="768"/>
      <c r="K12" s="768"/>
      <c r="L12" s="768"/>
      <c r="M12" s="768"/>
      <c r="N12" s="768"/>
      <c r="O12" s="768"/>
      <c r="P12" s="769"/>
      <c r="Q12" s="770">
        <v>20</v>
      </c>
      <c r="R12" s="771">
        <v>20076</v>
      </c>
      <c r="S12" s="771">
        <v>20076</v>
      </c>
      <c r="T12" s="771">
        <v>20076</v>
      </c>
      <c r="U12" s="771">
        <v>20076</v>
      </c>
      <c r="V12" s="771">
        <v>18</v>
      </c>
      <c r="W12" s="771">
        <v>18074</v>
      </c>
      <c r="X12" s="771">
        <v>18074</v>
      </c>
      <c r="Y12" s="771">
        <v>18074</v>
      </c>
      <c r="Z12" s="771">
        <v>18074</v>
      </c>
      <c r="AA12" s="771">
        <v>2</v>
      </c>
      <c r="AB12" s="771"/>
      <c r="AC12" s="771"/>
      <c r="AD12" s="771"/>
      <c r="AE12" s="772"/>
      <c r="AF12" s="773">
        <v>2</v>
      </c>
      <c r="AG12" s="774"/>
      <c r="AH12" s="774"/>
      <c r="AI12" s="774"/>
      <c r="AJ12" s="775"/>
      <c r="AK12" s="756">
        <v>12</v>
      </c>
      <c r="AL12" s="757"/>
      <c r="AM12" s="757"/>
      <c r="AN12" s="757"/>
      <c r="AO12" s="757"/>
      <c r="AP12" s="757" t="s">
        <v>552</v>
      </c>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565</v>
      </c>
      <c r="BT12" s="761"/>
      <c r="BU12" s="761"/>
      <c r="BV12" s="761"/>
      <c r="BW12" s="761"/>
      <c r="BX12" s="761"/>
      <c r="BY12" s="761"/>
      <c r="BZ12" s="761"/>
      <c r="CA12" s="761"/>
      <c r="CB12" s="761"/>
      <c r="CC12" s="761"/>
      <c r="CD12" s="761"/>
      <c r="CE12" s="761"/>
      <c r="CF12" s="761"/>
      <c r="CG12" s="762"/>
      <c r="CH12" s="763">
        <v>38</v>
      </c>
      <c r="CI12" s="764"/>
      <c r="CJ12" s="764"/>
      <c r="CK12" s="764"/>
      <c r="CL12" s="765"/>
      <c r="CM12" s="763">
        <v>440</v>
      </c>
      <c r="CN12" s="764"/>
      <c r="CO12" s="764"/>
      <c r="CP12" s="764"/>
      <c r="CQ12" s="765"/>
      <c r="CR12" s="763">
        <v>35</v>
      </c>
      <c r="CS12" s="764"/>
      <c r="CT12" s="764"/>
      <c r="CU12" s="764"/>
      <c r="CV12" s="765"/>
      <c r="CW12" s="763" t="s">
        <v>490</v>
      </c>
      <c r="CX12" s="764"/>
      <c r="CY12" s="764"/>
      <c r="CZ12" s="764"/>
      <c r="DA12" s="765"/>
      <c r="DB12" s="763" t="s">
        <v>490</v>
      </c>
      <c r="DC12" s="764"/>
      <c r="DD12" s="764"/>
      <c r="DE12" s="764"/>
      <c r="DF12" s="765"/>
      <c r="DG12" s="763" t="s">
        <v>490</v>
      </c>
      <c r="DH12" s="764"/>
      <c r="DI12" s="764"/>
      <c r="DJ12" s="764"/>
      <c r="DK12" s="765"/>
      <c r="DL12" s="763" t="s">
        <v>490</v>
      </c>
      <c r="DM12" s="764"/>
      <c r="DN12" s="764"/>
      <c r="DO12" s="764"/>
      <c r="DP12" s="765"/>
      <c r="DQ12" s="763" t="s">
        <v>490</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566</v>
      </c>
      <c r="BT13" s="761"/>
      <c r="BU13" s="761"/>
      <c r="BV13" s="761"/>
      <c r="BW13" s="761"/>
      <c r="BX13" s="761"/>
      <c r="BY13" s="761"/>
      <c r="BZ13" s="761"/>
      <c r="CA13" s="761"/>
      <c r="CB13" s="761"/>
      <c r="CC13" s="761"/>
      <c r="CD13" s="761"/>
      <c r="CE13" s="761"/>
      <c r="CF13" s="761"/>
      <c r="CG13" s="762"/>
      <c r="CH13" s="763">
        <v>-2</v>
      </c>
      <c r="CI13" s="764"/>
      <c r="CJ13" s="764"/>
      <c r="CK13" s="764"/>
      <c r="CL13" s="765"/>
      <c r="CM13" s="763">
        <v>6</v>
      </c>
      <c r="CN13" s="764"/>
      <c r="CO13" s="764"/>
      <c r="CP13" s="764"/>
      <c r="CQ13" s="765"/>
      <c r="CR13" s="763">
        <v>3</v>
      </c>
      <c r="CS13" s="764"/>
      <c r="CT13" s="764"/>
      <c r="CU13" s="764"/>
      <c r="CV13" s="765"/>
      <c r="CW13" s="763">
        <v>37</v>
      </c>
      <c r="CX13" s="764"/>
      <c r="CY13" s="764"/>
      <c r="CZ13" s="764"/>
      <c r="DA13" s="765"/>
      <c r="DB13" s="763" t="s">
        <v>490</v>
      </c>
      <c r="DC13" s="764"/>
      <c r="DD13" s="764"/>
      <c r="DE13" s="764"/>
      <c r="DF13" s="765"/>
      <c r="DG13" s="763" t="s">
        <v>490</v>
      </c>
      <c r="DH13" s="764"/>
      <c r="DI13" s="764"/>
      <c r="DJ13" s="764"/>
      <c r="DK13" s="765"/>
      <c r="DL13" s="763" t="s">
        <v>490</v>
      </c>
      <c r="DM13" s="764"/>
      <c r="DN13" s="764"/>
      <c r="DO13" s="764"/>
      <c r="DP13" s="765"/>
      <c r="DQ13" s="763" t="s">
        <v>490</v>
      </c>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567</v>
      </c>
      <c r="BT14" s="761"/>
      <c r="BU14" s="761"/>
      <c r="BV14" s="761"/>
      <c r="BW14" s="761"/>
      <c r="BX14" s="761"/>
      <c r="BY14" s="761"/>
      <c r="BZ14" s="761"/>
      <c r="CA14" s="761"/>
      <c r="CB14" s="761"/>
      <c r="CC14" s="761"/>
      <c r="CD14" s="761"/>
      <c r="CE14" s="761"/>
      <c r="CF14" s="761"/>
      <c r="CG14" s="762"/>
      <c r="CH14" s="763">
        <v>-105</v>
      </c>
      <c r="CI14" s="764"/>
      <c r="CJ14" s="764"/>
      <c r="CK14" s="764"/>
      <c r="CL14" s="765"/>
      <c r="CM14" s="763">
        <v>4699</v>
      </c>
      <c r="CN14" s="764"/>
      <c r="CO14" s="764"/>
      <c r="CP14" s="764"/>
      <c r="CQ14" s="765"/>
      <c r="CR14" s="763">
        <v>658</v>
      </c>
      <c r="CS14" s="764"/>
      <c r="CT14" s="764"/>
      <c r="CU14" s="764"/>
      <c r="CV14" s="765"/>
      <c r="CW14" s="763">
        <v>480</v>
      </c>
      <c r="CX14" s="764"/>
      <c r="CY14" s="764"/>
      <c r="CZ14" s="764"/>
      <c r="DA14" s="765"/>
      <c r="DB14" s="763">
        <v>2996</v>
      </c>
      <c r="DC14" s="764"/>
      <c r="DD14" s="764"/>
      <c r="DE14" s="764"/>
      <c r="DF14" s="765"/>
      <c r="DG14" s="763" t="s">
        <v>490</v>
      </c>
      <c r="DH14" s="764"/>
      <c r="DI14" s="764"/>
      <c r="DJ14" s="764"/>
      <c r="DK14" s="765"/>
      <c r="DL14" s="763" t="s">
        <v>490</v>
      </c>
      <c r="DM14" s="764"/>
      <c r="DN14" s="764"/>
      <c r="DO14" s="764"/>
      <c r="DP14" s="765"/>
      <c r="DQ14" s="763" t="s">
        <v>490</v>
      </c>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380</v>
      </c>
      <c r="B23" s="776" t="s">
        <v>381</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1836</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392</v>
      </c>
      <c r="C28" s="737"/>
      <c r="D28" s="737"/>
      <c r="E28" s="737"/>
      <c r="F28" s="737"/>
      <c r="G28" s="737"/>
      <c r="H28" s="737"/>
      <c r="I28" s="737"/>
      <c r="J28" s="737"/>
      <c r="K28" s="737"/>
      <c r="L28" s="737"/>
      <c r="M28" s="737"/>
      <c r="N28" s="737"/>
      <c r="O28" s="737"/>
      <c r="P28" s="738"/>
      <c r="Q28" s="809">
        <v>15863</v>
      </c>
      <c r="R28" s="810">
        <v>15863095</v>
      </c>
      <c r="S28" s="810">
        <v>15863095</v>
      </c>
      <c r="T28" s="810">
        <v>15863095</v>
      </c>
      <c r="U28" s="810">
        <v>15863095</v>
      </c>
      <c r="V28" s="810">
        <v>15172</v>
      </c>
      <c r="W28" s="810">
        <v>15171943</v>
      </c>
      <c r="X28" s="810">
        <v>15171943</v>
      </c>
      <c r="Y28" s="810">
        <v>15171943</v>
      </c>
      <c r="Z28" s="810">
        <v>15171943</v>
      </c>
      <c r="AA28" s="810">
        <v>691</v>
      </c>
      <c r="AB28" s="810"/>
      <c r="AC28" s="810"/>
      <c r="AD28" s="810"/>
      <c r="AE28" s="811"/>
      <c r="AF28" s="812">
        <v>691</v>
      </c>
      <c r="AG28" s="810"/>
      <c r="AH28" s="810"/>
      <c r="AI28" s="810"/>
      <c r="AJ28" s="813"/>
      <c r="AK28" s="814">
        <v>1208</v>
      </c>
      <c r="AL28" s="815"/>
      <c r="AM28" s="815"/>
      <c r="AN28" s="815"/>
      <c r="AO28" s="815"/>
      <c r="AP28" s="815" t="s">
        <v>552</v>
      </c>
      <c r="AQ28" s="815"/>
      <c r="AR28" s="815"/>
      <c r="AS28" s="815"/>
      <c r="AT28" s="815"/>
      <c r="AU28" s="815" t="s">
        <v>552</v>
      </c>
      <c r="AV28" s="815"/>
      <c r="AW28" s="815"/>
      <c r="AX28" s="815"/>
      <c r="AY28" s="815"/>
      <c r="AZ28" s="816" t="s">
        <v>552</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393</v>
      </c>
      <c r="C29" s="768"/>
      <c r="D29" s="768"/>
      <c r="E29" s="768"/>
      <c r="F29" s="768"/>
      <c r="G29" s="768"/>
      <c r="H29" s="768"/>
      <c r="I29" s="768"/>
      <c r="J29" s="768"/>
      <c r="K29" s="768"/>
      <c r="L29" s="768"/>
      <c r="M29" s="768"/>
      <c r="N29" s="768"/>
      <c r="O29" s="768"/>
      <c r="P29" s="769"/>
      <c r="Q29" s="770">
        <v>12404</v>
      </c>
      <c r="R29" s="771">
        <v>12404303</v>
      </c>
      <c r="S29" s="771">
        <v>12404303</v>
      </c>
      <c r="T29" s="771">
        <v>12404303</v>
      </c>
      <c r="U29" s="771">
        <v>12404303</v>
      </c>
      <c r="V29" s="771">
        <v>12168</v>
      </c>
      <c r="W29" s="771">
        <v>12167816</v>
      </c>
      <c r="X29" s="771">
        <v>12167816</v>
      </c>
      <c r="Y29" s="771">
        <v>12167816</v>
      </c>
      <c r="Z29" s="771">
        <v>12167816</v>
      </c>
      <c r="AA29" s="771">
        <v>236</v>
      </c>
      <c r="AB29" s="771"/>
      <c r="AC29" s="771"/>
      <c r="AD29" s="771"/>
      <c r="AE29" s="772"/>
      <c r="AF29" s="773">
        <v>236</v>
      </c>
      <c r="AG29" s="774"/>
      <c r="AH29" s="774"/>
      <c r="AI29" s="774"/>
      <c r="AJ29" s="775"/>
      <c r="AK29" s="821">
        <v>2018</v>
      </c>
      <c r="AL29" s="817"/>
      <c r="AM29" s="817"/>
      <c r="AN29" s="817"/>
      <c r="AO29" s="817"/>
      <c r="AP29" s="817" t="s">
        <v>552</v>
      </c>
      <c r="AQ29" s="817"/>
      <c r="AR29" s="817"/>
      <c r="AS29" s="817"/>
      <c r="AT29" s="817"/>
      <c r="AU29" s="817" t="s">
        <v>552</v>
      </c>
      <c r="AV29" s="817"/>
      <c r="AW29" s="817"/>
      <c r="AX29" s="817"/>
      <c r="AY29" s="817"/>
      <c r="AZ29" s="818" t="s">
        <v>552</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394</v>
      </c>
      <c r="C30" s="768"/>
      <c r="D30" s="768"/>
      <c r="E30" s="768"/>
      <c r="F30" s="768"/>
      <c r="G30" s="768"/>
      <c r="H30" s="768"/>
      <c r="I30" s="768"/>
      <c r="J30" s="768"/>
      <c r="K30" s="768"/>
      <c r="L30" s="768"/>
      <c r="M30" s="768"/>
      <c r="N30" s="768"/>
      <c r="O30" s="768"/>
      <c r="P30" s="769"/>
      <c r="Q30" s="770">
        <v>2271</v>
      </c>
      <c r="R30" s="771">
        <v>2270501</v>
      </c>
      <c r="S30" s="771">
        <v>2270501</v>
      </c>
      <c r="T30" s="771">
        <v>2270501</v>
      </c>
      <c r="U30" s="771">
        <v>2270501</v>
      </c>
      <c r="V30" s="771">
        <v>2268</v>
      </c>
      <c r="W30" s="771">
        <v>2267578</v>
      </c>
      <c r="X30" s="771">
        <v>2267578</v>
      </c>
      <c r="Y30" s="771">
        <v>2267578</v>
      </c>
      <c r="Z30" s="771">
        <v>2267578</v>
      </c>
      <c r="AA30" s="771">
        <v>3</v>
      </c>
      <c r="AB30" s="771"/>
      <c r="AC30" s="771"/>
      <c r="AD30" s="771"/>
      <c r="AE30" s="772"/>
      <c r="AF30" s="773">
        <v>3</v>
      </c>
      <c r="AG30" s="774"/>
      <c r="AH30" s="774"/>
      <c r="AI30" s="774"/>
      <c r="AJ30" s="775"/>
      <c r="AK30" s="821">
        <v>531</v>
      </c>
      <c r="AL30" s="817"/>
      <c r="AM30" s="817"/>
      <c r="AN30" s="817"/>
      <c r="AO30" s="817"/>
      <c r="AP30" s="817" t="s">
        <v>552</v>
      </c>
      <c r="AQ30" s="817"/>
      <c r="AR30" s="817"/>
      <c r="AS30" s="817"/>
      <c r="AT30" s="817"/>
      <c r="AU30" s="817" t="s">
        <v>552</v>
      </c>
      <c r="AV30" s="817"/>
      <c r="AW30" s="817"/>
      <c r="AX30" s="817"/>
      <c r="AY30" s="817"/>
      <c r="AZ30" s="818" t="s">
        <v>552</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395</v>
      </c>
      <c r="C31" s="768"/>
      <c r="D31" s="768"/>
      <c r="E31" s="768"/>
      <c r="F31" s="768"/>
      <c r="G31" s="768"/>
      <c r="H31" s="768"/>
      <c r="I31" s="768"/>
      <c r="J31" s="768"/>
      <c r="K31" s="768"/>
      <c r="L31" s="768"/>
      <c r="M31" s="768"/>
      <c r="N31" s="768"/>
      <c r="O31" s="768"/>
      <c r="P31" s="769"/>
      <c r="Q31" s="770">
        <v>2766</v>
      </c>
      <c r="R31" s="771">
        <v>7398096</v>
      </c>
      <c r="S31" s="771">
        <v>7398096</v>
      </c>
      <c r="T31" s="771">
        <v>7398096</v>
      </c>
      <c r="U31" s="771">
        <v>7398096</v>
      </c>
      <c r="V31" s="771">
        <v>2331</v>
      </c>
      <c r="W31" s="771">
        <v>732075</v>
      </c>
      <c r="X31" s="771">
        <v>732075</v>
      </c>
      <c r="Y31" s="771">
        <v>732075</v>
      </c>
      <c r="Z31" s="771">
        <v>732075</v>
      </c>
      <c r="AA31" s="771">
        <v>435</v>
      </c>
      <c r="AB31" s="771"/>
      <c r="AC31" s="771"/>
      <c r="AD31" s="771"/>
      <c r="AE31" s="772"/>
      <c r="AF31" s="773">
        <v>6666</v>
      </c>
      <c r="AG31" s="774"/>
      <c r="AH31" s="774"/>
      <c r="AI31" s="774"/>
      <c r="AJ31" s="775"/>
      <c r="AK31" s="821">
        <v>12</v>
      </c>
      <c r="AL31" s="817"/>
      <c r="AM31" s="817"/>
      <c r="AN31" s="817"/>
      <c r="AO31" s="817"/>
      <c r="AP31" s="817">
        <v>2656</v>
      </c>
      <c r="AQ31" s="817"/>
      <c r="AR31" s="817"/>
      <c r="AS31" s="817"/>
      <c r="AT31" s="817"/>
      <c r="AU31" s="817">
        <v>234</v>
      </c>
      <c r="AV31" s="817"/>
      <c r="AW31" s="817"/>
      <c r="AX31" s="817"/>
      <c r="AY31" s="817"/>
      <c r="AZ31" s="818" t="s">
        <v>552</v>
      </c>
      <c r="BA31" s="818"/>
      <c r="BB31" s="818"/>
      <c r="BC31" s="818"/>
      <c r="BD31" s="818"/>
      <c r="BE31" s="819" t="s">
        <v>396</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397</v>
      </c>
      <c r="C32" s="768"/>
      <c r="D32" s="768"/>
      <c r="E32" s="768"/>
      <c r="F32" s="768"/>
      <c r="G32" s="768"/>
      <c r="H32" s="768"/>
      <c r="I32" s="768"/>
      <c r="J32" s="768"/>
      <c r="K32" s="768"/>
      <c r="L32" s="768"/>
      <c r="M32" s="768"/>
      <c r="N32" s="768"/>
      <c r="O32" s="768"/>
      <c r="P32" s="769"/>
      <c r="Q32" s="770">
        <v>4876</v>
      </c>
      <c r="R32" s="771">
        <v>1416401</v>
      </c>
      <c r="S32" s="771">
        <v>1416401</v>
      </c>
      <c r="T32" s="771">
        <v>1416401</v>
      </c>
      <c r="U32" s="771">
        <v>1416401</v>
      </c>
      <c r="V32" s="771">
        <v>4645</v>
      </c>
      <c r="W32" s="771">
        <v>834787</v>
      </c>
      <c r="X32" s="771">
        <v>834787</v>
      </c>
      <c r="Y32" s="771">
        <v>834787</v>
      </c>
      <c r="Z32" s="771">
        <v>834787</v>
      </c>
      <c r="AA32" s="771">
        <f>Q32-V32</f>
        <v>231</v>
      </c>
      <c r="AB32" s="771"/>
      <c r="AC32" s="771"/>
      <c r="AD32" s="771"/>
      <c r="AE32" s="772"/>
      <c r="AF32" s="773">
        <v>582</v>
      </c>
      <c r="AG32" s="774"/>
      <c r="AH32" s="774"/>
      <c r="AI32" s="774"/>
      <c r="AJ32" s="775"/>
      <c r="AK32" s="821">
        <v>1672</v>
      </c>
      <c r="AL32" s="817"/>
      <c r="AM32" s="817"/>
      <c r="AN32" s="817"/>
      <c r="AO32" s="817"/>
      <c r="AP32" s="817">
        <v>27465</v>
      </c>
      <c r="AQ32" s="817"/>
      <c r="AR32" s="817"/>
      <c r="AS32" s="817"/>
      <c r="AT32" s="817"/>
      <c r="AU32" s="817">
        <v>18951</v>
      </c>
      <c r="AV32" s="817"/>
      <c r="AW32" s="817"/>
      <c r="AX32" s="817"/>
      <c r="AY32" s="817"/>
      <c r="AZ32" s="818" t="s">
        <v>552</v>
      </c>
      <c r="BA32" s="818"/>
      <c r="BB32" s="818"/>
      <c r="BC32" s="818"/>
      <c r="BD32" s="818"/>
      <c r="BE32" s="819" t="s">
        <v>396</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380</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8178</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402</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555</v>
      </c>
      <c r="C68" s="857"/>
      <c r="D68" s="857"/>
      <c r="E68" s="857"/>
      <c r="F68" s="857"/>
      <c r="G68" s="857"/>
      <c r="H68" s="857"/>
      <c r="I68" s="857"/>
      <c r="J68" s="857"/>
      <c r="K68" s="857"/>
      <c r="L68" s="857"/>
      <c r="M68" s="857"/>
      <c r="N68" s="857"/>
      <c r="O68" s="857"/>
      <c r="P68" s="858"/>
      <c r="Q68" s="859">
        <v>5765</v>
      </c>
      <c r="R68" s="853"/>
      <c r="S68" s="853"/>
      <c r="T68" s="853"/>
      <c r="U68" s="853"/>
      <c r="V68" s="853">
        <v>5473</v>
      </c>
      <c r="W68" s="853"/>
      <c r="X68" s="853"/>
      <c r="Y68" s="853"/>
      <c r="Z68" s="853"/>
      <c r="AA68" s="853">
        <f>Q68-V68</f>
        <v>292</v>
      </c>
      <c r="AB68" s="853"/>
      <c r="AC68" s="853"/>
      <c r="AD68" s="853"/>
      <c r="AE68" s="853"/>
      <c r="AF68" s="853">
        <v>292</v>
      </c>
      <c r="AG68" s="853"/>
      <c r="AH68" s="853"/>
      <c r="AI68" s="853"/>
      <c r="AJ68" s="853"/>
      <c r="AK68" s="853" t="s">
        <v>552</v>
      </c>
      <c r="AL68" s="853"/>
      <c r="AM68" s="853"/>
      <c r="AN68" s="853"/>
      <c r="AO68" s="853"/>
      <c r="AP68" s="853">
        <v>5078</v>
      </c>
      <c r="AQ68" s="853"/>
      <c r="AR68" s="853"/>
      <c r="AS68" s="853"/>
      <c r="AT68" s="853"/>
      <c r="AU68" s="853">
        <v>2651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556</v>
      </c>
      <c r="C69" s="861"/>
      <c r="D69" s="861"/>
      <c r="E69" s="861"/>
      <c r="F69" s="861"/>
      <c r="G69" s="861"/>
      <c r="H69" s="861"/>
      <c r="I69" s="861"/>
      <c r="J69" s="861"/>
      <c r="K69" s="861"/>
      <c r="L69" s="861"/>
      <c r="M69" s="861"/>
      <c r="N69" s="861"/>
      <c r="O69" s="861"/>
      <c r="P69" s="862"/>
      <c r="Q69" s="863">
        <v>9298</v>
      </c>
      <c r="R69" s="817"/>
      <c r="S69" s="817"/>
      <c r="T69" s="817"/>
      <c r="U69" s="817"/>
      <c r="V69" s="817">
        <v>9234</v>
      </c>
      <c r="W69" s="817"/>
      <c r="X69" s="817"/>
      <c r="Y69" s="817"/>
      <c r="Z69" s="817"/>
      <c r="AA69" s="817">
        <f t="shared" ref="AA69:AA72" si="0">Q69-V69</f>
        <v>64</v>
      </c>
      <c r="AB69" s="817"/>
      <c r="AC69" s="817"/>
      <c r="AD69" s="817"/>
      <c r="AE69" s="817"/>
      <c r="AF69" s="817">
        <v>65</v>
      </c>
      <c r="AG69" s="817"/>
      <c r="AH69" s="817"/>
      <c r="AI69" s="817"/>
      <c r="AJ69" s="817"/>
      <c r="AK69" s="817">
        <v>11</v>
      </c>
      <c r="AL69" s="817"/>
      <c r="AM69" s="817"/>
      <c r="AN69" s="817"/>
      <c r="AO69" s="817"/>
      <c r="AP69" s="817" t="s">
        <v>552</v>
      </c>
      <c r="AQ69" s="817"/>
      <c r="AR69" s="817"/>
      <c r="AS69" s="817"/>
      <c r="AT69" s="817"/>
      <c r="AU69" s="817" t="s">
        <v>552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557</v>
      </c>
      <c r="C70" s="861"/>
      <c r="D70" s="861"/>
      <c r="E70" s="861"/>
      <c r="F70" s="861"/>
      <c r="G70" s="861"/>
      <c r="H70" s="861"/>
      <c r="I70" s="861"/>
      <c r="J70" s="861"/>
      <c r="K70" s="861"/>
      <c r="L70" s="861"/>
      <c r="M70" s="861"/>
      <c r="N70" s="861"/>
      <c r="O70" s="861"/>
      <c r="P70" s="862"/>
      <c r="Q70" s="863">
        <v>872</v>
      </c>
      <c r="R70" s="817"/>
      <c r="S70" s="817"/>
      <c r="T70" s="817"/>
      <c r="U70" s="817"/>
      <c r="V70" s="817">
        <v>861</v>
      </c>
      <c r="W70" s="817"/>
      <c r="X70" s="817"/>
      <c r="Y70" s="817"/>
      <c r="Z70" s="817"/>
      <c r="AA70" s="817">
        <f t="shared" si="0"/>
        <v>11</v>
      </c>
      <c r="AB70" s="817"/>
      <c r="AC70" s="817"/>
      <c r="AD70" s="817"/>
      <c r="AE70" s="817"/>
      <c r="AF70" s="817">
        <v>11</v>
      </c>
      <c r="AG70" s="817"/>
      <c r="AH70" s="817"/>
      <c r="AI70" s="817"/>
      <c r="AJ70" s="817"/>
      <c r="AK70" s="817">
        <v>2</v>
      </c>
      <c r="AL70" s="817"/>
      <c r="AM70" s="817"/>
      <c r="AN70" s="817"/>
      <c r="AO70" s="817"/>
      <c r="AP70" s="817" t="s">
        <v>552</v>
      </c>
      <c r="AQ70" s="817"/>
      <c r="AR70" s="817"/>
      <c r="AS70" s="817"/>
      <c r="AT70" s="817"/>
      <c r="AU70" s="817" t="s">
        <v>552</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558</v>
      </c>
      <c r="C71" s="861"/>
      <c r="D71" s="861"/>
      <c r="E71" s="861"/>
      <c r="F71" s="861"/>
      <c r="G71" s="861"/>
      <c r="H71" s="861"/>
      <c r="I71" s="861"/>
      <c r="J71" s="861"/>
      <c r="K71" s="861"/>
      <c r="L71" s="861"/>
      <c r="M71" s="861"/>
      <c r="N71" s="861"/>
      <c r="O71" s="861"/>
      <c r="P71" s="862"/>
      <c r="Q71" s="863">
        <v>652</v>
      </c>
      <c r="R71" s="817"/>
      <c r="S71" s="817"/>
      <c r="T71" s="817"/>
      <c r="U71" s="817"/>
      <c r="V71" s="817">
        <v>625</v>
      </c>
      <c r="W71" s="817"/>
      <c r="X71" s="817"/>
      <c r="Y71" s="817"/>
      <c r="Z71" s="817"/>
      <c r="AA71" s="817">
        <f t="shared" si="0"/>
        <v>27</v>
      </c>
      <c r="AB71" s="817"/>
      <c r="AC71" s="817"/>
      <c r="AD71" s="817"/>
      <c r="AE71" s="817"/>
      <c r="AF71" s="817">
        <v>27</v>
      </c>
      <c r="AG71" s="817"/>
      <c r="AH71" s="817"/>
      <c r="AI71" s="817"/>
      <c r="AJ71" s="817"/>
      <c r="AK71" s="817">
        <v>499</v>
      </c>
      <c r="AL71" s="817"/>
      <c r="AM71" s="817"/>
      <c r="AN71" s="817"/>
      <c r="AO71" s="817"/>
      <c r="AP71" s="817" t="s">
        <v>552</v>
      </c>
      <c r="AQ71" s="817"/>
      <c r="AR71" s="817"/>
      <c r="AS71" s="817"/>
      <c r="AT71" s="817"/>
      <c r="AU71" s="817" t="s">
        <v>552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559</v>
      </c>
      <c r="C72" s="861"/>
      <c r="D72" s="861"/>
      <c r="E72" s="861"/>
      <c r="F72" s="861"/>
      <c r="G72" s="861"/>
      <c r="H72" s="861"/>
      <c r="I72" s="861"/>
      <c r="J72" s="861"/>
      <c r="K72" s="861"/>
      <c r="L72" s="861"/>
      <c r="M72" s="861"/>
      <c r="N72" s="861"/>
      <c r="O72" s="861"/>
      <c r="P72" s="862"/>
      <c r="Q72" s="863">
        <v>251491</v>
      </c>
      <c r="R72" s="817"/>
      <c r="S72" s="817"/>
      <c r="T72" s="817"/>
      <c r="U72" s="817"/>
      <c r="V72" s="817">
        <v>246681</v>
      </c>
      <c r="W72" s="817"/>
      <c r="X72" s="817"/>
      <c r="Y72" s="817"/>
      <c r="Z72" s="817"/>
      <c r="AA72" s="817">
        <f t="shared" si="0"/>
        <v>4810</v>
      </c>
      <c r="AB72" s="817"/>
      <c r="AC72" s="817"/>
      <c r="AD72" s="817"/>
      <c r="AE72" s="817"/>
      <c r="AF72" s="817">
        <v>4810</v>
      </c>
      <c r="AG72" s="817"/>
      <c r="AH72" s="817"/>
      <c r="AI72" s="817"/>
      <c r="AJ72" s="817"/>
      <c r="AK72" s="817">
        <v>2194</v>
      </c>
      <c r="AL72" s="817"/>
      <c r="AM72" s="817"/>
      <c r="AN72" s="817"/>
      <c r="AO72" s="817"/>
      <c r="AP72" s="817" t="s">
        <v>552</v>
      </c>
      <c r="AQ72" s="817"/>
      <c r="AR72" s="817"/>
      <c r="AS72" s="817"/>
      <c r="AT72" s="817"/>
      <c r="AU72" s="817" t="s">
        <v>552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380</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SUM(AF68:AJ72)</f>
        <v>5205</v>
      </c>
      <c r="AG88" s="831"/>
      <c r="AH88" s="831"/>
      <c r="AI88" s="831"/>
      <c r="AJ88" s="831"/>
      <c r="AK88" s="828"/>
      <c r="AL88" s="828"/>
      <c r="AM88" s="828"/>
      <c r="AN88" s="828"/>
      <c r="AO88" s="828"/>
      <c r="AP88" s="831">
        <f t="shared" ref="AP88" si="1">SUM(AP68:AT72)</f>
        <v>5078</v>
      </c>
      <c r="AQ88" s="831"/>
      <c r="AR88" s="831"/>
      <c r="AS88" s="831"/>
      <c r="AT88" s="831"/>
      <c r="AU88" s="831">
        <f t="shared" ref="AU88" si="2">SUM(AU68:AY72)</f>
        <v>2651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SUM(CR7:CV15)</f>
        <v>1960</v>
      </c>
      <c r="CS102" s="839"/>
      <c r="CT102" s="839"/>
      <c r="CU102" s="839"/>
      <c r="CV102" s="878"/>
      <c r="CW102" s="877">
        <f t="shared" ref="CW102" si="3">SUM(CW7:DA15)</f>
        <v>658</v>
      </c>
      <c r="CX102" s="839"/>
      <c r="CY102" s="839"/>
      <c r="CZ102" s="839"/>
      <c r="DA102" s="878"/>
      <c r="DB102" s="877">
        <f t="shared" ref="DB102" si="4">SUM(DB7:DF15)</f>
        <v>4096</v>
      </c>
      <c r="DC102" s="839"/>
      <c r="DD102" s="839"/>
      <c r="DE102" s="839"/>
      <c r="DF102" s="878"/>
      <c r="DG102" s="877">
        <f t="shared" ref="DG102" si="5">SUM(DG7:DK15)</f>
        <v>1390</v>
      </c>
      <c r="DH102" s="839"/>
      <c r="DI102" s="839"/>
      <c r="DJ102" s="839"/>
      <c r="DK102" s="878"/>
      <c r="DL102" s="877">
        <f t="shared" ref="DL102" si="6">SUM(DL7:DP15)</f>
        <v>79</v>
      </c>
      <c r="DM102" s="839"/>
      <c r="DN102" s="839"/>
      <c r="DO102" s="839"/>
      <c r="DP102" s="878"/>
      <c r="DQ102" s="877">
        <f t="shared" ref="DQ102" si="7">SUM(DQ7:DU15)</f>
        <v>998</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293</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293</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293</v>
      </c>
      <c r="DR109" s="880"/>
      <c r="DS109" s="880"/>
      <c r="DT109" s="880"/>
      <c r="DU109" s="881"/>
      <c r="DV109" s="879" t="s">
        <v>414</v>
      </c>
      <c r="DW109" s="880"/>
      <c r="DX109" s="880"/>
      <c r="DY109" s="880"/>
      <c r="DZ109" s="882"/>
    </row>
    <row r="110" spans="1:131" s="212"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4885812</v>
      </c>
      <c r="AB110" s="887"/>
      <c r="AC110" s="887"/>
      <c r="AD110" s="887"/>
      <c r="AE110" s="888"/>
      <c r="AF110" s="889">
        <v>4885162</v>
      </c>
      <c r="AG110" s="887"/>
      <c r="AH110" s="887"/>
      <c r="AI110" s="887"/>
      <c r="AJ110" s="888"/>
      <c r="AK110" s="889">
        <v>5292359</v>
      </c>
      <c r="AL110" s="887"/>
      <c r="AM110" s="887"/>
      <c r="AN110" s="887"/>
      <c r="AO110" s="888"/>
      <c r="AP110" s="890">
        <v>16.5</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61471736</v>
      </c>
      <c r="BR110" s="918"/>
      <c r="BS110" s="918"/>
      <c r="BT110" s="918"/>
      <c r="BU110" s="918"/>
      <c r="BV110" s="918">
        <v>61912221</v>
      </c>
      <c r="BW110" s="918"/>
      <c r="BX110" s="918"/>
      <c r="BY110" s="918"/>
      <c r="BZ110" s="918"/>
      <c r="CA110" s="918">
        <v>60964054</v>
      </c>
      <c r="CB110" s="918"/>
      <c r="CC110" s="918"/>
      <c r="CD110" s="918"/>
      <c r="CE110" s="918"/>
      <c r="CF110" s="931">
        <v>190</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1650543</v>
      </c>
      <c r="DH110" s="918"/>
      <c r="DI110" s="918"/>
      <c r="DJ110" s="918"/>
      <c r="DK110" s="918"/>
      <c r="DL110" s="918">
        <v>1541033</v>
      </c>
      <c r="DM110" s="918"/>
      <c r="DN110" s="918"/>
      <c r="DO110" s="918"/>
      <c r="DP110" s="918"/>
      <c r="DQ110" s="918">
        <v>1430289</v>
      </c>
      <c r="DR110" s="918"/>
      <c r="DS110" s="918"/>
      <c r="DT110" s="918"/>
      <c r="DU110" s="918"/>
      <c r="DV110" s="919">
        <v>4.5</v>
      </c>
      <c r="DW110" s="919"/>
      <c r="DX110" s="919"/>
      <c r="DY110" s="919"/>
      <c r="DZ110" s="920"/>
    </row>
    <row r="111" spans="1:131" s="212"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v>2358289</v>
      </c>
      <c r="BR111" s="913"/>
      <c r="BS111" s="913"/>
      <c r="BT111" s="913"/>
      <c r="BU111" s="913"/>
      <c r="BV111" s="913">
        <v>2251605</v>
      </c>
      <c r="BW111" s="913"/>
      <c r="BX111" s="913"/>
      <c r="BY111" s="913"/>
      <c r="BZ111" s="913"/>
      <c r="CA111" s="913">
        <v>2144074</v>
      </c>
      <c r="CB111" s="913"/>
      <c r="CC111" s="913"/>
      <c r="CD111" s="913"/>
      <c r="CE111" s="913"/>
      <c r="CF111" s="907">
        <v>6.7</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20295286</v>
      </c>
      <c r="BR112" s="913"/>
      <c r="BS112" s="913"/>
      <c r="BT112" s="913"/>
      <c r="BU112" s="913"/>
      <c r="BV112" s="913">
        <v>19862644</v>
      </c>
      <c r="BW112" s="913"/>
      <c r="BX112" s="913"/>
      <c r="BY112" s="913"/>
      <c r="BZ112" s="913"/>
      <c r="CA112" s="913">
        <v>19184854</v>
      </c>
      <c r="CB112" s="913"/>
      <c r="CC112" s="913"/>
      <c r="CD112" s="913"/>
      <c r="CE112" s="913"/>
      <c r="CF112" s="907">
        <v>59.8</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1539904</v>
      </c>
      <c r="AB113" s="925"/>
      <c r="AC113" s="925"/>
      <c r="AD113" s="925"/>
      <c r="AE113" s="926"/>
      <c r="AF113" s="927">
        <v>1513446</v>
      </c>
      <c r="AG113" s="925"/>
      <c r="AH113" s="925"/>
      <c r="AI113" s="925"/>
      <c r="AJ113" s="926"/>
      <c r="AK113" s="927">
        <v>1523894</v>
      </c>
      <c r="AL113" s="925"/>
      <c r="AM113" s="925"/>
      <c r="AN113" s="925"/>
      <c r="AO113" s="926"/>
      <c r="AP113" s="928">
        <v>4.7</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3148850</v>
      </c>
      <c r="BR113" s="913"/>
      <c r="BS113" s="913"/>
      <c r="BT113" s="913"/>
      <c r="BU113" s="913"/>
      <c r="BV113" s="913">
        <v>2759203</v>
      </c>
      <c r="BW113" s="913"/>
      <c r="BX113" s="913"/>
      <c r="BY113" s="913"/>
      <c r="BZ113" s="913"/>
      <c r="CA113" s="913">
        <v>2650601</v>
      </c>
      <c r="CB113" s="913"/>
      <c r="CC113" s="913"/>
      <c r="CD113" s="913"/>
      <c r="CE113" s="913"/>
      <c r="CF113" s="907">
        <v>8.3000000000000007</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355004</v>
      </c>
      <c r="AB114" s="946"/>
      <c r="AC114" s="946"/>
      <c r="AD114" s="946"/>
      <c r="AE114" s="947"/>
      <c r="AF114" s="948">
        <v>401836</v>
      </c>
      <c r="AG114" s="946"/>
      <c r="AH114" s="946"/>
      <c r="AI114" s="946"/>
      <c r="AJ114" s="947"/>
      <c r="AK114" s="948">
        <v>330487</v>
      </c>
      <c r="AL114" s="946"/>
      <c r="AM114" s="946"/>
      <c r="AN114" s="946"/>
      <c r="AO114" s="947"/>
      <c r="AP114" s="949">
        <v>1</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4493185</v>
      </c>
      <c r="BR114" s="913"/>
      <c r="BS114" s="913"/>
      <c r="BT114" s="913"/>
      <c r="BU114" s="913"/>
      <c r="BV114" s="913">
        <v>4147421</v>
      </c>
      <c r="BW114" s="913"/>
      <c r="BX114" s="913"/>
      <c r="BY114" s="913"/>
      <c r="BZ114" s="913"/>
      <c r="CA114" s="913">
        <v>4076300</v>
      </c>
      <c r="CB114" s="913"/>
      <c r="CC114" s="913"/>
      <c r="CD114" s="913"/>
      <c r="CE114" s="913"/>
      <c r="CF114" s="907">
        <v>12.7</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v>1008348</v>
      </c>
      <c r="BR115" s="913"/>
      <c r="BS115" s="913"/>
      <c r="BT115" s="913"/>
      <c r="BU115" s="913"/>
      <c r="BV115" s="913">
        <v>998171</v>
      </c>
      <c r="BW115" s="913"/>
      <c r="BX115" s="913"/>
      <c r="BY115" s="913"/>
      <c r="BZ115" s="913"/>
      <c r="CA115" s="913">
        <v>998389</v>
      </c>
      <c r="CB115" s="913"/>
      <c r="CC115" s="913"/>
      <c r="CD115" s="913"/>
      <c r="CE115" s="913"/>
      <c r="CF115" s="907">
        <v>3.1</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707746</v>
      </c>
      <c r="DH115" s="946"/>
      <c r="DI115" s="946"/>
      <c r="DJ115" s="946"/>
      <c r="DK115" s="947"/>
      <c r="DL115" s="948">
        <v>710572</v>
      </c>
      <c r="DM115" s="946"/>
      <c r="DN115" s="946"/>
      <c r="DO115" s="946"/>
      <c r="DP115" s="947"/>
      <c r="DQ115" s="948">
        <v>713785</v>
      </c>
      <c r="DR115" s="946"/>
      <c r="DS115" s="946"/>
      <c r="DT115" s="946"/>
      <c r="DU115" s="947"/>
      <c r="DV115" s="949">
        <v>2.2000000000000002</v>
      </c>
      <c r="DW115" s="950"/>
      <c r="DX115" s="950"/>
      <c r="DY115" s="950"/>
      <c r="DZ115" s="951"/>
    </row>
    <row r="116" spans="1:130" s="212"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493</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6781213</v>
      </c>
      <c r="AB117" s="966"/>
      <c r="AC117" s="966"/>
      <c r="AD117" s="966"/>
      <c r="AE117" s="967"/>
      <c r="AF117" s="968">
        <v>6800444</v>
      </c>
      <c r="AG117" s="966"/>
      <c r="AH117" s="966"/>
      <c r="AI117" s="966"/>
      <c r="AJ117" s="967"/>
      <c r="AK117" s="968">
        <v>7146740</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293</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444</v>
      </c>
      <c r="BP119" s="992"/>
      <c r="BQ119" s="986">
        <v>92775694</v>
      </c>
      <c r="BR119" s="987"/>
      <c r="BS119" s="987"/>
      <c r="BT119" s="987"/>
      <c r="BU119" s="987"/>
      <c r="BV119" s="987">
        <v>91931265</v>
      </c>
      <c r="BW119" s="987"/>
      <c r="BX119" s="987"/>
      <c r="BY119" s="987"/>
      <c r="BZ119" s="987"/>
      <c r="CA119" s="987">
        <v>90018272</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10080812</v>
      </c>
      <c r="BR120" s="918"/>
      <c r="BS120" s="918"/>
      <c r="BT120" s="918"/>
      <c r="BU120" s="918"/>
      <c r="BV120" s="918">
        <v>11705875</v>
      </c>
      <c r="BW120" s="918"/>
      <c r="BX120" s="918"/>
      <c r="BY120" s="918"/>
      <c r="BZ120" s="918"/>
      <c r="CA120" s="918">
        <v>13464882</v>
      </c>
      <c r="CB120" s="918"/>
      <c r="CC120" s="918"/>
      <c r="CD120" s="918"/>
      <c r="CE120" s="918"/>
      <c r="CF120" s="931">
        <v>42</v>
      </c>
      <c r="CG120" s="932"/>
      <c r="CH120" s="932"/>
      <c r="CI120" s="932"/>
      <c r="CJ120" s="932"/>
      <c r="CK120" s="993" t="s">
        <v>448</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20131085</v>
      </c>
      <c r="DH120" s="918"/>
      <c r="DI120" s="918"/>
      <c r="DJ120" s="918"/>
      <c r="DK120" s="918"/>
      <c r="DL120" s="918">
        <v>19641889</v>
      </c>
      <c r="DM120" s="918"/>
      <c r="DN120" s="918"/>
      <c r="DO120" s="918"/>
      <c r="DP120" s="918"/>
      <c r="DQ120" s="918">
        <v>18951157</v>
      </c>
      <c r="DR120" s="918"/>
      <c r="DS120" s="918"/>
      <c r="DT120" s="918"/>
      <c r="DU120" s="918"/>
      <c r="DV120" s="919">
        <v>59.1</v>
      </c>
      <c r="DW120" s="919"/>
      <c r="DX120" s="919"/>
      <c r="DY120" s="919"/>
      <c r="DZ120" s="920"/>
    </row>
    <row r="121" spans="1:130" s="212"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16985096</v>
      </c>
      <c r="BR121" s="913"/>
      <c r="BS121" s="913"/>
      <c r="BT121" s="913"/>
      <c r="BU121" s="913"/>
      <c r="BV121" s="913">
        <v>17269404</v>
      </c>
      <c r="BW121" s="913"/>
      <c r="BX121" s="913"/>
      <c r="BY121" s="913"/>
      <c r="BZ121" s="913"/>
      <c r="CA121" s="913">
        <v>17439311</v>
      </c>
      <c r="CB121" s="913"/>
      <c r="CC121" s="913"/>
      <c r="CD121" s="913"/>
      <c r="CE121" s="913"/>
      <c r="CF121" s="907">
        <v>54.3</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164201</v>
      </c>
      <c r="DH121" s="913"/>
      <c r="DI121" s="913"/>
      <c r="DJ121" s="913"/>
      <c r="DK121" s="913"/>
      <c r="DL121" s="913">
        <v>220755</v>
      </c>
      <c r="DM121" s="913"/>
      <c r="DN121" s="913"/>
      <c r="DO121" s="913"/>
      <c r="DP121" s="913"/>
      <c r="DQ121" s="913">
        <v>233697</v>
      </c>
      <c r="DR121" s="913"/>
      <c r="DS121" s="913"/>
      <c r="DT121" s="913"/>
      <c r="DU121" s="913"/>
      <c r="DV121" s="914">
        <v>0.7</v>
      </c>
      <c r="DW121" s="914"/>
      <c r="DX121" s="914"/>
      <c r="DY121" s="914"/>
      <c r="DZ121" s="915"/>
    </row>
    <row r="122" spans="1:130" s="212"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41791870</v>
      </c>
      <c r="BR122" s="987"/>
      <c r="BS122" s="987"/>
      <c r="BT122" s="987"/>
      <c r="BU122" s="987"/>
      <c r="BV122" s="987">
        <v>40146941</v>
      </c>
      <c r="BW122" s="987"/>
      <c r="BX122" s="987"/>
      <c r="BY122" s="987"/>
      <c r="BZ122" s="987"/>
      <c r="CA122" s="987">
        <v>38790500</v>
      </c>
      <c r="CB122" s="987"/>
      <c r="CC122" s="987"/>
      <c r="CD122" s="987"/>
      <c r="CE122" s="987"/>
      <c r="CF122" s="1004">
        <v>120.9</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452</v>
      </c>
      <c r="BP123" s="992"/>
      <c r="BQ123" s="1050">
        <v>68857778</v>
      </c>
      <c r="BR123" s="1051"/>
      <c r="BS123" s="1051"/>
      <c r="BT123" s="1051"/>
      <c r="BU123" s="1051"/>
      <c r="BV123" s="1051">
        <v>69122220</v>
      </c>
      <c r="BW123" s="1051"/>
      <c r="BX123" s="1051"/>
      <c r="BY123" s="1051"/>
      <c r="BZ123" s="1051"/>
      <c r="CA123" s="1051">
        <v>69694693</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78.7</v>
      </c>
      <c r="BR124" s="1014"/>
      <c r="BS124" s="1014"/>
      <c r="BT124" s="1014"/>
      <c r="BU124" s="1014"/>
      <c r="BV124" s="1014">
        <v>73</v>
      </c>
      <c r="BW124" s="1014"/>
      <c r="BX124" s="1014"/>
      <c r="BY124" s="1014"/>
      <c r="BZ124" s="1014"/>
      <c r="CA124" s="1014">
        <v>63.3</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1354958</v>
      </c>
      <c r="AB128" s="1033"/>
      <c r="AC128" s="1033"/>
      <c r="AD128" s="1033"/>
      <c r="AE128" s="1034"/>
      <c r="AF128" s="1035">
        <v>1497354</v>
      </c>
      <c r="AG128" s="1033"/>
      <c r="AH128" s="1033"/>
      <c r="AI128" s="1033"/>
      <c r="AJ128" s="1034"/>
      <c r="AK128" s="1035">
        <v>1749101</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11.59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v>1008348</v>
      </c>
      <c r="DH128" s="1025"/>
      <c r="DI128" s="1025"/>
      <c r="DJ128" s="1025"/>
      <c r="DK128" s="1025"/>
      <c r="DL128" s="1025">
        <v>998171</v>
      </c>
      <c r="DM128" s="1025"/>
      <c r="DN128" s="1025"/>
      <c r="DO128" s="1025"/>
      <c r="DP128" s="1025"/>
      <c r="DQ128" s="1025">
        <v>998389</v>
      </c>
      <c r="DR128" s="1025"/>
      <c r="DS128" s="1025"/>
      <c r="DT128" s="1025"/>
      <c r="DU128" s="1025"/>
      <c r="DV128" s="1026">
        <v>3.1</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33758468</v>
      </c>
      <c r="AB129" s="946"/>
      <c r="AC129" s="946"/>
      <c r="AD129" s="946"/>
      <c r="AE129" s="947"/>
      <c r="AF129" s="948">
        <v>34637773</v>
      </c>
      <c r="AG129" s="946"/>
      <c r="AH129" s="946"/>
      <c r="AI129" s="946"/>
      <c r="AJ129" s="947"/>
      <c r="AK129" s="948">
        <v>35546306</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16.59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3400888</v>
      </c>
      <c r="AB130" s="946"/>
      <c r="AC130" s="946"/>
      <c r="AD130" s="946"/>
      <c r="AE130" s="947"/>
      <c r="AF130" s="948">
        <v>3423002</v>
      </c>
      <c r="AG130" s="946"/>
      <c r="AH130" s="946"/>
      <c r="AI130" s="946"/>
      <c r="AJ130" s="947"/>
      <c r="AK130" s="948">
        <v>3458687</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6.2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30357580</v>
      </c>
      <c r="AB131" s="973"/>
      <c r="AC131" s="973"/>
      <c r="AD131" s="973"/>
      <c r="AE131" s="974"/>
      <c r="AF131" s="972">
        <v>31214771</v>
      </c>
      <c r="AG131" s="973"/>
      <c r="AH131" s="973"/>
      <c r="AI131" s="973"/>
      <c r="AJ131" s="974"/>
      <c r="AK131" s="972">
        <v>32087619</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v>63.3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6.6717007700000002</v>
      </c>
      <c r="AB132" s="1084"/>
      <c r="AC132" s="1084"/>
      <c r="AD132" s="1084"/>
      <c r="AE132" s="1085"/>
      <c r="AF132" s="1086">
        <v>6.0230730299999999</v>
      </c>
      <c r="AG132" s="1084"/>
      <c r="AH132" s="1084"/>
      <c r="AI132" s="1084"/>
      <c r="AJ132" s="1085"/>
      <c r="AK132" s="1086">
        <v>6.0426793999999999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6.2</v>
      </c>
      <c r="AB133" s="1067"/>
      <c r="AC133" s="1067"/>
      <c r="AD133" s="1067"/>
      <c r="AE133" s="1068"/>
      <c r="AF133" s="1066">
        <v>6.1</v>
      </c>
      <c r="AG133" s="1067"/>
      <c r="AH133" s="1067"/>
      <c r="AI133" s="1067"/>
      <c r="AJ133" s="1068"/>
      <c r="AK133" s="1066">
        <v>6.2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RfYUMy4k6993QXDV1Z2Jo9CbtaHaEiHnl6ooXyIUIjRd3tFM/Z5DcY4iP4YH+93YOFECyAPe1TgXmgkHRCiSg==" saltValue="LRN9095nOOkKpSZUh5GH4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yt4qVRH3hebgvKuswXlfFuSqeMgNQNM+yKHV/sRKd7wnY+DeEWKCSgpAC26xo/4QdHw9xKbPa1PaxroMn383pw==" saltValue="8zPlglsif0cf4Z2N/jYE/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v/qE/xXX4SW+N6ZJZuPycuWI7DgWwxZINHyPLumwqxVA9wJbr8t3IQ5l3X4leANo344piayITynu3lOu5B2FA==" saltValue="wRBPCq3Y2l57lZiP9/ov4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 x14ac:dyDescent="0.2">
      <c r="A8" s="247"/>
      <c r="AK8" s="256"/>
      <c r="AL8" s="257"/>
      <c r="AM8" s="257"/>
      <c r="AN8" s="258"/>
      <c r="AO8" s="1102"/>
      <c r="AP8" s="259" t="s">
        <v>483</v>
      </c>
      <c r="AQ8" s="260" t="s">
        <v>484</v>
      </c>
      <c r="AR8" s="261" t="s">
        <v>485</v>
      </c>
    </row>
    <row r="9" spans="1:46" ht="13" x14ac:dyDescent="0.2">
      <c r="A9" s="247"/>
      <c r="AK9" s="1103" t="s">
        <v>486</v>
      </c>
      <c r="AL9" s="1104"/>
      <c r="AM9" s="1104"/>
      <c r="AN9" s="1105"/>
      <c r="AO9" s="262">
        <v>10438722</v>
      </c>
      <c r="AP9" s="262">
        <v>62555</v>
      </c>
      <c r="AQ9" s="263">
        <v>77644</v>
      </c>
      <c r="AR9" s="264">
        <v>-19.399999999999999</v>
      </c>
    </row>
    <row r="10" spans="1:46" ht="13.5" customHeight="1" x14ac:dyDescent="0.2">
      <c r="A10" s="247"/>
      <c r="AK10" s="1103" t="s">
        <v>487</v>
      </c>
      <c r="AL10" s="1104"/>
      <c r="AM10" s="1104"/>
      <c r="AN10" s="1105"/>
      <c r="AO10" s="265">
        <v>120650</v>
      </c>
      <c r="AP10" s="265">
        <v>723</v>
      </c>
      <c r="AQ10" s="266">
        <v>3127</v>
      </c>
      <c r="AR10" s="267">
        <v>-76.900000000000006</v>
      </c>
    </row>
    <row r="11" spans="1:46" ht="13.5" customHeight="1" x14ac:dyDescent="0.2">
      <c r="A11" s="247"/>
      <c r="AK11" s="1103" t="s">
        <v>488</v>
      </c>
      <c r="AL11" s="1104"/>
      <c r="AM11" s="1104"/>
      <c r="AN11" s="1105"/>
      <c r="AO11" s="265">
        <v>76400</v>
      </c>
      <c r="AP11" s="265">
        <v>458</v>
      </c>
      <c r="AQ11" s="266">
        <v>461</v>
      </c>
      <c r="AR11" s="267">
        <v>-0.7</v>
      </c>
    </row>
    <row r="12" spans="1:46" ht="13.5" customHeight="1" x14ac:dyDescent="0.2">
      <c r="A12" s="247"/>
      <c r="AK12" s="1103" t="s">
        <v>489</v>
      </c>
      <c r="AL12" s="1104"/>
      <c r="AM12" s="1104"/>
      <c r="AN12" s="1105"/>
      <c r="AO12" s="265" t="s">
        <v>490</v>
      </c>
      <c r="AP12" s="265" t="s">
        <v>490</v>
      </c>
      <c r="AQ12" s="266">
        <v>21</v>
      </c>
      <c r="AR12" s="267" t="s">
        <v>490</v>
      </c>
    </row>
    <row r="13" spans="1:46" ht="13.5" customHeight="1" x14ac:dyDescent="0.2">
      <c r="A13" s="247"/>
      <c r="AK13" s="1103" t="s">
        <v>491</v>
      </c>
      <c r="AL13" s="1104"/>
      <c r="AM13" s="1104"/>
      <c r="AN13" s="1105"/>
      <c r="AO13" s="265">
        <v>456272</v>
      </c>
      <c r="AP13" s="265">
        <v>2734</v>
      </c>
      <c r="AQ13" s="266">
        <v>2269</v>
      </c>
      <c r="AR13" s="267">
        <v>20.5</v>
      </c>
    </row>
    <row r="14" spans="1:46" ht="13.5" customHeight="1" x14ac:dyDescent="0.2">
      <c r="A14" s="247"/>
      <c r="AK14" s="1103" t="s">
        <v>492</v>
      </c>
      <c r="AL14" s="1104"/>
      <c r="AM14" s="1104"/>
      <c r="AN14" s="1105"/>
      <c r="AO14" s="265">
        <v>619036</v>
      </c>
      <c r="AP14" s="265">
        <v>3710</v>
      </c>
      <c r="AQ14" s="266">
        <v>1565</v>
      </c>
      <c r="AR14" s="267">
        <v>137.1</v>
      </c>
    </row>
    <row r="15" spans="1:46" ht="13.5" customHeight="1" x14ac:dyDescent="0.2">
      <c r="A15" s="247"/>
      <c r="AK15" s="1106" t="s">
        <v>493</v>
      </c>
      <c r="AL15" s="1107"/>
      <c r="AM15" s="1107"/>
      <c r="AN15" s="1108"/>
      <c r="AO15" s="265">
        <v>-706276</v>
      </c>
      <c r="AP15" s="265">
        <v>-4232</v>
      </c>
      <c r="AQ15" s="266">
        <v>-4222</v>
      </c>
      <c r="AR15" s="267">
        <v>0.2</v>
      </c>
    </row>
    <row r="16" spans="1:46" ht="13" x14ac:dyDescent="0.2">
      <c r="A16" s="247"/>
      <c r="AK16" s="1106" t="s">
        <v>176</v>
      </c>
      <c r="AL16" s="1107"/>
      <c r="AM16" s="1107"/>
      <c r="AN16" s="1108"/>
      <c r="AO16" s="265">
        <v>11004804</v>
      </c>
      <c r="AP16" s="265">
        <v>65947</v>
      </c>
      <c r="AQ16" s="266">
        <v>80866</v>
      </c>
      <c r="AR16" s="267">
        <v>-18.399999999999999</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09" t="s">
        <v>498</v>
      </c>
      <c r="AL21" s="1110"/>
      <c r="AM21" s="1110"/>
      <c r="AN21" s="1111"/>
      <c r="AO21" s="277">
        <v>6.75</v>
      </c>
      <c r="AP21" s="278">
        <v>7.29</v>
      </c>
      <c r="AQ21" s="279">
        <v>-0.54</v>
      </c>
      <c r="AS21" s="280"/>
      <c r="AT21" s="276"/>
    </row>
    <row r="22" spans="1:46" s="248" customFormat="1" ht="13" x14ac:dyDescent="0.2">
      <c r="A22" s="276"/>
      <c r="AK22" s="1109" t="s">
        <v>499</v>
      </c>
      <c r="AL22" s="1110"/>
      <c r="AM22" s="1110"/>
      <c r="AN22" s="1111"/>
      <c r="AO22" s="281">
        <v>97.5</v>
      </c>
      <c r="AP22" s="282">
        <v>98.9</v>
      </c>
      <c r="AQ22" s="283">
        <v>-1.4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5292359</v>
      </c>
      <c r="AP32" s="291">
        <v>31715</v>
      </c>
      <c r="AQ32" s="292">
        <v>35121</v>
      </c>
      <c r="AR32" s="293">
        <v>-9.6999999999999993</v>
      </c>
    </row>
    <row r="33" spans="1:46" ht="13.5" customHeight="1" x14ac:dyDescent="0.2">
      <c r="A33" s="247"/>
      <c r="AK33" s="1117" t="s">
        <v>504</v>
      </c>
      <c r="AL33" s="1118"/>
      <c r="AM33" s="1118"/>
      <c r="AN33" s="1119"/>
      <c r="AO33" s="291" t="s">
        <v>490</v>
      </c>
      <c r="AP33" s="291" t="s">
        <v>490</v>
      </c>
      <c r="AQ33" s="292" t="s">
        <v>490</v>
      </c>
      <c r="AR33" s="293" t="s">
        <v>490</v>
      </c>
    </row>
    <row r="34" spans="1:46" ht="27" customHeight="1" x14ac:dyDescent="0.2">
      <c r="A34" s="247"/>
      <c r="AK34" s="1117" t="s">
        <v>505</v>
      </c>
      <c r="AL34" s="1118"/>
      <c r="AM34" s="1118"/>
      <c r="AN34" s="1119"/>
      <c r="AO34" s="291" t="s">
        <v>490</v>
      </c>
      <c r="AP34" s="291" t="s">
        <v>490</v>
      </c>
      <c r="AQ34" s="292" t="s">
        <v>490</v>
      </c>
      <c r="AR34" s="293" t="s">
        <v>490</v>
      </c>
    </row>
    <row r="35" spans="1:46" ht="27" customHeight="1" x14ac:dyDescent="0.2">
      <c r="A35" s="247"/>
      <c r="AK35" s="1117" t="s">
        <v>506</v>
      </c>
      <c r="AL35" s="1118"/>
      <c r="AM35" s="1118"/>
      <c r="AN35" s="1119"/>
      <c r="AO35" s="291">
        <v>1523894</v>
      </c>
      <c r="AP35" s="291">
        <v>9132</v>
      </c>
      <c r="AQ35" s="292">
        <v>9493</v>
      </c>
      <c r="AR35" s="293">
        <v>-3.8</v>
      </c>
    </row>
    <row r="36" spans="1:46" ht="27" customHeight="1" x14ac:dyDescent="0.2">
      <c r="A36" s="247"/>
      <c r="AK36" s="1117" t="s">
        <v>507</v>
      </c>
      <c r="AL36" s="1118"/>
      <c r="AM36" s="1118"/>
      <c r="AN36" s="1119"/>
      <c r="AO36" s="291">
        <v>330487</v>
      </c>
      <c r="AP36" s="291">
        <v>1980</v>
      </c>
      <c r="AQ36" s="292">
        <v>807</v>
      </c>
      <c r="AR36" s="293">
        <v>145.4</v>
      </c>
    </row>
    <row r="37" spans="1:46" ht="13.5" customHeight="1" x14ac:dyDescent="0.2">
      <c r="A37" s="247"/>
      <c r="AK37" s="1117" t="s">
        <v>508</v>
      </c>
      <c r="AL37" s="1118"/>
      <c r="AM37" s="1118"/>
      <c r="AN37" s="1119"/>
      <c r="AO37" s="291" t="s">
        <v>490</v>
      </c>
      <c r="AP37" s="291" t="s">
        <v>490</v>
      </c>
      <c r="AQ37" s="292">
        <v>509</v>
      </c>
      <c r="AR37" s="293" t="s">
        <v>490</v>
      </c>
    </row>
    <row r="38" spans="1:46" ht="27" customHeight="1" x14ac:dyDescent="0.2">
      <c r="A38" s="247"/>
      <c r="AK38" s="1120" t="s">
        <v>509</v>
      </c>
      <c r="AL38" s="1121"/>
      <c r="AM38" s="1121"/>
      <c r="AN38" s="1122"/>
      <c r="AO38" s="294" t="s">
        <v>490</v>
      </c>
      <c r="AP38" s="294" t="s">
        <v>490</v>
      </c>
      <c r="AQ38" s="295" t="s">
        <v>490</v>
      </c>
      <c r="AR38" s="283" t="s">
        <v>490</v>
      </c>
      <c r="AS38" s="290"/>
    </row>
    <row r="39" spans="1:46" ht="13" x14ac:dyDescent="0.2">
      <c r="A39" s="247"/>
      <c r="AK39" s="1120" t="s">
        <v>510</v>
      </c>
      <c r="AL39" s="1121"/>
      <c r="AM39" s="1121"/>
      <c r="AN39" s="1122"/>
      <c r="AO39" s="291">
        <v>-1749101</v>
      </c>
      <c r="AP39" s="291">
        <v>-10482</v>
      </c>
      <c r="AQ39" s="292">
        <v>-5799</v>
      </c>
      <c r="AR39" s="293">
        <v>80.8</v>
      </c>
      <c r="AS39" s="290"/>
    </row>
    <row r="40" spans="1:46" ht="27" customHeight="1" x14ac:dyDescent="0.2">
      <c r="A40" s="247"/>
      <c r="AK40" s="1117" t="s">
        <v>511</v>
      </c>
      <c r="AL40" s="1118"/>
      <c r="AM40" s="1118"/>
      <c r="AN40" s="1119"/>
      <c r="AO40" s="291">
        <v>-3458687</v>
      </c>
      <c r="AP40" s="291">
        <v>-20726</v>
      </c>
      <c r="AQ40" s="292">
        <v>-30948</v>
      </c>
      <c r="AR40" s="293">
        <v>-33</v>
      </c>
      <c r="AS40" s="290"/>
    </row>
    <row r="41" spans="1:46" ht="13" x14ac:dyDescent="0.2">
      <c r="A41" s="247"/>
      <c r="AK41" s="1123" t="s">
        <v>286</v>
      </c>
      <c r="AL41" s="1124"/>
      <c r="AM41" s="1124"/>
      <c r="AN41" s="1125"/>
      <c r="AO41" s="291">
        <v>1938952</v>
      </c>
      <c r="AP41" s="291">
        <v>11619</v>
      </c>
      <c r="AQ41" s="292">
        <v>9183</v>
      </c>
      <c r="AR41" s="293">
        <v>26.5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 x14ac:dyDescent="0.2">
      <c r="A50" s="247"/>
      <c r="AK50" s="305"/>
      <c r="AL50" s="306"/>
      <c r="AM50" s="1113"/>
      <c r="AN50" s="307" t="s">
        <v>515</v>
      </c>
      <c r="AO50" s="308" t="s">
        <v>516</v>
      </c>
      <c r="AP50" s="309" t="s">
        <v>517</v>
      </c>
      <c r="AQ50" s="310" t="s">
        <v>518</v>
      </c>
      <c r="AR50" s="311" t="s">
        <v>519</v>
      </c>
    </row>
    <row r="51" spans="1:44" ht="13" x14ac:dyDescent="0.2">
      <c r="A51" s="247"/>
      <c r="AK51" s="303" t="s">
        <v>520</v>
      </c>
      <c r="AL51" s="304"/>
      <c r="AM51" s="312">
        <v>15710244</v>
      </c>
      <c r="AN51" s="313">
        <v>93576</v>
      </c>
      <c r="AO51" s="314">
        <v>142.1</v>
      </c>
      <c r="AP51" s="315">
        <v>60285</v>
      </c>
      <c r="AQ51" s="316">
        <v>6.4</v>
      </c>
      <c r="AR51" s="317">
        <v>135.69999999999999</v>
      </c>
    </row>
    <row r="52" spans="1:44" ht="13" x14ac:dyDescent="0.2">
      <c r="A52" s="247"/>
      <c r="AK52" s="318"/>
      <c r="AL52" s="319" t="s">
        <v>521</v>
      </c>
      <c r="AM52" s="320">
        <v>11828024</v>
      </c>
      <c r="AN52" s="321">
        <v>70452</v>
      </c>
      <c r="AO52" s="322">
        <v>182.2</v>
      </c>
      <c r="AP52" s="323">
        <v>36445</v>
      </c>
      <c r="AQ52" s="324">
        <v>5</v>
      </c>
      <c r="AR52" s="325">
        <v>177.2</v>
      </c>
    </row>
    <row r="53" spans="1:44" ht="13" x14ac:dyDescent="0.2">
      <c r="A53" s="247"/>
      <c r="AK53" s="303" t="s">
        <v>522</v>
      </c>
      <c r="AL53" s="304"/>
      <c r="AM53" s="312">
        <v>10306321</v>
      </c>
      <c r="AN53" s="313">
        <v>61474</v>
      </c>
      <c r="AO53" s="314">
        <v>-34.299999999999997</v>
      </c>
      <c r="AP53" s="315">
        <v>52714</v>
      </c>
      <c r="AQ53" s="316">
        <v>-12.6</v>
      </c>
      <c r="AR53" s="317">
        <v>-21.7</v>
      </c>
    </row>
    <row r="54" spans="1:44" ht="13" x14ac:dyDescent="0.2">
      <c r="A54" s="247"/>
      <c r="AK54" s="318"/>
      <c r="AL54" s="319" t="s">
        <v>521</v>
      </c>
      <c r="AM54" s="320">
        <v>3926908</v>
      </c>
      <c r="AN54" s="321">
        <v>23423</v>
      </c>
      <c r="AO54" s="322">
        <v>-66.8</v>
      </c>
      <c r="AP54" s="323">
        <v>29032</v>
      </c>
      <c r="AQ54" s="324">
        <v>-20.3</v>
      </c>
      <c r="AR54" s="325">
        <v>-46.5</v>
      </c>
    </row>
    <row r="55" spans="1:44" ht="13" x14ac:dyDescent="0.2">
      <c r="A55" s="247"/>
      <c r="AK55" s="303" t="s">
        <v>523</v>
      </c>
      <c r="AL55" s="304"/>
      <c r="AM55" s="312">
        <v>7280249</v>
      </c>
      <c r="AN55" s="313">
        <v>43522</v>
      </c>
      <c r="AO55" s="314">
        <v>-29.2</v>
      </c>
      <c r="AP55" s="315">
        <v>46001</v>
      </c>
      <c r="AQ55" s="316">
        <v>-12.7</v>
      </c>
      <c r="AR55" s="317">
        <v>-16.5</v>
      </c>
    </row>
    <row r="56" spans="1:44" ht="13" x14ac:dyDescent="0.2">
      <c r="A56" s="247"/>
      <c r="AK56" s="318"/>
      <c r="AL56" s="319" t="s">
        <v>521</v>
      </c>
      <c r="AM56" s="320">
        <v>3952982</v>
      </c>
      <c r="AN56" s="321">
        <v>23631</v>
      </c>
      <c r="AO56" s="322">
        <v>0.9</v>
      </c>
      <c r="AP56" s="323">
        <v>27974</v>
      </c>
      <c r="AQ56" s="324">
        <v>-3.6</v>
      </c>
      <c r="AR56" s="325">
        <v>4.5</v>
      </c>
    </row>
    <row r="57" spans="1:44" ht="13" x14ac:dyDescent="0.2">
      <c r="A57" s="247"/>
      <c r="AK57" s="303" t="s">
        <v>524</v>
      </c>
      <c r="AL57" s="304"/>
      <c r="AM57" s="312">
        <v>9067477</v>
      </c>
      <c r="AN57" s="313">
        <v>54304</v>
      </c>
      <c r="AO57" s="314">
        <v>24.8</v>
      </c>
      <c r="AP57" s="315">
        <v>52878</v>
      </c>
      <c r="AQ57" s="316">
        <v>14.9</v>
      </c>
      <c r="AR57" s="317">
        <v>9.9</v>
      </c>
    </row>
    <row r="58" spans="1:44" ht="13" x14ac:dyDescent="0.2">
      <c r="A58" s="247"/>
      <c r="AK58" s="318"/>
      <c r="AL58" s="319" t="s">
        <v>521</v>
      </c>
      <c r="AM58" s="320">
        <v>4639079</v>
      </c>
      <c r="AN58" s="321">
        <v>27783</v>
      </c>
      <c r="AO58" s="322">
        <v>17.600000000000001</v>
      </c>
      <c r="AP58" s="323">
        <v>32136</v>
      </c>
      <c r="AQ58" s="324">
        <v>14.9</v>
      </c>
      <c r="AR58" s="325">
        <v>2.7</v>
      </c>
    </row>
    <row r="59" spans="1:44" ht="13" x14ac:dyDescent="0.2">
      <c r="A59" s="247"/>
      <c r="AK59" s="303" t="s">
        <v>525</v>
      </c>
      <c r="AL59" s="304"/>
      <c r="AM59" s="312">
        <v>7176112</v>
      </c>
      <c r="AN59" s="313">
        <v>43003</v>
      </c>
      <c r="AO59" s="314">
        <v>-20.8</v>
      </c>
      <c r="AP59" s="315">
        <v>57911</v>
      </c>
      <c r="AQ59" s="316">
        <v>9.5</v>
      </c>
      <c r="AR59" s="317">
        <v>-30.3</v>
      </c>
    </row>
    <row r="60" spans="1:44" ht="13" x14ac:dyDescent="0.2">
      <c r="A60" s="247"/>
      <c r="AK60" s="318"/>
      <c r="AL60" s="319" t="s">
        <v>521</v>
      </c>
      <c r="AM60" s="320">
        <v>4580043</v>
      </c>
      <c r="AN60" s="321">
        <v>27446</v>
      </c>
      <c r="AO60" s="322">
        <v>-1.2</v>
      </c>
      <c r="AP60" s="323">
        <v>35132</v>
      </c>
      <c r="AQ60" s="324">
        <v>9.3000000000000007</v>
      </c>
      <c r="AR60" s="325">
        <v>-10.5</v>
      </c>
    </row>
    <row r="61" spans="1:44" ht="13" x14ac:dyDescent="0.2">
      <c r="A61" s="247"/>
      <c r="AK61" s="303" t="s">
        <v>526</v>
      </c>
      <c r="AL61" s="326"/>
      <c r="AM61" s="312">
        <v>9908081</v>
      </c>
      <c r="AN61" s="313">
        <v>59176</v>
      </c>
      <c r="AO61" s="314">
        <v>16.5</v>
      </c>
      <c r="AP61" s="315">
        <v>53958</v>
      </c>
      <c r="AQ61" s="327">
        <v>1.1000000000000001</v>
      </c>
      <c r="AR61" s="317">
        <v>15.4</v>
      </c>
    </row>
    <row r="62" spans="1:44" ht="13" x14ac:dyDescent="0.2">
      <c r="A62" s="247"/>
      <c r="AK62" s="318"/>
      <c r="AL62" s="319" t="s">
        <v>521</v>
      </c>
      <c r="AM62" s="320">
        <v>5785407</v>
      </c>
      <c r="AN62" s="321">
        <v>34547</v>
      </c>
      <c r="AO62" s="322">
        <v>26.5</v>
      </c>
      <c r="AP62" s="323">
        <v>32144</v>
      </c>
      <c r="AQ62" s="324">
        <v>1.1000000000000001</v>
      </c>
      <c r="AR62" s="325">
        <v>25.4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fdc9QeBolrxunFlS4JUwat9oVMyCkKjiFSPxQqzfNAgnoLovboFvjxAX5ulxRqFQ5q3BAT7rJMyFz20OBt/t7Q==" saltValue="XuSrUpVRs4o4BQn4kCIY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zCPuL0irZ8bVqsB0FzTSMzS1FAyyBZs3cQYz60Jdd5UwfSdIEY2WJUD6RNkKSyG+ykGF27zqz8YGq/gWZzM9rQ==" saltValue="A5PaPBOS00GDKxHQ/3Yg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115" zoomScaleNormal="115"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O9KtQMUOlVorIccjZWcukzoSt58Iw5/7cMNuVZkLUuzcUKqUes3iSQb0RiOMlh8T3sIUgybKL9hhCwAgu8QHyw==" saltValue="v2BpprdACEA2b65eFwaI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3.68</v>
      </c>
      <c r="G47" s="12">
        <v>7.24</v>
      </c>
      <c r="H47" s="12">
        <v>9.0500000000000007</v>
      </c>
      <c r="I47" s="12">
        <v>11.74</v>
      </c>
      <c r="J47" s="13">
        <v>12.67</v>
      </c>
    </row>
    <row r="48" spans="2:10" ht="57.75" customHeight="1" x14ac:dyDescent="0.2">
      <c r="B48" s="14"/>
      <c r="C48" s="1128" t="s">
        <v>4</v>
      </c>
      <c r="D48" s="1128"/>
      <c r="E48" s="1129"/>
      <c r="F48" s="15">
        <v>6.17</v>
      </c>
      <c r="G48" s="16">
        <v>9.15</v>
      </c>
      <c r="H48" s="16">
        <v>8.1199999999999992</v>
      </c>
      <c r="I48" s="16">
        <v>8.48</v>
      </c>
      <c r="J48" s="17">
        <v>5.16</v>
      </c>
    </row>
    <row r="49" spans="2:10" ht="57.75" customHeight="1" thickBot="1" x14ac:dyDescent="0.25">
      <c r="B49" s="18"/>
      <c r="C49" s="1130" t="s">
        <v>5</v>
      </c>
      <c r="D49" s="1130"/>
      <c r="E49" s="1131"/>
      <c r="F49" s="19">
        <v>3.64</v>
      </c>
      <c r="G49" s="20">
        <v>7.03</v>
      </c>
      <c r="H49" s="20">
        <v>0.47</v>
      </c>
      <c r="I49" s="20">
        <v>3.48</v>
      </c>
      <c r="J49" s="21" t="s">
        <v>533</v>
      </c>
    </row>
    <row r="50" spans="2:10" ht="13" x14ac:dyDescent="0.2"/>
  </sheetData>
  <sheetProtection algorithmName="SHA-512" hashValue="17yo+jgVyg0jNj8OyJTo0wB6Ncm+1KNKFSD9XcIaIGOJXSg+bth8lTUXxiTNOLA9rihIztQZZ6MlhHD+JY4yUg==" saltValue="HHbvzsC8ksgKEOxuB6Vj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2026-03-17T23:57:13Z</cp:lastPrinted>
  <dcterms:created xsi:type="dcterms:W3CDTF">2026-02-23T05:12:52Z</dcterms:created>
  <dcterms:modified xsi:type="dcterms:W3CDTF">2026-03-18T09:41:08Z</dcterms:modified>
  <cp:category/>
</cp:coreProperties>
</file>