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61C245B9-798B-4802-8C0A-A938D304A24C}"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 r="BW34" i="10"/>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<sst xmlns="http://schemas.openxmlformats.org/spreadsheetml/2006/main" count="1078" uniqueCount="567">
  <si>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</si>
  <si>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</si>
  <si>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</si>
  <si>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</si>
  <si>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</si>
  <si>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</si>
  <si>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</si>
  <si>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</si>
  <si>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</si>
  <si>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</si>
  <si>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</si>
  <si>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</si>
  <si>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</si>
  <si>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</si>
  <si>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</si>
  <si>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</si>
  <si>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</si>
  <si>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</si>
  <si>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</si>
  <si>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</si>
  <si>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</si>
  <si>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</si>
  <si>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</si>
  <si>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</si>
  <si>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</si>
  <si>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</si>
  <si>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</si>
  <si>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</si>
  <si>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</si>
  <si>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</si>
  <si>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</si>
  <si>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</si>
  <si>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</si>
  <si>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</si>
  <si>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</si>
  <si>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</si>
  <si>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</si>
  <si>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</si>
  <si>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</si>
  <si>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</si>
  <si>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</si>
  <si>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</si>
  <si>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</si>
  <si>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</si>
  <si>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</si>
  <si>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</si>
  <si>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</si>
  <si>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</si>
  <si>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</si>
  <si>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</si>
  <si>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</si>
  <si>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</si>
  <si>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</si>
  <si>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</si>
  <si>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</si>
  <si>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</si>
  <si>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</si>
  <si>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</si>
  <si>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</si>
  <si>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</si>
  <si>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</si>
  <si>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</si>
  <si>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</si>
  <si>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</si>
  <si>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</si>
  <si>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</si>
  <si>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</si>
  <si>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</si>
  <si>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</si>
  <si>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</si>
  <si>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</si>
  <si>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</si>
  <si>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</si>
  <si>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</si>
  <si>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</si>
  <si>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</si>
  <si>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</si>
  <si>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</si>
  <si>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</si>
  <si>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</si>
  <si>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</si>
  <si>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</si>
  <si>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</si>
  <si>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</si>
  <si>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</si>
  <si>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</si>
  <si>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</si>
  <si>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</si>
  <si>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</si>
  <si>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</si>
  <si>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</si>
  <si>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</si>
  <si>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</si>
  <si>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</si>
  <si>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</si>
  <si>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</si>
  <si>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</si>
  <si>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</si>
  <si>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</si>
  <si>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</si>
  <si>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</si>
  <si>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</si>
  <si>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</si>
  <si>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</si>
  <si>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</si>
  <si>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</si>
  <si>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</si>
  <si>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</si>
  <si>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</si>
  <si>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</si>
  <si>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</si>
  <si>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</si>
  <si>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</si>
  <si>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</si>
  <si>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</si>
  <si>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</si>
  <si>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</si>
  <si>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</si>
  <si>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</si>
  <si>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</si>
  <si>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</si>
  <si>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</si>
  <si>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</si>
  <si>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</si>
  <si>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</si>
  <si>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</si>
  <si>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</si>
  <si>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</si>
  <si>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</si>
  <si>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</si>
  <si>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</si>
  <si>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</si>
  <si>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</si>
  <si>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</si>
  <si>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</si>
  <si>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</si>
  <si>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</si>
  <si>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</si>
  <si>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</si>
  <si>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</si>
  <si>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</si>
  <si>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</si>
  <si>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</si>
  <si>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</si>
  <si>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</si>
  <si>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</si>
  <si>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</si>
  <si>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</si>
  <si>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</si>
  <si>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</si>
  <si>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</si>
  <si>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</si>
  <si>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</si>
  <si>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</si>
  <si>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</si>
  <si>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</si>
  <si>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</si>
  <si>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</si>
  <si>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</si>
  <si>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</si>
  <si>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</si>
  <si>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</si>
  <si>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</si>
  <si>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</si>
  <si>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</si>
  <si>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</si>
  <si>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</si>
  <si>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</si>
  <si>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</si>
  <si>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</si>
  <si>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</si>
  <si>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</si>
  <si>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</si>
  <si>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</si>
  <si>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</si>
  <si>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</si>
  <si>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</si>
  <si>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</si>
  <si>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</si>
  <si>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</si>
  <si>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</si>
  <si>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</si>
  <si>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</si>
  <si>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</si>
  <si>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</si>
  <si>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</si>
  <si>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</si>
  <si>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</si>
  <si>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</si>
  <si>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</si>
  <si>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</si>
  <si>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</si>
  <si>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</si>
  <si>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</si>
  <si>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</si>
  <si>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</si>
  <si>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</si>
  <si>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</si>
  <si>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</si>
  <si>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</si>
  <si>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</si>
  <si>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</si>
  <si>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</si>
  <si>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栃木県大田原市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</si>
  <si>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</si>
  <si>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</si>
  <si>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</si>
  <si>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</si>
  <si>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</si>
  <si>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</si>
  <si>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</si>
  <si>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</si>
  <si>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</si>
  <si>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</si>
  <si>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</si>
  <si>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</si>
  <si>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</si>
  <si>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</si>
  <si>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</si>
  <si>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</si>
  <si>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</si>
  <si>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</si>
  <si>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</si>
  <si>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</si>
  <si>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</si>
  <si>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</si>
  <si>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</si>
  <si>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</si>
  <si>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</si>
  <si>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</si>
  <si>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</si>
  <si>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</si>
  <si>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</si>
  <si>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</si>
  <si>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</si>
  <si>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</si>
  <si>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</si>
  <si>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</si>
  <si>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</si>
  <si>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</si>
  <si>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</si>
  <si>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</si>
  <si>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</si>
  <si>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</si>
  <si>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</si>
  <si>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</si>
  <si>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</si>
  <si>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</si>
  <si>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</si>
  <si>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</si>
  <si>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</si>
  <si>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</si>
  <si>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</si>
  <si>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</si>
  <si>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</si>
  <si>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</si>
  <si>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</si>
  <si>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</si>
  <si>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</si>
  <si>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</si>
  <si>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</si>
  <si>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</si>
  <si>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</si>
  <si>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</si>
  <si>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</si>
  <si>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</si>
  <si>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</si>
  <si>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</si>
  <si>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</si>
  <si>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</si>
  <si>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</si>
  <si>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</si>
  <si>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</si>
  <si>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</si>
  <si>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</si>
  <si>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</si>
  <si>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</si>
  <si>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</si>
  <si>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</si>
  <si>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</si>
  <si>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</si>
  <si>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</si>
  <si>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</si>
  <si>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</si>
  <si>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</si>
  <si>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</si>
  <si>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</si>
  <si>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</si>
  <si>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</si>
  <si>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</si>
  <si>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</si>
  <si>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</si>
  <si>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</si>
  <si>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</si>
  <si>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</si>
  <si>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</si>
  <si>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</si>
  <si>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</si>
  <si>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</si>
  <si>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</si>
  <si>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</si>
  <si>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</si>
  <si>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</si>
  <si>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</si>
  <si>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</si>
  <si>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</si>
  <si>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</si>
  <si>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</si>
  <si>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</si>
  <si>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</si>
  <si>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</si>
  <si>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</si>
  <si>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</si>
  <si>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</si>
  <si>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</si>
  <si>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</si>
  <si>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</si>
  <si>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</si>
  <si>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</si>
  <si>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</si>
  <si>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</si>
  <si>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</si>
  <si>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</si>
  <si>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</si>
  <si>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</si>
  <si>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</si>
  <si>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</si>
  <si>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</si>
  <si>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</si>
  <si>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</si>
  <si>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</si>
  <si>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</si>
  <si>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</si>
  <si>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</si>
  <si>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</si>
  <si>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</si>
  <si>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</si>
  <si>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</si>
  <si>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</si>
  <si>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</si>
  <si>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</si>
  <si>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</si>
  <si>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</si>
  <si>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</si>
  <si>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</si>
  <si>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</si>
  <si>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</si>
  <si>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</si>
  <si>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</si>
  <si>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</si>
  <si>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</si>
  <si>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</si>
  <si>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</si>
  <si>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</si>
  <si>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栃木県大田原市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</si>
  <si>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</si>
  <si>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</si>
  <si>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</si>
  <si>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</si>
  <si>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</si>
  <si>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</si>
  <si>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</si>
  <si>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</si>
  <si>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</si>
  <si>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</si>
  <si>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</si>
  <si>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</si>
  <si>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</si>
  <si>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</si>
  <si>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</si>
  <si>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</si>
  <si>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</si>
  <si>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</si>
  <si>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</si>
  <si>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</si>
  <si>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子育て支援券特別会計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</si>
  <si>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</si>
  <si>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</si>
  <si>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</si>
  <si>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</si>
  <si>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</si>
  <si>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</si>
  <si>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</si>
  <si>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</si>
  <si>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</si>
  <si>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</si>
  <si>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</si>
  <si>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</si>
  <si>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</si>
  <si>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</si>
  <si>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</si>
  <si>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</si>
  <si>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</si>
  <si>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</si>
  <si>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</si>
  <si>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</si>
  <si>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</si>
  <si>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</si>
  <si>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</si>
  <si>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</si>
  <si>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</si>
  <si>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</si>
  <si>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</si>
  <si>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</si>
  <si>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</si>
  <si>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</si>
  <si>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</si>
  <si>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</si>
  <si>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</si>
  <si>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</si>
  <si>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</si>
  <si>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</si>
  <si>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</si>
  <si>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</si>
  <si>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</si>
  <si>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</si>
  <si>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</si>
  <si>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</si>
  <si>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</si>
  <si>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</si>
  <si>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</si>
  <si>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</si>
  <si>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</si>
  <si>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</si>
  <si>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</si>
  <si>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</si>
  <si>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</si>
  <si>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</si>
  <si>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</si>
  <si>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</si>
  <si>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</si>
  <si>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</si>
  <si>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</si>
  <si>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</si>
  <si>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</si>
  <si>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</si>
  <si>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</si>
  <si>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</si>
  <si>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</si>
  <si>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</si>
  <si>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</si>
  <si>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</si>
  <si>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</si>
  <si>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</si>
  <si>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</si>
  <si>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</si>
  <si>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</si>
  <si>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</si>
  <si>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</si>
  <si>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</si>
  <si>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</si>
  <si>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</si>
  <si>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</si>
  <si>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</si>
  <si>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</si>
  <si>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</si>
  <si>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</si>
  <si>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</si>
  <si>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</si>
  <si>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</si>
  <si>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</si>
  <si>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</si>
  <si>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</si>
  <si>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</si>
  <si>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</si>
  <si>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</si>
  <si>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</si>
  <si>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</si>
  <si>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</si>
  <si>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</si>
  <si>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</si>
  <si>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</si>
  <si>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</si>
  <si>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</si>
  <si>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</si>
  <si>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</si>
  <si>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</si>
  <si>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</si>
  <si>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</si>
  <si>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</si>
  <si>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</si>
  <si>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</si>
  <si>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</si>
  <si>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</si>
  <si>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</si>
  <si>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</si>
  <si>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</si>
  <si>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</si>
  <si>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</si>
  <si>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</si>
  <si>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</si>
  <si>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</si>
  <si>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</si>
  <si>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</si>
  <si>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</si>
  <si>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</si>
  <si>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</si>
  <si>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</si>
  <si>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</si>
  <si>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</si>
  <si>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</si>
  <si>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</si>
  <si>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</si>
  <si>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</si>
  <si>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</si>
  <si>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</si>
  <si>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</si>
  <si>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</si>
  <si>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</si>
  <si>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</si>
  <si>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</si>
  <si>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</si>
  <si>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</si>
  <si>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</si>
  <si>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</si>
  <si>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</si>
  <si>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</si>
  <si>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</si>
  <si>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</si>
  <si>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</si>
  <si>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</si>
  <si>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</si>
  <si>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</si>
  <si>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</si>
  <si>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</si>
  <si>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</si>
  <si>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</si>
  <si>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</si>
  <si>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</si>
  <si>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</si>
  <si>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5.22</t>
  </si>
  <si>
    <t>▲ 0.48</t>
  </si>
  <si>
    <t>一般会計</t>
  </si>
  <si>
    <t>水道事業会計</t>
  </si>
  <si>
    <t>国民健康保険事業費特別会計</t>
  </si>
  <si>
    <t>下水道事業会計</t>
  </si>
  <si>
    <t>介護保険特別会計</t>
  </si>
  <si>
    <t>子育て支援券特別会計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</si>
  <si>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</si>
  <si>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</si>
  <si>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</si>
  <si>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</si>
  <si>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</si>
  <si>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</si>
  <si>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</si>
  <si>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</si>
  <si>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</si>
  <si>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那須地区広域事務組合（一般会計）</t>
    <rPh sb="0" eb="2">
      <t>ナス</t>
    </rPh>
    <rPh sb="2" eb="4">
      <t>チク</t>
    </rPh>
    <rPh sb="4" eb="6">
      <t>コウイキ</t>
    </rPh>
    <rPh sb="6" eb="8">
      <t>ジム</t>
    </rPh>
    <rPh sb="8" eb="10">
      <t>クミアイ</t>
    </rPh>
    <rPh sb="11" eb="13">
      <t>イッパン</t>
    </rPh>
    <rPh sb="13" eb="15">
      <t>カイケイ</t>
    </rPh>
    <phoneticPr fontId="25"/>
  </si>
  <si>
    <t>那須地区広域事務組合（広域クリーンセンター大田原事業特別会計）</t>
    <rPh sb="0" eb="2">
      <t>ナス</t>
    </rPh>
    <rPh sb="2" eb="4">
      <t>チク</t>
    </rPh>
    <rPh sb="4" eb="6">
      <t>コウイキ</t>
    </rPh>
    <rPh sb="6" eb="8">
      <t>ジム</t>
    </rPh>
    <rPh sb="8" eb="10">
      <t>クミアイ</t>
    </rPh>
    <rPh sb="11" eb="13">
      <t>コウイキ</t>
    </rPh>
    <rPh sb="21" eb="24">
      <t>オオタワラ</t>
    </rPh>
    <rPh sb="24" eb="26">
      <t>ジギョウ</t>
    </rPh>
    <rPh sb="26" eb="28">
      <t>トクベツ</t>
    </rPh>
    <rPh sb="28" eb="30">
      <t>カイケイ</t>
    </rPh>
    <phoneticPr fontId="25"/>
  </si>
  <si>
    <t>那須地区広域事務組合（黒羽グリーンオアシス事業特別会計）</t>
    <rPh sb="0" eb="2">
      <t>ナス</t>
    </rPh>
    <rPh sb="2" eb="4">
      <t>チク</t>
    </rPh>
    <rPh sb="4" eb="6">
      <t>コウイキ</t>
    </rPh>
    <rPh sb="6" eb="8">
      <t>ジム</t>
    </rPh>
    <rPh sb="8" eb="10">
      <t>クミアイ</t>
    </rPh>
    <rPh sb="11" eb="13">
      <t>クロバネ</t>
    </rPh>
    <rPh sb="21" eb="23">
      <t>ジギョウ</t>
    </rPh>
    <rPh sb="23" eb="25">
      <t>トクベツ</t>
    </rPh>
    <rPh sb="25" eb="27">
      <t>カイケイ</t>
    </rPh>
    <phoneticPr fontId="25"/>
  </si>
  <si>
    <t>那須地区広域事務組合（那須グリーンネクサス事業特別会計）</t>
    <rPh sb="11" eb="13">
      <t>ナス</t>
    </rPh>
    <phoneticPr fontId="38"/>
  </si>
  <si>
    <t>那須地区消防組合</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</si>
  <si>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38"/>
  </si>
  <si>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38"/>
  </si>
  <si>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38"/>
  </si>
  <si>
    <t>栃木県後期高齢者医療広域連合（特別会計）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38"/>
  </si>
  <si>
    <t>大田原市管理公社</t>
    <rPh sb="0" eb="4">
      <t>オオタワラシ</t>
    </rPh>
    <rPh sb="4" eb="8">
      <t>カンリコウシャ</t>
    </rPh>
    <phoneticPr fontId="38"/>
  </si>
  <si>
    <t>那須野が原文化振興財団</t>
    <rPh sb="0" eb="3">
      <t>ナスノ</t>
    </rPh>
    <rPh sb="4" eb="5">
      <t>ハラ</t>
    </rPh>
    <rPh sb="5" eb="7">
      <t>ブンカ</t>
    </rPh>
    <rPh sb="7" eb="11">
      <t>シンコウザイダン</t>
    </rPh>
    <phoneticPr fontId="38"/>
  </si>
  <si>
    <t>大田原市農業公社</t>
    <rPh sb="0" eb="6">
      <t>オオタワラシノウギョウ</t>
    </rPh>
    <rPh sb="6" eb="8">
      <t>コウシャ</t>
    </rPh>
    <phoneticPr fontId="38"/>
  </si>
  <si>
    <t>大田原まちづくりカンパニー</t>
    <rPh sb="0" eb="3">
      <t>オオタワラ</t>
    </rPh>
    <phoneticPr fontId="38"/>
  </si>
  <si>
    <t>大田原ツーリズム</t>
    <rPh sb="0" eb="3">
      <t>オオタワラ</t>
    </rPh>
    <phoneticPr fontId="38"/>
  </si>
  <si>
    <t>公共施設整備等基金</t>
    <rPh sb="0" eb="2">
      <t>コウキョウ</t>
    </rPh>
    <rPh sb="2" eb="4">
      <t>シセツ</t>
    </rPh>
    <rPh sb="4" eb="6">
      <t>セイビ</t>
    </rPh>
    <rPh sb="6" eb="7">
      <t>ナド</t>
    </rPh>
    <rPh sb="7" eb="9">
      <t>キキン</t>
    </rPh>
    <phoneticPr fontId="5"/>
  </si>
  <si>
    <t>スクラム基金</t>
    <rPh sb="4" eb="6">
      <t>キキン</t>
    </rPh>
    <phoneticPr fontId="38"/>
  </si>
  <si>
    <t>森林環境譲与税基金</t>
    <rPh sb="0" eb="2">
      <t>シンリン</t>
    </rPh>
    <rPh sb="2" eb="4">
      <t>カンキョウ</t>
    </rPh>
    <rPh sb="4" eb="7">
      <t>ジョウヨゼイ</t>
    </rPh>
    <rPh sb="7" eb="9">
      <t>キキン</t>
    </rPh>
    <phoneticPr fontId="38"/>
  </si>
  <si>
    <t>奨学基金</t>
    <rPh sb="0" eb="2">
      <t>ショウガク</t>
    </rPh>
    <rPh sb="2" eb="4">
      <t>キキン</t>
    </rPh>
    <phoneticPr fontId="38"/>
  </si>
  <si>
    <t>スポーツ文化振興基金</t>
    <rPh sb="4" eb="6">
      <t>ブンカ</t>
    </rPh>
    <rPh sb="6" eb="8">
      <t>シンコウ</t>
    </rPh>
    <rPh sb="8" eb="10">
      <t>キキン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</si>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</sst>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40807</c:v>
                </c:pt>
                <c:pt idx="2">
                  <c:v>37343</c:v>
                </c:pt>
                <c:pt idx="3">
                  <c:v>47407</c:v>
                </c:pt>
                <c:pt idx="4">
                  <c:v>49754</c:v>
                </c:pt>
              </c:numCache>
            </c:numRef>
          </c:val>
          <c:smooth val="0"/>
          <c:extLst>
            <c:ext xmlns:c16="http://schemas.microsoft.com/office/drawing/2014/chart" uri="{C3380CC4-5D6E-409C-BE32-E72D297353CC}">
              <c16:uniqueId val="{00000000-B650-4569-B76A-7A584F0777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62446</c:v>
                </c:pt>
                <c:pt idx="1">
                  <c:v>27965</c:v>
                </c:pt>
                <c:pt idx="2">
                  <c:v>20035</c:v>
                </c:pt>
                <c:pt idx="3">
                  <c:v>22005</c:v>
                </c:pt>
                <c:pt idx="4">
                  <c:v>36422</c:v>
                </c:pt>
              </c:numCache>
            </c:numRef>
          </c:val>
          <c:smooth val="0"/>
          <c:extLst>
            <c:ext xmlns:c16="http://schemas.microsoft.com/office/drawing/2014/chart" uri="{C3380CC4-5D6E-409C-BE32-E72D297353CC}">
              <c16:uniqueId val="{00000001-B650-4569-B76A-7A584F0777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6.42</c:v>
                </c:pt>
                <c:pt idx="1">
                  <c:v>15.65</c:v>
                </c:pt>
                <c:pt idx="2">
                  <c:v>15.79</c:v>
                </c:pt>
                <c:pt idx="3">
                  <c:v>7.84</c:v>
                </c:pt>
                <c:pt idx="4">
                  <c:v>8.3800000000000008</c:v>
                </c:pt>
              </c:numCache>
            </c:numRef>
          </c:val>
          <c:extLst>
            <c:ext xmlns:c16="http://schemas.microsoft.com/office/drawing/2014/chart" uri="{C3380CC4-5D6E-409C-BE32-E72D297353CC}">
              <c16:uniqueId val="{00000000-CA15-498D-BE35-D6BA743F1B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c:v>
                </c:pt>
                <c:pt idx="1">
                  <c:v>6.67</c:v>
                </c:pt>
                <c:pt idx="2">
                  <c:v>9.49</c:v>
                </c:pt>
                <c:pt idx="3">
                  <c:v>12.01</c:v>
                </c:pt>
                <c:pt idx="4">
                  <c:v>10.71</c:v>
                </c:pt>
              </c:numCache>
            </c:numRef>
          </c:val>
          <c:extLst>
            <c:ext xmlns:c16="http://schemas.microsoft.com/office/drawing/2014/chart" uri="{C3380CC4-5D6E-409C-BE32-E72D297353CC}">
              <c16:uniqueId val="{00000001-CA15-498D-BE35-D6BA743F1B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c:v>
                </c:pt>
                <c:pt idx="1">
                  <c:v>10.95</c:v>
                </c:pt>
                <c:pt idx="2">
                  <c:v>2.27</c:v>
                </c:pt>
                <c:pt idx="3">
                  <c:v>-5.22</c:v>
                </c:pt>
                <c:pt idx="4">
                  <c:v>-0.48</c:v>
                </c:pt>
              </c:numCache>
            </c:numRef>
          </c:val>
          <c:smooth val="0"/>
          <c:extLst>
            <c:ext xmlns:c16="http://schemas.microsoft.com/office/drawing/2014/chart" uri="{C3380CC4-5D6E-409C-BE32-E72D297353CC}">
              <c16:uniqueId val="{00000002-CA15-498D-BE35-D6BA743F1B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D7-4C9E-93BB-1BA24C2230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D7-4C9E-93BB-1BA24C2230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D7-4C9E-93BB-1BA24C2230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0.03</c:v>
                </c:pt>
                <c:pt idx="6">
                  <c:v>#N/A</c:v>
                </c:pt>
                <c:pt idx="7">
                  <c:v>0.03</c:v>
                </c:pt>
                <c:pt idx="8">
                  <c:v>#N/A</c:v>
                </c:pt>
                <c:pt idx="9">
                  <c:v>0.03</c:v>
                </c:pt>
              </c:numCache>
            </c:numRef>
          </c:val>
          <c:extLst>
            <c:ext xmlns:c16="http://schemas.microsoft.com/office/drawing/2014/chart" uri="{C3380CC4-5D6E-409C-BE32-E72D297353CC}">
              <c16:uniqueId val="{00000003-62D7-4C9E-93BB-1BA24C2230CE}"/>
            </c:ext>
          </c:extLst>
        </c:ser>
        <c:ser>
          <c:idx val="4"/>
          <c:order val="4"/>
          <c:tx>
            <c:strRef>
              <c:f>データシート!$A$31</c:f>
              <c:strCache>
                <c:ptCount val="1"/>
                <c:pt idx="0">
                  <c:v>子育て支援券特別会計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0.11</c:v>
                </c:pt>
                <c:pt idx="4">
                  <c:v>#N/A</c:v>
                </c:pt>
                <c:pt idx="5">
                  <c:v>0.1</c:v>
                </c:pt>
                <c:pt idx="6">
                  <c:v>#N/A</c:v>
                </c:pt>
                <c:pt idx="7">
                  <c:v>0.09</c:v>
                </c:pt>
                <c:pt idx="8">
                  <c:v>#N/A</c:v>
                </c:pt>
                <c:pt idx="9">
                  <c:v>0.08</c:v>
                </c:pt>
              </c:numCache>
            </c:numRef>
          </c:val>
          <c:extLst>
            <c:ext xmlns:c16="http://schemas.microsoft.com/office/drawing/2014/chart" uri="{C3380CC4-5D6E-409C-BE32-E72D297353CC}">
              <c16:uniqueId val="{00000004-62D7-4C9E-93BB-1BA24C2230C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1.41</c:v>
                </c:pt>
                <c:pt idx="2">
                  <c:v>#N/A</c:v>
                </c:pt>
                <c:pt idx="3">
                  <c:v>0.56000000000000005</c:v>
                </c:pt>
                <c:pt idx="4">
                  <c:v>#N/A</c:v>
                </c:pt>
                <c:pt idx="5">
                  <c:v>1.59</c:v>
                </c:pt>
                <c:pt idx="6">
                  <c:v>#N/A</c:v>
                </c:pt>
                <c:pt idx="7">
                  <c:v>1.1499999999999999</c:v>
                </c:pt>
                <c:pt idx="8">
                  <c:v>#N/A</c:v>
                </c:pt>
                <c:pt idx="9">
                  <c:v>1.36</c:v>
                </c:pt>
              </c:numCache>
            </c:numRef>
          </c:val>
          <c:extLst>
            <c:ext xmlns:c16="http://schemas.microsoft.com/office/drawing/2014/chart" uri="{C3380CC4-5D6E-409C-BE32-E72D297353CC}">
              <c16:uniqueId val="{00000005-62D7-4C9E-93BB-1BA24C2230C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1.77</c:v>
                </c:pt>
                <c:pt idx="2">
                  <c:v>#N/A</c:v>
                </c:pt>
                <c:pt idx="3">
                  <c:v>1.78</c:v>
                </c:pt>
                <c:pt idx="4">
                  <c:v>#N/A</c:v>
                </c:pt>
                <c:pt idx="5">
                  <c:v>1.71</c:v>
                </c:pt>
                <c:pt idx="6">
                  <c:v>#N/A</c:v>
                </c:pt>
                <c:pt idx="7">
                  <c:v>1.71</c:v>
                </c:pt>
                <c:pt idx="8">
                  <c:v>#N/A</c:v>
                </c:pt>
                <c:pt idx="9">
                  <c:v>1.43</c:v>
                </c:pt>
              </c:numCache>
            </c:numRef>
          </c:val>
          <c:extLst>
            <c:ext xmlns:c16="http://schemas.microsoft.com/office/drawing/2014/chart" uri="{C3380CC4-5D6E-409C-BE32-E72D297353CC}">
              <c16:uniqueId val="{00000006-62D7-4C9E-93BB-1BA24C2230CE}"/>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1.25</c:v>
                </c:pt>
                <c:pt idx="2">
                  <c:v>#N/A</c:v>
                </c:pt>
                <c:pt idx="3">
                  <c:v>1.34</c:v>
                </c:pt>
                <c:pt idx="4">
                  <c:v>#N/A</c:v>
                </c:pt>
                <c:pt idx="5">
                  <c:v>1.3</c:v>
                </c:pt>
                <c:pt idx="6">
                  <c:v>#N/A</c:v>
                </c:pt>
                <c:pt idx="7">
                  <c:v>1.46</c:v>
                </c:pt>
                <c:pt idx="8">
                  <c:v>#N/A</c:v>
                </c:pt>
                <c:pt idx="9">
                  <c:v>1.79</c:v>
                </c:pt>
              </c:numCache>
            </c:numRef>
          </c:val>
          <c:extLst>
            <c:ext xmlns:c16="http://schemas.microsoft.com/office/drawing/2014/chart" uri="{C3380CC4-5D6E-409C-BE32-E72D297353CC}">
              <c16:uniqueId val="{00000007-62D7-4C9E-93BB-1BA24C2230C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6.01</c:v>
                </c:pt>
                <c:pt idx="2">
                  <c:v>#N/A</c:v>
                </c:pt>
                <c:pt idx="3">
                  <c:v>5.34</c:v>
                </c:pt>
                <c:pt idx="4">
                  <c:v>#N/A</c:v>
                </c:pt>
                <c:pt idx="5">
                  <c:v>4.71</c:v>
                </c:pt>
                <c:pt idx="6">
                  <c:v>#N/A</c:v>
                </c:pt>
                <c:pt idx="7">
                  <c:v>5.23</c:v>
                </c:pt>
                <c:pt idx="8">
                  <c:v>#N/A</c:v>
                </c:pt>
                <c:pt idx="9">
                  <c:v>4.96</c:v>
                </c:pt>
              </c:numCache>
            </c:numRef>
          </c:val>
          <c:extLst>
            <c:ext xmlns:c16="http://schemas.microsoft.com/office/drawing/2014/chart" uri="{C3380CC4-5D6E-409C-BE32-E72D297353CC}">
              <c16:uniqueId val="{00000008-62D7-4C9E-93BB-1BA24C2230C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6.28</c:v>
                </c:pt>
                <c:pt idx="2">
                  <c:v>#N/A</c:v>
                </c:pt>
                <c:pt idx="3">
                  <c:v>15.54</c:v>
                </c:pt>
                <c:pt idx="4">
                  <c:v>#N/A</c:v>
                </c:pt>
                <c:pt idx="5">
                  <c:v>15.68</c:v>
                </c:pt>
                <c:pt idx="6">
                  <c:v>#N/A</c:v>
                </c:pt>
                <c:pt idx="7">
                  <c:v>7.74</c:v>
                </c:pt>
                <c:pt idx="8">
                  <c:v>#N/A</c:v>
                </c:pt>
                <c:pt idx="9">
                  <c:v>8.2799999999999994</c:v>
                </c:pt>
              </c:numCache>
            </c:numRef>
          </c:val>
          <c:extLst>
            <c:ext xmlns:c16="http://schemas.microsoft.com/office/drawing/2014/chart" uri="{C3380CC4-5D6E-409C-BE32-E72D297353CC}">
              <c16:uniqueId val="{00000009-62D7-4C9E-93BB-1BA24C2230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3388</c:v>
                </c:pt>
                <c:pt idx="5">
                  <c:v>3368</c:v>
                </c:pt>
                <c:pt idx="8">
                  <c:v>3213</c:v>
                </c:pt>
                <c:pt idx="11">
                  <c:v>3029</c:v>
                </c:pt>
                <c:pt idx="14">
                  <c:v>2876</c:v>
                </c:pt>
              </c:numCache>
            </c:numRef>
          </c:val>
          <c:extLst>
            <c:ext xmlns:c16="http://schemas.microsoft.com/office/drawing/2014/chart" uri="{C3380CC4-5D6E-409C-BE32-E72D297353CC}">
              <c16:uniqueId val="{00000000-23D0-416B-98DC-DE431C10E4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D0-416B-98DC-DE431C10E4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6</c:v>
                </c:pt>
                <c:pt idx="6">
                  <c:v>8</c:v>
                </c:pt>
                <c:pt idx="9">
                  <c:v>11</c:v>
                </c:pt>
                <c:pt idx="12">
                  <c:v>9</c:v>
                </c:pt>
              </c:numCache>
            </c:numRef>
          </c:val>
          <c:extLst>
            <c:ext xmlns:c16="http://schemas.microsoft.com/office/drawing/2014/chart" uri="{C3380CC4-5D6E-409C-BE32-E72D297353CC}">
              <c16:uniqueId val="{00000002-23D0-416B-98DC-DE431C10E4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126</c:v>
                </c:pt>
                <c:pt idx="3">
                  <c:v>112</c:v>
                </c:pt>
                <c:pt idx="6">
                  <c:v>130</c:v>
                </c:pt>
                <c:pt idx="9">
                  <c:v>138</c:v>
                </c:pt>
                <c:pt idx="12">
                  <c:v>178</c:v>
                </c:pt>
              </c:numCache>
            </c:numRef>
          </c:val>
          <c:extLst>
            <c:ext xmlns:c16="http://schemas.microsoft.com/office/drawing/2014/chart" uri="{C3380CC4-5D6E-409C-BE32-E72D297353CC}">
              <c16:uniqueId val="{00000003-23D0-416B-98DC-DE431C10E4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694</c:v>
                </c:pt>
                <c:pt idx="3">
                  <c:v>626</c:v>
                </c:pt>
                <c:pt idx="6">
                  <c:v>598</c:v>
                </c:pt>
                <c:pt idx="9">
                  <c:v>647</c:v>
                </c:pt>
                <c:pt idx="12">
                  <c:v>672</c:v>
                </c:pt>
              </c:numCache>
            </c:numRef>
          </c:val>
          <c:extLst>
            <c:ext xmlns:c16="http://schemas.microsoft.com/office/drawing/2014/chart" uri="{C3380CC4-5D6E-409C-BE32-E72D297353CC}">
              <c16:uniqueId val="{00000004-23D0-416B-98DC-DE431C10E4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D0-416B-98DC-DE431C10E4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D0-416B-98DC-DE431C10E4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3456</c:v>
                </c:pt>
                <c:pt idx="3">
                  <c:v>3642</c:v>
                </c:pt>
                <c:pt idx="6">
                  <c:v>3610</c:v>
                </c:pt>
                <c:pt idx="9">
                  <c:v>3440</c:v>
                </c:pt>
                <c:pt idx="12">
                  <c:v>3186</c:v>
                </c:pt>
              </c:numCache>
            </c:numRef>
          </c:val>
          <c:extLst>
            <c:ext xmlns:c16="http://schemas.microsoft.com/office/drawing/2014/chart" uri="{C3380CC4-5D6E-409C-BE32-E72D297353CC}">
              <c16:uniqueId val="{00000007-23D0-416B-98DC-DE431C10E4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904</c:v>
                </c:pt>
                <c:pt idx="2">
                  <c:v>#N/A</c:v>
                </c:pt>
                <c:pt idx="3">
                  <c:v>#N/A</c:v>
                </c:pt>
                <c:pt idx="4">
                  <c:v>1018</c:v>
                </c:pt>
                <c:pt idx="5">
                  <c:v>#N/A</c:v>
                </c:pt>
                <c:pt idx="6">
                  <c:v>#N/A</c:v>
                </c:pt>
                <c:pt idx="7">
                  <c:v>1133</c:v>
                </c:pt>
                <c:pt idx="8">
                  <c:v>#N/A</c:v>
                </c:pt>
                <c:pt idx="9">
                  <c:v>#N/A</c:v>
                </c:pt>
                <c:pt idx="10">
                  <c:v>1207</c:v>
                </c:pt>
                <c:pt idx="11">
                  <c:v>#N/A</c:v>
                </c:pt>
                <c:pt idx="12">
                  <c:v>#N/A</c:v>
                </c:pt>
                <c:pt idx="13">
                  <c:v>1169</c:v>
                </c:pt>
                <c:pt idx="14">
                  <c:v>#N/A</c:v>
                </c:pt>
              </c:numCache>
            </c:numRef>
          </c:val>
          <c:smooth val="0"/>
          <c:extLst>
            <c:ext xmlns:c16="http://schemas.microsoft.com/office/drawing/2014/chart" uri="{C3380CC4-5D6E-409C-BE32-E72D297353CC}">
              <c16:uniqueId val="{00000008-23D0-416B-98DC-DE431C10E4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29344</c:v>
                </c:pt>
                <c:pt idx="5">
                  <c:v>27894</c:v>
                </c:pt>
                <c:pt idx="8">
                  <c:v>25764</c:v>
                </c:pt>
                <c:pt idx="11">
                  <c:v>23624</c:v>
                </c:pt>
                <c:pt idx="14">
                  <c:v>21495</c:v>
                </c:pt>
              </c:numCache>
            </c:numRef>
          </c:val>
          <c:extLst>
            <c:ext xmlns:c16="http://schemas.microsoft.com/office/drawing/2014/chart" uri="{C3380CC4-5D6E-409C-BE32-E72D297353CC}">
              <c16:uniqueId val="{00000000-A33F-461B-86DC-1D70A2120D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2710</c:v>
                </c:pt>
                <c:pt idx="5">
                  <c:v>2596</c:v>
                </c:pt>
                <c:pt idx="8">
                  <c:v>2490</c:v>
                </c:pt>
                <c:pt idx="11">
                  <c:v>2454</c:v>
                </c:pt>
                <c:pt idx="14">
                  <c:v>2417</c:v>
                </c:pt>
              </c:numCache>
            </c:numRef>
          </c:val>
          <c:extLst>
            <c:ext xmlns:c16="http://schemas.microsoft.com/office/drawing/2014/chart" uri="{C3380CC4-5D6E-409C-BE32-E72D297353CC}">
              <c16:uniqueId val="{00000001-A33F-461B-86DC-1D70A2120D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4033</c:v>
                </c:pt>
                <c:pt idx="5">
                  <c:v>5039</c:v>
                </c:pt>
                <c:pt idx="8">
                  <c:v>6158</c:v>
                </c:pt>
                <c:pt idx="11">
                  <c:v>7746</c:v>
                </c:pt>
                <c:pt idx="14">
                  <c:v>7380</c:v>
                </c:pt>
              </c:numCache>
            </c:numRef>
          </c:val>
          <c:extLst>
            <c:ext xmlns:c16="http://schemas.microsoft.com/office/drawing/2014/chart" uri="{C3380CC4-5D6E-409C-BE32-E72D297353CC}">
              <c16:uniqueId val="{00000002-A33F-461B-86DC-1D70A2120D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3F-461B-86DC-1D70A2120D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3F-461B-86DC-1D70A2120D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9</c:v>
                </c:pt>
                <c:pt idx="12">
                  <c:v>3</c:v>
                </c:pt>
              </c:numCache>
            </c:numRef>
          </c:val>
          <c:extLst>
            <c:ext xmlns:c16="http://schemas.microsoft.com/office/drawing/2014/chart" uri="{C3380CC4-5D6E-409C-BE32-E72D297353CC}">
              <c16:uniqueId val="{00000005-A33F-461B-86DC-1D70A2120D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4532</c:v>
                </c:pt>
                <c:pt idx="3">
                  <c:v>4511</c:v>
                </c:pt>
                <c:pt idx="6">
                  <c:v>4568</c:v>
                </c:pt>
                <c:pt idx="9">
                  <c:v>4500</c:v>
                </c:pt>
                <c:pt idx="12">
                  <c:v>4474</c:v>
                </c:pt>
              </c:numCache>
            </c:numRef>
          </c:val>
          <c:extLst>
            <c:ext xmlns:c16="http://schemas.microsoft.com/office/drawing/2014/chart" uri="{C3380CC4-5D6E-409C-BE32-E72D297353CC}">
              <c16:uniqueId val="{00000006-A33F-461B-86DC-1D70A2120D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1332</c:v>
                </c:pt>
                <c:pt idx="3">
                  <c:v>1664</c:v>
                </c:pt>
                <c:pt idx="6">
                  <c:v>1686</c:v>
                </c:pt>
                <c:pt idx="9">
                  <c:v>1698</c:v>
                </c:pt>
                <c:pt idx="12">
                  <c:v>1840</c:v>
                </c:pt>
              </c:numCache>
            </c:numRef>
          </c:val>
          <c:extLst>
            <c:ext xmlns:c16="http://schemas.microsoft.com/office/drawing/2014/chart" uri="{C3380CC4-5D6E-409C-BE32-E72D297353CC}">
              <c16:uniqueId val="{00000007-A33F-461B-86DC-1D70A2120D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8281</c:v>
                </c:pt>
                <c:pt idx="3">
                  <c:v>7156</c:v>
                </c:pt>
                <c:pt idx="6">
                  <c:v>6002</c:v>
                </c:pt>
                <c:pt idx="9">
                  <c:v>5650</c:v>
                </c:pt>
                <c:pt idx="12">
                  <c:v>5585</c:v>
                </c:pt>
              </c:numCache>
            </c:numRef>
          </c:val>
          <c:extLst>
            <c:ext xmlns:c16="http://schemas.microsoft.com/office/drawing/2014/chart" uri="{C3380CC4-5D6E-409C-BE32-E72D297353CC}">
              <c16:uniqueId val="{00000008-A33F-461B-86DC-1D70A2120D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9-A33F-461B-86DC-1D70A2120D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32380</c:v>
                </c:pt>
                <c:pt idx="3">
                  <c:v>30861</c:v>
                </c:pt>
                <c:pt idx="6">
                  <c:v>28169</c:v>
                </c:pt>
                <c:pt idx="9">
                  <c:v>25455</c:v>
                </c:pt>
                <c:pt idx="12">
                  <c:v>23410</c:v>
                </c:pt>
              </c:numCache>
            </c:numRef>
          </c:val>
          <c:extLst>
            <c:ext xmlns:c16="http://schemas.microsoft.com/office/drawing/2014/chart" uri="{C3380CC4-5D6E-409C-BE32-E72D297353CC}">
              <c16:uniqueId val="{0000000A-A33F-461B-86DC-1D70A2120D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10444</c:v>
                </c:pt>
                <c:pt idx="2">
                  <c:v>#N/A</c:v>
                </c:pt>
                <c:pt idx="3">
                  <c:v>#N/A</c:v>
                </c:pt>
                <c:pt idx="4">
                  <c:v>8663</c:v>
                </c:pt>
                <c:pt idx="5">
                  <c:v>#N/A</c:v>
                </c:pt>
                <c:pt idx="6">
                  <c:v>#N/A</c:v>
                </c:pt>
                <c:pt idx="7">
                  <c:v>6012</c:v>
                </c:pt>
                <c:pt idx="8">
                  <c:v>#N/A</c:v>
                </c:pt>
                <c:pt idx="9">
                  <c:v>#N/A</c:v>
                </c:pt>
                <c:pt idx="10">
                  <c:v>3488</c:v>
                </c:pt>
                <c:pt idx="11">
                  <c:v>#N/A</c:v>
                </c:pt>
                <c:pt idx="12">
                  <c:v>#N/A</c:v>
                </c:pt>
                <c:pt idx="13">
                  <c:v>4020</c:v>
                </c:pt>
                <c:pt idx="14">
                  <c:v>#N/A</c:v>
                </c:pt>
              </c:numCache>
            </c:numRef>
          </c:val>
          <c:smooth val="0"/>
          <c:extLst>
            <c:ext xmlns:c16="http://schemas.microsoft.com/office/drawing/2014/chart" uri="{C3380CC4-5D6E-409C-BE32-E72D297353CC}">
              <c16:uniqueId val="{0000000B-A33F-461B-86DC-1D70A2120D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1814</c:v>
                </c:pt>
                <c:pt idx="1">
                  <c:v>2314</c:v>
                </c:pt>
                <c:pt idx="2">
                  <c:v>2093</c:v>
                </c:pt>
              </c:numCache>
            </c:numRef>
          </c:val>
          <c:extLst>
            <c:ext xmlns:c16="http://schemas.microsoft.com/office/drawing/2014/chart" uri="{C3380CC4-5D6E-409C-BE32-E72D297353CC}">
              <c16:uniqueId val="{00000000-249E-40DB-AB8D-F220A6936C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355</c:v>
                </c:pt>
                <c:pt idx="1">
                  <c:v>453</c:v>
                </c:pt>
                <c:pt idx="2">
                  <c:v>497</c:v>
                </c:pt>
              </c:numCache>
            </c:numRef>
          </c:val>
          <c:extLst>
            <c:ext xmlns:c16="http://schemas.microsoft.com/office/drawing/2014/chart" uri="{C3380CC4-5D6E-409C-BE32-E72D297353CC}">
              <c16:uniqueId val="{00000001-249E-40DB-AB8D-F220A6936C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2126</c:v>
                </c:pt>
                <c:pt idx="1">
                  <c:v>3133</c:v>
                </c:pt>
                <c:pt idx="2">
                  <c:v>3037</c:v>
                </c:pt>
              </c:numCache>
            </c:numRef>
          </c:val>
          <c:extLst>
            <c:ext xmlns:c16="http://schemas.microsoft.com/office/drawing/2014/chart" uri="{C3380CC4-5D6E-409C-BE32-E72D297353CC}">
              <c16:uniqueId val="{00000002-249E-40DB-AB8D-F220A6936C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のうち、プラス項目である「元利償還金」が減少し、マイナス項目である「元利償還金、準元利償還金に係る基準財政需要額算入額」も減少したが、プラス項目の減少額がマイナス項目の減少額を上回ったため、トータルで分子の数値は減少となった。分母項目は、プラス項目で標準的な一般財源の大きさを示す「標準財政規模」が増加し、マイナス項目である「元利償還金、準元利償還金に係る基準財政需要額算入額」が減少したため、トータルで分母の数値は増加となった。前年度と比べ、単年度比率（</a:t>
          </a:r>
          <a:r>
            <a:rPr kumimoji="1" lang="en-US" altLang="ja-JP" sz="1200">
              <a:latin typeface="ＭＳ ゴシック" pitchFamily="49" charset="-128"/>
              <a:ea typeface="ＭＳ ゴシック" pitchFamily="49" charset="-128"/>
            </a:rPr>
            <a:t>6.86</a:t>
          </a:r>
          <a:r>
            <a:rPr kumimoji="1" lang="ja-JP" altLang="en-US" sz="1200">
              <a:latin typeface="ＭＳ ゴシック" pitchFamily="49" charset="-128"/>
              <a:ea typeface="ＭＳ ゴシック" pitchFamily="49" charset="-128"/>
            </a:rPr>
            <a:t>％）は減少となったが、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年度の比率（</a:t>
          </a:r>
          <a:r>
            <a:rPr kumimoji="1" lang="en-US" altLang="ja-JP" sz="1200">
              <a:latin typeface="ＭＳ ゴシック" pitchFamily="49" charset="-128"/>
              <a:ea typeface="ＭＳ ゴシック" pitchFamily="49" charset="-128"/>
            </a:rPr>
            <a:t>6.11</a:t>
          </a:r>
          <a:r>
            <a:rPr kumimoji="1" lang="ja-JP" altLang="en-US" sz="1200">
              <a:latin typeface="ＭＳ ゴシック" pitchFamily="49" charset="-128"/>
              <a:ea typeface="ＭＳ ゴシック" pitchFamily="49" charset="-128"/>
            </a:rPr>
            <a:t>％）との入れ替えにより前年度比</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ポイントの上昇となった。今後も引き続き、地方債発行の抑制を図り、実質公債費比率の改善に努める。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満期一括償還地方債償還の財源として減債基金への積立は行っていない。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うち「地方債の現在高」及び「特別会計の地方債の償還に充てる一般会計負担見込額」が減少したため、プラス項目の将来負担額は減少したが、マイナス項目の「地方債残高に係る基準財政需要額見込額」等が減少し、プラス項目の減少額を上回ったため、トータルで分子の数値は増加となった。</a:t>
          </a:r>
        </a:p>
        <a:p>
          <a:r>
            <a:rPr kumimoji="1" lang="ja-JP" altLang="en-US" sz="1400">
              <a:latin typeface="ＭＳ ゴシック" pitchFamily="49" charset="-128"/>
              <a:ea typeface="ＭＳ ゴシック" pitchFamily="49" charset="-128"/>
            </a:rPr>
            <a:t>　分母項目は、プラス項目である「標準財政規模」が増加し、マイナス項目である「元利償還金、準元利償還金に係る基準財政需要額参入額」が減少した結果、分母の数値は増加した。</a:t>
          </a:r>
        </a:p>
        <a:p>
          <a:r>
            <a:rPr kumimoji="1" lang="ja-JP" altLang="en-US" sz="1400">
              <a:latin typeface="ＭＳ ゴシック" pitchFamily="49" charset="-128"/>
              <a:ea typeface="ＭＳ ゴシック" pitchFamily="49" charset="-128"/>
            </a:rPr>
            <a:t>　分子、分母共に増加したが、分子の増加額が大きかったため、前年度比</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ポイントの上昇となった。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栃木県大田原市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年度まで取り崩しを行うことなく、決算余剰金の一部を積み立てたことで増加していたが、令和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年度は財源不足を補うための取崩額が積立額を上回ったため減少した。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減債基金については、財政需要額に算入された臨時財政対策債償還基金費相当分を積み立てた額が、償還のために取り崩した額を上回ったため増加した。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その他特定目的基金については、設置目的に関連した事業の実施に係る財源として取崩を行った結果、減少している。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費の増加や公共施設の老朽化対策など経常経費の増大により財源不足が見込まれ、財政調整基金や各特定目的基金の取崩しにより対応せざるを得ない状況が今後予想されるが、事務事業や補助金等の見直しなどにより財源不足を圧縮し、可能な限り収支均衡を図ることで財政調整基金及び特定目的基金からの取崩しを抑制し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積立額が多い上位５つの基金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・・・公共施設の整備等に要する経費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・スクラム基金　　　　・・・高齢者等の保健福祉の増進と地域福祉の向上に資する事業に要する経費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・・・木材利用の普及啓発、林業の担い手確保及び森林の環境整備に要する経費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・・・奨学資金の貸与に関する事務の円滑かつ効率的な実施に要する経費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・スポーツ文化振興基金・・・市民スポーツ及び文化の振興に資する事業に要する経費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特定目的基金は、温泉施設の冷温水器の更新及び小中学校の維持補修工事等のため公共施設整備等基金を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百万円取り崩したこと、マラソン大会等のスポーツイベントの経費としてスポーツ文化振興基金を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その他の特定目的金について、設置目的に関連した事業の実施に係る財源として取崩しを行うことが見込まれるが、収支の状況等に応じ積立てを行い、基金残高の維持に努めていく。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年度普通交付税再算定を受けて、臨時経済対策費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事務事業や補助金等の見直しなどにより財源不足を圧縮し、可能な限り収支均衡を図ることで財政調整基金の取り崩しをできる限り行わないことを目標にし財政調整機能の維持に努める。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百万円取り崩したが、基準財政需要額に算入された臨時財政対策債償還基金費相当分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ついては、緩やかに減少していく見込みであり、償還等の財源として減債基金の積立てを行う財政計画は無いが、将来的に大規模な事業を実施することになった場合などを想定し市債の適正な管理を行うことができるよう、収支の状況等を見ながら積立て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68,053
66,754
354.36
35,885,709
34,160,909
1,637,045
19,545,366
23,410,468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をピークに低下し、平成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年度以降は横這い状態が続いており、増加傾向が続く社会保障経費や市債の償還に伴う需要額の高止まりにより、県内平均を下回っている。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市税等収納率の向上や市有財産の有効活用、広告事業等による税外収入など、歳入確保対策に積極的に取り組むとともに、第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次定員適正化計画に基づく定員管理、市有施設の統廃合や指定管理者の導入など歳出削減対策に引き続き取り組み財政の健全化を図る。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71120</xdr:rowOff>
    </xdr:from>
    <xdr:to>
      <xdr:col>19</xdr:col>
      <xdr:colOff>184150</xdr:colOff>
      <xdr:row>43</xdr:row>
      <xdr:rowOff>1270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148590</xdr:rowOff>
    </xdr:from>
    <xdr:to>
      <xdr:col>11</xdr:col>
      <xdr:colOff>82550</xdr:colOff>
      <xdr:row>41</xdr:row>
      <xdr:rowOff>78740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88917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全国平均及び県内平均を上回っている。前年度と比べ、経常一般財源は増加したが、それ以上に人件費、物件費、扶助費等が増加したことが比率増加の要因となっており、財政の硬直化が進んでいる。今後は、市税等収納率の向上などの経常的な収入の確保に取り組むとともに、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次定員適正化計画に基づく定員管理、市単独補助金の適正化、市有施設の統廃合など経常的な支出の削減にも引き続き取り組み財政の健全化を図る。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479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98637</xdr:rowOff>
    </xdr:from>
    <xdr:to>
      <xdr:col>23</xdr:col>
      <xdr:colOff>133350</xdr:colOff>
      <xdr:row>66</xdr:row>
      <xdr:rowOff>138854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4143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163423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136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66</xdr:row>
      <xdr:rowOff>98637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24777"/>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64</xdr:row>
      <xdr:rowOff>151977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3065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65</xdr:row>
      <xdr:rowOff>165523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30654"/>
          <a:ext cx="889000" cy="5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88054</xdr:rowOff>
    </xdr:from>
    <xdr:to>
      <xdr:col>23</xdr:col>
      <xdr:colOff>184150</xdr:colOff>
      <xdr:row>67</xdr:row>
      <xdr:rowOff>18204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155381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9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47837</xdr:rowOff>
    </xdr:from>
    <xdr:to>
      <xdr:col>19</xdr:col>
      <xdr:colOff>184150</xdr:colOff>
      <xdr:row>66</xdr:row>
      <xdr:rowOff>149437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134214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4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人当たりの人件費・物件費等決算額については、近年同様に類似団体平均、全国平均を下回っているが、県内平均については上回っている。</a:t>
          </a:r>
        </a:p>
        <a:p>
          <a:r>
            <a:rPr kumimoji="1" lang="ja-JP" altLang="en-US" sz="1200">
              <a:latin typeface="ＭＳ Ｐゴシック" panose="020B0600070205080204" pitchFamily="50" charset="-128"/>
              <a:ea typeface="ＭＳ Ｐゴシック" panose="020B0600070205080204" pitchFamily="50" charset="-128"/>
            </a:rPr>
            <a:t>　増加の主な要因については、人事院勧告に準じた給与改定による人件費の増加や物価高騰の影響による各種委託料及び学校給食の賄材料費の増加などが挙げられる。</a:t>
          </a:r>
        </a:p>
        <a:p>
          <a:r>
            <a:rPr kumimoji="1" lang="ja-JP" altLang="en-US" sz="1200">
              <a:latin typeface="ＭＳ Ｐゴシック" panose="020B0600070205080204" pitchFamily="50" charset="-128"/>
              <a:ea typeface="ＭＳ Ｐゴシック" panose="020B0600070205080204" pitchFamily="50" charset="-128"/>
            </a:rPr>
            <a:t>　人件費については、第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次定員適正化計画に基づく定員管理による抑制、物件費については、公共施設等総合管理計画に基づく施設の適正配置等による管理費の削減に努める。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69633</xdr:rowOff>
    </xdr:from>
    <xdr:to>
      <xdr:col>23</xdr:col>
      <xdr:colOff>133350</xdr:colOff>
      <xdr:row>89</xdr:row>
      <xdr:rowOff>138178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7083"/>
          <a:ext cx="0" cy="1440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110255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138178</xdr:rowOff>
    </xdr:from>
    <xdr:to>
      <xdr:col>24</xdr:col>
      <xdr:colOff>12700</xdr:colOff>
      <xdr:row>89</xdr:row>
      <xdr:rowOff>138178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156010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69633</xdr:rowOff>
    </xdr:from>
    <xdr:to>
      <xdr:col>24</xdr:col>
      <xdr:colOff>12700</xdr:colOff>
      <xdr:row>81</xdr:row>
      <xdr:rowOff>69633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12773</xdr:rowOff>
    </xdr:from>
    <xdr:to>
      <xdr:col>23</xdr:col>
      <xdr:colOff>133350</xdr:colOff>
      <xdr:row>83</xdr:row>
      <xdr:rowOff>1721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71673"/>
          <a:ext cx="838200" cy="16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74361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47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102284</xdr:rowOff>
    </xdr:from>
    <xdr:to>
      <xdr:col>23</xdr:col>
      <xdr:colOff>184150</xdr:colOff>
      <xdr:row>86</xdr:row>
      <xdr:rowOff>32434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7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69083</xdr:rowOff>
    </xdr:from>
    <xdr:to>
      <xdr:col>19</xdr:col>
      <xdr:colOff>133350</xdr:colOff>
      <xdr:row>82</xdr:row>
      <xdr:rowOff>12773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6533"/>
          <a:ext cx="889000" cy="1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128913</xdr:rowOff>
    </xdr:from>
    <xdr:to>
      <xdr:col>19</xdr:col>
      <xdr:colOff>184150</xdr:colOff>
      <xdr:row>85</xdr:row>
      <xdr:rowOff>59063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43840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1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39067</xdr:rowOff>
    </xdr:from>
    <xdr:to>
      <xdr:col>15</xdr:col>
      <xdr:colOff>82550</xdr:colOff>
      <xdr:row>81</xdr:row>
      <xdr:rowOff>69083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6517"/>
          <a:ext cx="889000" cy="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3746</xdr:rowOff>
    </xdr:from>
    <xdr:to>
      <xdr:col>15</xdr:col>
      <xdr:colOff>133350</xdr:colOff>
      <xdr:row>84</xdr:row>
      <xdr:rowOff>105346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90123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39067</xdr:rowOff>
    </xdr:from>
    <xdr:to>
      <xdr:col>11</xdr:col>
      <xdr:colOff>31750</xdr:colOff>
      <xdr:row>81</xdr:row>
      <xdr:rowOff>75143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26517"/>
          <a:ext cx="889000" cy="3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124724</xdr:rowOff>
    </xdr:from>
    <xdr:to>
      <xdr:col>11</xdr:col>
      <xdr:colOff>82550</xdr:colOff>
      <xdr:row>84</xdr:row>
      <xdr:rowOff>54874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39651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4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59251</xdr:rowOff>
    </xdr:from>
    <xdr:to>
      <xdr:col>7</xdr:col>
      <xdr:colOff>31750</xdr:colOff>
      <xdr:row>83</xdr:row>
      <xdr:rowOff>160851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145628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122371</xdr:rowOff>
    </xdr:from>
    <xdr:to>
      <xdr:col>23</xdr:col>
      <xdr:colOff>184150</xdr:colOff>
      <xdr:row>83</xdr:row>
      <xdr:rowOff>52521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138898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133423</xdr:rowOff>
    </xdr:from>
    <xdr:to>
      <xdr:col>19</xdr:col>
      <xdr:colOff>184150</xdr:colOff>
      <xdr:row>82</xdr:row>
      <xdr:rowOff>63573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73750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18283</xdr:rowOff>
    </xdr:from>
    <xdr:to>
      <xdr:col>15</xdr:col>
      <xdr:colOff>133350</xdr:colOff>
      <xdr:row>81</xdr:row>
      <xdr:rowOff>119883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130060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159717</xdr:rowOff>
    </xdr:from>
    <xdr:to>
      <xdr:col>11</xdr:col>
      <xdr:colOff>82550</xdr:colOff>
      <xdr:row>81</xdr:row>
      <xdr:rowOff>89867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100044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24343</xdr:rowOff>
    </xdr:from>
    <xdr:to>
      <xdr:col>7</xdr:col>
      <xdr:colOff>31750</xdr:colOff>
      <xdr:row>81</xdr:row>
      <xdr:rowOff>125943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98.0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が、本市は、短大卒及び高校卒のラスパイレス指数が高い水準にあるため、依然として類似団体平均を上回っている。引き続き、定員適正化計画に基づく定員管理を図るとともに、人事評価等の適正な運用に基づく給与査定、各種手当の見直しなどにより、給与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116857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144780</xdr:rowOff>
    </xdr:from>
    <xdr:to>
      <xdr:col>81</xdr:col>
      <xdr:colOff>133350</xdr:colOff>
      <xdr:row>88</xdr:row>
      <xdr:rowOff>144780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26670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99061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428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88</xdr:row>
      <xdr:rowOff>96520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15211"/>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96520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599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99061</xdr:rowOff>
    </xdr:from>
    <xdr:to>
      <xdr:col>68</xdr:col>
      <xdr:colOff>203200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39388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類似団体及び全国平均を下回る職員数となっているが、県内平均については上回っている。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次定員適正化計画に基づく定員管理により職員数を抑制するとともに、事務事業のさらなる見直し、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生成ＡＩ等のデジタル技術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の活用や民間委託の推進などにより、行政サービスの向上にも努める。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59436</xdr:rowOff>
    </xdr:from>
    <xdr:to>
      <xdr:col>81</xdr:col>
      <xdr:colOff>44450</xdr:colOff>
      <xdr:row>66</xdr:row>
      <xdr:rowOff>80137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3536"/>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52214</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80137</xdr:rowOff>
    </xdr:from>
    <xdr:to>
      <xdr:col>81</xdr:col>
      <xdr:colOff>133350</xdr:colOff>
      <xdr:row>66</xdr:row>
      <xdr:rowOff>80137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9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145813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59436</xdr:rowOff>
    </xdr:from>
    <xdr:to>
      <xdr:col>81</xdr:col>
      <xdr:colOff>133350</xdr:colOff>
      <xdr:row>58</xdr:row>
      <xdr:rowOff>59436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124333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60660"/>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120159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750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148082</xdr:rowOff>
    </xdr:from>
    <xdr:to>
      <xdr:col>81</xdr:col>
      <xdr:colOff>95250</xdr:colOff>
      <xdr:row>63</xdr:row>
      <xdr:rowOff>78232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83312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606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119126</xdr:rowOff>
    </xdr:from>
    <xdr:to>
      <xdr:col>77</xdr:col>
      <xdr:colOff>95250</xdr:colOff>
      <xdr:row>63</xdr:row>
      <xdr:rowOff>49276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51943</xdr:rowOff>
    </xdr:from>
    <xdr:to>
      <xdr:col>72</xdr:col>
      <xdr:colOff>203200</xdr:colOff>
      <xdr:row>60</xdr:row>
      <xdr:rowOff>83312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3894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889</xdr:rowOff>
    </xdr:from>
    <xdr:to>
      <xdr:col>73</xdr:col>
      <xdr:colOff>44450</xdr:colOff>
      <xdr:row>62</xdr:row>
      <xdr:rowOff>102489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87266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44704</xdr:rowOff>
    </xdr:from>
    <xdr:to>
      <xdr:col>68</xdr:col>
      <xdr:colOff>152400</xdr:colOff>
      <xdr:row>60</xdr:row>
      <xdr:rowOff>51943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317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155448</xdr:rowOff>
    </xdr:from>
    <xdr:to>
      <xdr:col>68</xdr:col>
      <xdr:colOff>203200</xdr:colOff>
      <xdr:row>62</xdr:row>
      <xdr:rowOff>85598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70375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150749</xdr:rowOff>
    </xdr:from>
    <xdr:to>
      <xdr:col>64</xdr:col>
      <xdr:colOff>152400</xdr:colOff>
      <xdr:row>61</xdr:row>
      <xdr:rowOff>80899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65676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73533</xdr:rowOff>
    </xdr:from>
    <xdr:to>
      <xdr:col>81</xdr:col>
      <xdr:colOff>95250</xdr:colOff>
      <xdr:row>61</xdr:row>
      <xdr:rowOff>3683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90060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32512</xdr:rowOff>
    </xdr:from>
    <xdr:to>
      <xdr:col>73</xdr:col>
      <xdr:colOff>44450</xdr:colOff>
      <xdr:row>60</xdr:row>
      <xdr:rowOff>134112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144289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1143</xdr:rowOff>
    </xdr:from>
    <xdr:to>
      <xdr:col>68</xdr:col>
      <xdr:colOff>203200</xdr:colOff>
      <xdr:row>60</xdr:row>
      <xdr:rowOff>102743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165354</xdr:rowOff>
    </xdr:from>
    <xdr:to>
      <xdr:col>64</xdr:col>
      <xdr:colOff>152400</xdr:colOff>
      <xdr:row>60</xdr:row>
      <xdr:rowOff>95504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105681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年度単年度比率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年度の比率として用いる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年度単年度比率（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％）との入れ替えにより、前年度に比べ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依然として県内平均を上回っているため、引き続き適切な事業実施による事業費の抑制とそれに伴う地方債の発行及び基金等の取崩しの抑制を図り、比率の上昇を抑える。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96308</xdr:rowOff>
    </xdr:from>
    <xdr:to>
      <xdr:col>81</xdr:col>
      <xdr:colOff>44450</xdr:colOff>
      <xdr:row>41</xdr:row>
      <xdr:rowOff>156633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257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127652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155575</xdr:rowOff>
    </xdr:from>
    <xdr:to>
      <xdr:col>81</xdr:col>
      <xdr:colOff>95250</xdr:colOff>
      <xdr:row>43</xdr:row>
      <xdr:rowOff>85725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96308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252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135467</xdr:rowOff>
    </xdr:from>
    <xdr:to>
      <xdr:col>77</xdr:col>
      <xdr:colOff>95250</xdr:colOff>
      <xdr:row>43</xdr:row>
      <xdr:rowOff>65617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167217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131885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122360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45508</xdr:rowOff>
    </xdr:from>
    <xdr:to>
      <xdr:col>77</xdr:col>
      <xdr:colOff>95250</xdr:colOff>
      <xdr:row>41</xdr:row>
      <xdr:rowOff>147108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157285</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は、庁舎建設や大田原中学校校舎増改築事業などの大型事業が終了したことから市債発行額の減少及び合併特例債の償還終了などによる市債残高の減少に伴い、将来負担額が減少したこと等から過去</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か年については大幅な減少を続けてきた。令和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年度は、地方債現在高は減少したが、充当可能財源等が減少したことが影響し、前年度比</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ポイント増加の</a:t>
          </a:r>
          <a:r>
            <a:rPr kumimoji="1" lang="en-US" altLang="ja-JP" sz="1200">
              <a:latin typeface="ＭＳ Ｐゴシック" panose="020B0600070205080204" pitchFamily="50" charset="-128"/>
              <a:ea typeface="ＭＳ Ｐゴシック" panose="020B0600070205080204" pitchFamily="50" charset="-128"/>
            </a:rPr>
            <a:t>23.5</a:t>
          </a:r>
          <a:r>
            <a:rPr kumimoji="1" lang="ja-JP" altLang="en-US" sz="1200">
              <a:latin typeface="ＭＳ Ｐゴシック" panose="020B0600070205080204" pitchFamily="50" charset="-128"/>
              <a:ea typeface="ＭＳ Ｐゴシック" panose="020B0600070205080204" pitchFamily="50" charset="-128"/>
            </a:rPr>
            <a:t>％となった。依然として、県内平均及び全国平均を大きく上回っており、今後は投資的事業の計画的な実施による地方債発行の抑制に取り組むとともに、財政調整基金などの充当可能基金への積立など、充当可能財源の増加を図り、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134239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455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106316</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87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134239</xdr:rowOff>
    </xdr:from>
    <xdr:to>
      <xdr:col>81</xdr:col>
      <xdr:colOff>133350</xdr:colOff>
      <xdr:row>22</xdr:row>
      <xdr:rowOff>134239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0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43180</xdr:rowOff>
    </xdr:from>
    <xdr:to>
      <xdr:col>81</xdr:col>
      <xdr:colOff>44450</xdr:colOff>
      <xdr:row>17</xdr:row>
      <xdr:rowOff>103505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95783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137939</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339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165862</xdr:rowOff>
    </xdr:from>
    <xdr:to>
      <xdr:col>81</xdr:col>
      <xdr:colOff>95250</xdr:colOff>
      <xdr:row>20</xdr:row>
      <xdr:rowOff>96012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4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43180</xdr:rowOff>
    </xdr:from>
    <xdr:to>
      <xdr:col>77</xdr:col>
      <xdr:colOff>44450</xdr:colOff>
      <xdr:row>19</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95783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20</xdr:row>
      <xdr:rowOff>61976</xdr:rowOff>
    </xdr:from>
    <xdr:to>
      <xdr:col>77</xdr:col>
      <xdr:colOff>95250</xdr:colOff>
      <xdr:row>20</xdr:row>
      <xdr:rowOff>163576</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4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148353</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357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86360</xdr:rowOff>
    </xdr:from>
    <xdr:to>
      <xdr:col>72</xdr:col>
      <xdr:colOff>203200</xdr:colOff>
      <xdr:row>21</xdr:row>
      <xdr:rowOff>102997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343910"/>
          <a:ext cx="889000" cy="3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6731</xdr:rowOff>
    </xdr:from>
    <xdr:to>
      <xdr:col>73</xdr:col>
      <xdr:colOff>44450</xdr:colOff>
      <xdr:row>18</xdr:row>
      <xdr:rowOff>108331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09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118508</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6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102997</xdr:rowOff>
    </xdr:from>
    <xdr:to>
      <xdr:col>68</xdr:col>
      <xdr:colOff>152400</xdr:colOff>
      <xdr:row>23</xdr:row>
      <xdr:rowOff>73787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70344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83820</xdr:rowOff>
    </xdr:from>
    <xdr:to>
      <xdr:col>68</xdr:col>
      <xdr:colOff>203200</xdr:colOff>
      <xdr:row>20</xdr:row>
      <xdr:rowOff>13970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24147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95885</xdr:rowOff>
    </xdr:from>
    <xdr:to>
      <xdr:col>64</xdr:col>
      <xdr:colOff>152400</xdr:colOff>
      <xdr:row>20</xdr:row>
      <xdr:rowOff>26035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36212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31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52705</xdr:rowOff>
    </xdr:from>
    <xdr:to>
      <xdr:col>81</xdr:col>
      <xdr:colOff>95250</xdr:colOff>
      <xdr:row>17</xdr:row>
      <xdr:rowOff>154305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69232</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163830</xdr:rowOff>
    </xdr:from>
    <xdr:to>
      <xdr:col>77</xdr:col>
      <xdr:colOff>95250</xdr:colOff>
      <xdr:row>17</xdr:row>
      <xdr:rowOff>93980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104157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6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35560</xdr:rowOff>
    </xdr:from>
    <xdr:to>
      <xdr:col>73</xdr:col>
      <xdr:colOff>44450</xdr:colOff>
      <xdr:row>19</xdr:row>
      <xdr:rowOff>137160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121937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52197</xdr:rowOff>
    </xdr:from>
    <xdr:to>
      <xdr:col>68</xdr:col>
      <xdr:colOff>203200</xdr:colOff>
      <xdr:row>21</xdr:row>
      <xdr:rowOff>153797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6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138574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7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22987</xdr:rowOff>
    </xdr:from>
    <xdr:to>
      <xdr:col>64</xdr:col>
      <xdr:colOff>152400</xdr:colOff>
      <xdr:row>23</xdr:row>
      <xdr:rowOff>124587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9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109364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405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68,053
66,754
354.36
35,885,709
34,160,909
1,637,045
19,545,366
23,410,468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年度は、人事院勧告等により、前年度比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％となった。今年度も類似団体平均、全国平均及び県内平均を下回った。今後についても、第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定員適正化計画に基づく定員管理、時間外勤務の抑制による手当の削減、人事評価に基づく給与査定、民間委託の推進などを継続して実施し、人件費の削減に努める。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53522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110672</xdr:rowOff>
    </xdr:from>
    <xdr:to>
      <xdr:col>24</xdr:col>
      <xdr:colOff>25400</xdr:colOff>
      <xdr:row>35</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399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51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35378</xdr:rowOff>
    </xdr:from>
    <xdr:to>
      <xdr:col>24</xdr:col>
      <xdr:colOff>76200</xdr:colOff>
      <xdr:row>37</xdr:row>
      <xdr:rowOff>136978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34</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277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166007</xdr:rowOff>
    </xdr:from>
    <xdr:to>
      <xdr:col>20</xdr:col>
      <xdr:colOff>38100</xdr:colOff>
      <xdr:row>36</xdr:row>
      <xdr:rowOff>96157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80934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29028</xdr:rowOff>
    </xdr:from>
    <xdr:to>
      <xdr:col>15</xdr:col>
      <xdr:colOff>98425</xdr:colOff>
      <xdr:row>33</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5154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51707</xdr:rowOff>
    </xdr:from>
    <xdr:to>
      <xdr:col>15</xdr:col>
      <xdr:colOff>149225</xdr:colOff>
      <xdr:row>35</xdr:row>
      <xdr:rowOff>153307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138084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29028</xdr:rowOff>
    </xdr:from>
    <xdr:to>
      <xdr:col>11</xdr:col>
      <xdr:colOff>9525</xdr:colOff>
      <xdr:row>34</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515428"/>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84364</xdr:rowOff>
    </xdr:from>
    <xdr:to>
      <xdr:col>11</xdr:col>
      <xdr:colOff>60325</xdr:colOff>
      <xdr:row>36</xdr:row>
      <xdr:rowOff>14514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170741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157843</xdr:rowOff>
    </xdr:from>
    <xdr:to>
      <xdr:col>6</xdr:col>
      <xdr:colOff>171450</xdr:colOff>
      <xdr:row>35</xdr:row>
      <xdr:rowOff>87993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72770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59872</xdr:rowOff>
    </xdr:from>
    <xdr:to>
      <xdr:col>20</xdr:col>
      <xdr:colOff>38100</xdr:colOff>
      <xdr:row>34</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5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31</xdr:row>
      <xdr:rowOff>149678</xdr:rowOff>
    </xdr:from>
    <xdr:to>
      <xdr:col>11</xdr:col>
      <xdr:colOff>60325</xdr:colOff>
      <xdr:row>32</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46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23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年度から開始した容器包装プラスチック収集運搬業務委託や物価高騰の影響による各種委託料及び学校給食の賄材料費の増加などにより、前年度比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たが、類似団体平均、県内平均を下回った。原油価格・物価高騰の影響により、今後も経常経費の増加が見込まれることから、施設の適正配置などにより管理費の削減を図るなど、物件費の抑制に努め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100330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30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63517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14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0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77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57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66057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扶助費は経常的な支出が増加し、経常収支比率は前年度比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おり、今後も社会保障費の更なる増加が予想され、引き続き社会情勢などの変化に順応した住民サービスを実施する一方、資格審査等の適正化や市単独事業の見直しなど扶助費総額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03757"/>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68234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078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59</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731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全国平均は下回ったものの、類似団体平均、県内平均を上回った。その要因として、後期高齢者医療特別会計、介護保険特別会計や国民健康保険事業費特別会計などへの繰出金が高い水準での推移していることが挙げられる。今後も各特別会計において、適正な収入の確保や経費の節減をおこない本来の独立採算の原則に沿った運営を行うことで繰出金の抑制を図るとともに安定した事業実施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59</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42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73677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1001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59</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0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95250</xdr:rowOff>
    </xdr:from>
    <xdr:to>
      <xdr:col>78</xdr:col>
      <xdr:colOff>120650</xdr:colOff>
      <xdr:row>60</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56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5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6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たが、類似団体内、全国平均及び県内平均を上回っており、その主な要因は、一部事務組合への負担金、市の出資する法人や各種団体への補助金が多額であることが挙げられる。今後、市単独補助金について、公益性や必要性、費用対効果などの観点から検証し、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9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69850</xdr:rowOff>
    </xdr:from>
    <xdr:to>
      <xdr:col>82</xdr:col>
      <xdr:colOff>107950</xdr:colOff>
      <xdr:row>41</xdr:row>
      <xdr:rowOff>167822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7099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141713</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4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69850</xdr:rowOff>
    </xdr:from>
    <xdr:to>
      <xdr:col>78</xdr:col>
      <xdr:colOff>69850</xdr:colOff>
      <xdr:row>41</xdr:row>
      <xdr:rowOff>167822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7099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49184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61685</xdr:rowOff>
    </xdr:from>
    <xdr:to>
      <xdr:col>73</xdr:col>
      <xdr:colOff>180975</xdr:colOff>
      <xdr:row>41</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9196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125186</xdr:rowOff>
    </xdr:from>
    <xdr:to>
      <xdr:col>74</xdr:col>
      <xdr:colOff>31750</xdr:colOff>
      <xdr:row>37</xdr:row>
      <xdr:rowOff>55336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65513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61685</xdr:rowOff>
    </xdr:from>
    <xdr:to>
      <xdr:col>69</xdr:col>
      <xdr:colOff>92075</xdr:colOff>
      <xdr:row>41</xdr:row>
      <xdr:rowOff>4535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9196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98170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141515</xdr:rowOff>
    </xdr:from>
    <xdr:to>
      <xdr:col>65</xdr:col>
      <xdr:colOff>53975</xdr:colOff>
      <xdr:row>39</xdr:row>
      <xdr:rowOff>71665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81841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19050</xdr:rowOff>
    </xdr:from>
    <xdr:to>
      <xdr:col>82</xdr:col>
      <xdr:colOff>158750</xdr:colOff>
      <xdr:row>41</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99077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117022</xdr:rowOff>
    </xdr:from>
    <xdr:to>
      <xdr:col>78</xdr:col>
      <xdr:colOff>120650</xdr:colOff>
      <xdr:row>42</xdr:row>
      <xdr:rowOff>47172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31949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23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10885</xdr:rowOff>
    </xdr:from>
    <xdr:to>
      <xdr:col>69</xdr:col>
      <xdr:colOff>142875</xdr:colOff>
      <xdr:row>40</xdr:row>
      <xdr:rowOff>112485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97262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125185</xdr:rowOff>
    </xdr:from>
    <xdr:to>
      <xdr:col>65</xdr:col>
      <xdr:colOff>53975</xdr:colOff>
      <xdr:row>41</xdr:row>
      <xdr:rowOff>55335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40112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％となり、類似団体平均は下回ったものの、依然として、全国平均、県内平均を上回っている。今後も、令和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元金償還が始まった大田原中学校校舎増改築事業をはじめ大規模事業に伴う地方債償還が予定されており、高い水準での推移が予想されるため、事業の優先度、緊急度などを精査し地方債の発行額を最小限に抑え、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114300</xdr:rowOff>
    </xdr:from>
    <xdr:to>
      <xdr:col>24</xdr:col>
      <xdr:colOff>25400</xdr:colOff>
      <xdr:row>80</xdr:row>
      <xdr:rowOff>114300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58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86377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114300</xdr:rowOff>
    </xdr:from>
    <xdr:to>
      <xdr:col>24</xdr:col>
      <xdr:colOff>114300</xdr:colOff>
      <xdr:row>80</xdr:row>
      <xdr:rowOff>114300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29227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114300</xdr:rowOff>
    </xdr:from>
    <xdr:to>
      <xdr:col>24</xdr:col>
      <xdr:colOff>114300</xdr:colOff>
      <xdr:row>72</xdr:row>
      <xdr:rowOff>114300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5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79</xdr:row>
      <xdr:rowOff>44450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3858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44450</xdr:rowOff>
    </xdr:from>
    <xdr:to>
      <xdr:col>19</xdr:col>
      <xdr:colOff>187325</xdr:colOff>
      <xdr:row>79</xdr:row>
      <xdr:rowOff>158750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589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120650</xdr:rowOff>
    </xdr:from>
    <xdr:to>
      <xdr:col>20</xdr:col>
      <xdr:colOff>38100</xdr:colOff>
      <xdr:row>80</xdr:row>
      <xdr:rowOff>50800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7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158750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57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88900</xdr:rowOff>
    </xdr:from>
    <xdr:to>
      <xdr:col>15</xdr:col>
      <xdr:colOff>149225</xdr:colOff>
      <xdr:row>79</xdr:row>
      <xdr:rowOff>19050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82550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576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38100</xdr:rowOff>
    </xdr:from>
    <xdr:to>
      <xdr:col>11</xdr:col>
      <xdr:colOff>60325</xdr:colOff>
      <xdr:row>78</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22877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149877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165100</xdr:rowOff>
    </xdr:from>
    <xdr:to>
      <xdr:col>20</xdr:col>
      <xdr:colOff>38100</xdr:colOff>
      <xdr:row>79</xdr:row>
      <xdr:rowOff>95250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107950</xdr:rowOff>
    </xdr:from>
    <xdr:to>
      <xdr:col>15</xdr:col>
      <xdr:colOff>149225</xdr:colOff>
      <xdr:row>80</xdr:row>
      <xdr:rowOff>38100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22877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31750</xdr:rowOff>
    </xdr:from>
    <xdr:to>
      <xdr:col>6</xdr:col>
      <xdr:colOff>171450</xdr:colOff>
      <xdr:row>79</xdr:row>
      <xdr:rowOff>133350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82.3</a:t>
          </a:r>
          <a:r>
            <a:rPr kumimoji="1" lang="ja-JP" altLang="en-US" sz="1300">
              <a:latin typeface="ＭＳ Ｐゴシック" panose="020B0600070205080204" pitchFamily="50" charset="-128"/>
              <a:ea typeface="ＭＳ Ｐゴシック" panose="020B0600070205080204" pitchFamily="50" charset="-128"/>
            </a:rPr>
            <a:t>％であり、類似団体平均、全国平均及び県内平均を上回っている。その要因としては、人件費、物件費、繰出金に係る増加が挙げられる。また、例年、扶助費及び補助費等については、類似団体平均等に比べ高い傾向にあるため、扶助費は資格審査の適正化や市単独事業の見直し、補助費等は市単独補助金の適正化を図り、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101600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471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73677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101600</xdr:rowOff>
    </xdr:from>
    <xdr:to>
      <xdr:col>82</xdr:col>
      <xdr:colOff>196850</xdr:colOff>
      <xdr:row>80</xdr:row>
      <xdr:rowOff>101600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1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6350</xdr:rowOff>
    </xdr:from>
    <xdr:to>
      <xdr:col>82</xdr:col>
      <xdr:colOff>107950</xdr:colOff>
      <xdr:row>80</xdr:row>
      <xdr:rowOff>101600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5509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120650</xdr:rowOff>
    </xdr:from>
    <xdr:to>
      <xdr:col>78</xdr:col>
      <xdr:colOff>69850</xdr:colOff>
      <xdr:row>79</xdr:row>
      <xdr:rowOff>6350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794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88900</xdr:rowOff>
    </xdr:from>
    <xdr:to>
      <xdr:col>78</xdr:col>
      <xdr:colOff>120650</xdr:colOff>
      <xdr:row>77</xdr:row>
      <xdr:rowOff>19050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29227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139700</xdr:rowOff>
    </xdr:from>
    <xdr:to>
      <xdr:col>73</xdr:col>
      <xdr:colOff>180975</xdr:colOff>
      <xdr:row>75</xdr:row>
      <xdr:rowOff>120650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4841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101600</xdr:rowOff>
    </xdr:from>
    <xdr:to>
      <xdr:col>74</xdr:col>
      <xdr:colOff>31750</xdr:colOff>
      <xdr:row>75</xdr:row>
      <xdr:rowOff>31750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8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41927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139700</xdr:rowOff>
    </xdr:from>
    <xdr:to>
      <xdr:col>69</xdr:col>
      <xdr:colOff>92075</xdr:colOff>
      <xdr:row>77</xdr:row>
      <xdr:rowOff>146050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484100"/>
          <a:ext cx="889000" cy="8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146050</xdr:rowOff>
    </xdr:from>
    <xdr:to>
      <xdr:col>69</xdr:col>
      <xdr:colOff>142875</xdr:colOff>
      <xdr:row>74</xdr:row>
      <xdr:rowOff>76200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266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60977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25400</xdr:rowOff>
    </xdr:from>
    <xdr:to>
      <xdr:col>65</xdr:col>
      <xdr:colOff>53975</xdr:colOff>
      <xdr:row>76</xdr:row>
      <xdr:rowOff>127000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50800</xdr:rowOff>
    </xdr:from>
    <xdr:to>
      <xdr:col>82</xdr:col>
      <xdr:colOff>158750</xdr:colOff>
      <xdr:row>80</xdr:row>
      <xdr:rowOff>152400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130827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127000</xdr:rowOff>
    </xdr:from>
    <xdr:to>
      <xdr:col>78</xdr:col>
      <xdr:colOff>120650</xdr:colOff>
      <xdr:row>79</xdr:row>
      <xdr:rowOff>57150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41927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69850</xdr:rowOff>
    </xdr:from>
    <xdr:to>
      <xdr:col>74</xdr:col>
      <xdr:colOff>31750</xdr:colOff>
      <xdr:row>76</xdr:row>
      <xdr:rowOff>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156227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88900</xdr:rowOff>
    </xdr:from>
    <xdr:to>
      <xdr:col>69</xdr:col>
      <xdr:colOff>142875</xdr:colOff>
      <xdr:row>73</xdr:row>
      <xdr:rowOff>19050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29227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65844</xdr:rowOff>
    </xdr:from>
    <xdr:to>
      <xdr:col>29</xdr:col>
      <xdr:colOff>127000</xdr:colOff>
      <xdr:row>20</xdr:row>
      <xdr:rowOff>133477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0869"/>
          <a:ext cx="0" cy="14392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105554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133477</xdr:rowOff>
    </xdr:from>
    <xdr:to>
      <xdr:col>30</xdr:col>
      <xdr:colOff>25400</xdr:colOff>
      <xdr:row>20</xdr:row>
      <xdr:rowOff>133477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101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152221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65844</xdr:rowOff>
    </xdr:from>
    <xdr:to>
      <xdr:col>30</xdr:col>
      <xdr:colOff>25400</xdr:colOff>
      <xdr:row>12</xdr:row>
      <xdr:rowOff>65844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08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105065</xdr:rowOff>
    </xdr:from>
    <xdr:to>
      <xdr:col>29</xdr:col>
      <xdr:colOff>127000</xdr:colOff>
      <xdr:row>17</xdr:row>
      <xdr:rowOff>96705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5890"/>
          <a:ext cx="647700" cy="16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166510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271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149983</xdr:rowOff>
    </xdr:from>
    <xdr:to>
      <xdr:col>29</xdr:col>
      <xdr:colOff>177800</xdr:colOff>
      <xdr:row>14</xdr:row>
      <xdr:rowOff>80133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426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96705</xdr:rowOff>
    </xdr:from>
    <xdr:to>
      <xdr:col>26</xdr:col>
      <xdr:colOff>50800</xdr:colOff>
      <xdr:row>18</xdr:row>
      <xdr:rowOff>82107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8980"/>
          <a:ext cx="698500" cy="156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36696</xdr:rowOff>
    </xdr:from>
    <xdr:to>
      <xdr:col>26</xdr:col>
      <xdr:colOff>101600</xdr:colOff>
      <xdr:row>15</xdr:row>
      <xdr:rowOff>138296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656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148473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2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82107</xdr:rowOff>
    </xdr:from>
    <xdr:to>
      <xdr:col>22</xdr:col>
      <xdr:colOff>114300</xdr:colOff>
      <xdr:row>18</xdr:row>
      <xdr:rowOff>119761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15832"/>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103872</xdr:rowOff>
    </xdr:from>
    <xdr:to>
      <xdr:col>22</xdr:col>
      <xdr:colOff>165100</xdr:colOff>
      <xdr:row>17</xdr:row>
      <xdr:rowOff>34022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94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44199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6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52389</xdr:rowOff>
    </xdr:from>
    <xdr:to>
      <xdr:col>18</xdr:col>
      <xdr:colOff>177800</xdr:colOff>
      <xdr:row>18</xdr:row>
      <xdr:rowOff>119761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86114"/>
          <a:ext cx="698500" cy="67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133328</xdr:rowOff>
    </xdr:from>
    <xdr:to>
      <xdr:col>19</xdr:col>
      <xdr:colOff>38100</xdr:colOff>
      <xdr:row>17</xdr:row>
      <xdr:rowOff>63478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4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73655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45481</xdr:rowOff>
    </xdr:from>
    <xdr:to>
      <xdr:col>15</xdr:col>
      <xdr:colOff>101600</xdr:colOff>
      <xdr:row>17</xdr:row>
      <xdr:rowOff>147081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7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157258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7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54265</xdr:rowOff>
    </xdr:from>
    <xdr:to>
      <xdr:col>29</xdr:col>
      <xdr:colOff>177800</xdr:colOff>
      <xdr:row>16</xdr:row>
      <xdr:rowOff>155865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26342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45905</xdr:rowOff>
    </xdr:from>
    <xdr:to>
      <xdr:col>26</xdr:col>
      <xdr:colOff>101600</xdr:colOff>
      <xdr:row>17</xdr:row>
      <xdr:rowOff>147505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132282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94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31307</xdr:rowOff>
    </xdr:from>
    <xdr:to>
      <xdr:col>22</xdr:col>
      <xdr:colOff>165100</xdr:colOff>
      <xdr:row>18</xdr:row>
      <xdr:rowOff>132907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5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68961</xdr:rowOff>
    </xdr:from>
    <xdr:to>
      <xdr:col>19</xdr:col>
      <xdr:colOff>38100</xdr:colOff>
      <xdr:row>18</xdr:row>
      <xdr:rowOff>170561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2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155338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1589</xdr:rowOff>
    </xdr:from>
    <xdr:to>
      <xdr:col>15</xdr:col>
      <xdr:colOff>101600</xdr:colOff>
      <xdr:row>18</xdr:row>
      <xdr:rowOff>103189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5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87966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68631</xdr:rowOff>
    </xdr:from>
    <xdr:to>
      <xdr:col>29</xdr:col>
      <xdr:colOff>127000</xdr:colOff>
      <xdr:row>37</xdr:row>
      <xdr:rowOff>331368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93181"/>
          <a:ext cx="0" cy="14628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303445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331368</xdr:rowOff>
    </xdr:from>
    <xdr:to>
      <xdr:col>30</xdr:col>
      <xdr:colOff>25400</xdr:colOff>
      <xdr:row>37</xdr:row>
      <xdr:rowOff>331368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6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326458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3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68631</xdr:rowOff>
    </xdr:from>
    <xdr:to>
      <xdr:col>30</xdr:col>
      <xdr:colOff>25400</xdr:colOff>
      <xdr:row>33</xdr:row>
      <xdr:rowOff>68631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93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335635</xdr:rowOff>
    </xdr:from>
    <xdr:to>
      <xdr:col>29</xdr:col>
      <xdr:colOff>127000</xdr:colOff>
      <xdr:row>35</xdr:row>
      <xdr:rowOff>18034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03085"/>
          <a:ext cx="647700" cy="25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224172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148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36195</xdr:rowOff>
    </xdr:from>
    <xdr:to>
      <xdr:col>29</xdr:col>
      <xdr:colOff>177800</xdr:colOff>
      <xdr:row>34</xdr:row>
      <xdr:rowOff>137795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303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335635</xdr:rowOff>
    </xdr:from>
    <xdr:to>
      <xdr:col>26</xdr:col>
      <xdr:colOff>50800</xdr:colOff>
      <xdr:row>35</xdr:row>
      <xdr:rowOff>84100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03085"/>
          <a:ext cx="698500" cy="9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33</xdr:row>
      <xdr:rowOff>325831</xdr:rowOff>
    </xdr:from>
    <xdr:to>
      <xdr:col>26</xdr:col>
      <xdr:colOff>101600</xdr:colOff>
      <xdr:row>34</xdr:row>
      <xdr:rowOff>84531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25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94708</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01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84100</xdr:rowOff>
    </xdr:from>
    <xdr:to>
      <xdr:col>22</xdr:col>
      <xdr:colOff>114300</xdr:colOff>
      <xdr:row>35</xdr:row>
      <xdr:rowOff>221412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694450"/>
          <a:ext cx="698500" cy="137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249707</xdr:rowOff>
    </xdr:from>
    <xdr:to>
      <xdr:col>22</xdr:col>
      <xdr:colOff>165100</xdr:colOff>
      <xdr:row>35</xdr:row>
      <xdr:rowOff>8407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517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221412</xdr:rowOff>
    </xdr:from>
    <xdr:to>
      <xdr:col>18</xdr:col>
      <xdr:colOff>177800</xdr:colOff>
      <xdr:row>36</xdr:row>
      <xdr:rowOff>7442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31762"/>
          <a:ext cx="698500" cy="128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33147</xdr:rowOff>
    </xdr:from>
    <xdr:to>
      <xdr:col>19</xdr:col>
      <xdr:colOff>38100</xdr:colOff>
      <xdr:row>35</xdr:row>
      <xdr:rowOff>134747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144924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1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135865</xdr:rowOff>
    </xdr:from>
    <xdr:to>
      <xdr:col>15</xdr:col>
      <xdr:colOff>101600</xdr:colOff>
      <xdr:row>35</xdr:row>
      <xdr:rowOff>237465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6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247642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310134</xdr:rowOff>
    </xdr:from>
    <xdr:to>
      <xdr:col>29</xdr:col>
      <xdr:colOff>177800</xdr:colOff>
      <xdr:row>35</xdr:row>
      <xdr:rowOff>68834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77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282211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284835</xdr:rowOff>
    </xdr:from>
    <xdr:to>
      <xdr:col>26</xdr:col>
      <xdr:colOff>101600</xdr:colOff>
      <xdr:row>35</xdr:row>
      <xdr:rowOff>43535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5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28312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3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33300</xdr:rowOff>
    </xdr:from>
    <xdr:to>
      <xdr:col>22</xdr:col>
      <xdr:colOff>165100</xdr:colOff>
      <xdr:row>35</xdr:row>
      <xdr:rowOff>134900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43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119677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7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170612</xdr:rowOff>
    </xdr:from>
    <xdr:to>
      <xdr:col>19</xdr:col>
      <xdr:colOff>38100</xdr:colOff>
      <xdr:row>35</xdr:row>
      <xdr:rowOff>272212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8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256989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6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299542</xdr:rowOff>
    </xdr:from>
    <xdr:to>
      <xdr:col>15</xdr:col>
      <xdr:colOff>101600</xdr:colOff>
      <xdr:row>36</xdr:row>
      <xdr:rowOff>58242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09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43019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9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68,053
66,754
354.36
35,885,709
34,160,909
1,637,045
19,545,366
23,410,468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51072</xdr:rowOff>
    </xdr:from>
    <xdr:to>
      <xdr:col>24</xdr:col>
      <xdr:colOff>62865</xdr:colOff>
      <xdr:row>38</xdr:row>
      <xdr:rowOff>115171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6022"/>
          <a:ext cx="1270" cy="1264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118998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115171</xdr:rowOff>
    </xdr:from>
    <xdr:to>
      <xdr:col>24</xdr:col>
      <xdr:colOff>152400</xdr:colOff>
      <xdr:row>38</xdr:row>
      <xdr:rowOff>115171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3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169199</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4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51072</xdr:rowOff>
    </xdr:from>
    <xdr:to>
      <xdr:col>24</xdr:col>
      <xdr:colOff>152400</xdr:colOff>
      <xdr:row>31</xdr:row>
      <xdr:rowOff>51072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71372</xdr:rowOff>
    </xdr:from>
    <xdr:to>
      <xdr:col>24</xdr:col>
      <xdr:colOff>63500</xdr:colOff>
      <xdr:row>37</xdr:row>
      <xdr:rowOff>21034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3572"/>
          <a:ext cx="838200" cy="1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120807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07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97930</xdr:rowOff>
    </xdr:from>
    <xdr:to>
      <xdr:col>24</xdr:col>
      <xdr:colOff>114300</xdr:colOff>
      <xdr:row>34</xdr:row>
      <xdr:rowOff>28080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5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21034</xdr:rowOff>
    </xdr:from>
    <xdr:to>
      <xdr:col>19</xdr:col>
      <xdr:colOff>177800</xdr:colOff>
      <xdr:row>37</xdr:row>
      <xdr:rowOff>107147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64684"/>
          <a:ext cx="889000" cy="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89517</xdr:rowOff>
    </xdr:from>
    <xdr:to>
      <xdr:col>20</xdr:col>
      <xdr:colOff>38100</xdr:colOff>
      <xdr:row>35</xdr:row>
      <xdr:rowOff>19667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36194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69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107147</xdr:rowOff>
    </xdr:from>
    <xdr:to>
      <xdr:col>15</xdr:col>
      <xdr:colOff>50800</xdr:colOff>
      <xdr:row>37</xdr:row>
      <xdr:rowOff>136522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50797"/>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57124</xdr:rowOff>
    </xdr:from>
    <xdr:to>
      <xdr:col>15</xdr:col>
      <xdr:colOff>101600</xdr:colOff>
      <xdr:row>35</xdr:row>
      <xdr:rowOff>158724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3801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71668</xdr:rowOff>
    </xdr:from>
    <xdr:to>
      <xdr:col>10</xdr:col>
      <xdr:colOff>114300</xdr:colOff>
      <xdr:row>37</xdr:row>
      <xdr:rowOff>136522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15318"/>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50381</xdr:rowOff>
    </xdr:from>
    <xdr:to>
      <xdr:col>10</xdr:col>
      <xdr:colOff>165100</xdr:colOff>
      <xdr:row>35</xdr:row>
      <xdr:rowOff>151981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168508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87163</xdr:rowOff>
    </xdr:from>
    <xdr:to>
      <xdr:col>6</xdr:col>
      <xdr:colOff>38100</xdr:colOff>
      <xdr:row>37</xdr:row>
      <xdr:rowOff>17313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33840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20572</xdr:rowOff>
    </xdr:from>
    <xdr:to>
      <xdr:col>24</xdr:col>
      <xdr:colOff>114300</xdr:colOff>
      <xdr:row>36</xdr:row>
      <xdr:rowOff>122172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170449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7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141684</xdr:rowOff>
    </xdr:from>
    <xdr:to>
      <xdr:col>20</xdr:col>
      <xdr:colOff>38100</xdr:colOff>
      <xdr:row>37</xdr:row>
      <xdr:rowOff>71834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62961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56347</xdr:rowOff>
    </xdr:from>
    <xdr:to>
      <xdr:col>15</xdr:col>
      <xdr:colOff>101600</xdr:colOff>
      <xdr:row>37</xdr:row>
      <xdr:rowOff>157947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149075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85722</xdr:rowOff>
    </xdr:from>
    <xdr:to>
      <xdr:col>10</xdr:col>
      <xdr:colOff>165100</xdr:colOff>
      <xdr:row>38</xdr:row>
      <xdr:rowOff>15872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20868</xdr:rowOff>
    </xdr:from>
    <xdr:to>
      <xdr:col>6</xdr:col>
      <xdr:colOff>38100</xdr:colOff>
      <xdr:row>37</xdr:row>
      <xdr:rowOff>122468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6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113595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5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86962</xdr:rowOff>
    </xdr:from>
    <xdr:to>
      <xdr:col>24</xdr:col>
      <xdr:colOff>62865</xdr:colOff>
      <xdr:row>59</xdr:row>
      <xdr:rowOff>43071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0912"/>
          <a:ext cx="1270"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46898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43071</xdr:rowOff>
    </xdr:from>
    <xdr:to>
      <xdr:col>24</xdr:col>
      <xdr:colOff>152400</xdr:colOff>
      <xdr:row>59</xdr:row>
      <xdr:rowOff>43071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33639</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0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86962</xdr:rowOff>
    </xdr:from>
    <xdr:to>
      <xdr:col>24</xdr:col>
      <xdr:colOff>152400</xdr:colOff>
      <xdr:row>51</xdr:row>
      <xdr:rowOff>86962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164434</xdr:rowOff>
    </xdr:from>
    <xdr:to>
      <xdr:col>24</xdr:col>
      <xdr:colOff>63500</xdr:colOff>
      <xdr:row>57</xdr:row>
      <xdr:rowOff>137391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65634"/>
          <a:ext cx="838200" cy="14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92163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179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69286</xdr:rowOff>
    </xdr:from>
    <xdr:to>
      <xdr:col>24</xdr:col>
      <xdr:colOff>114300</xdr:colOff>
      <xdr:row>54</xdr:row>
      <xdr:rowOff>170886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32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137391</xdr:rowOff>
    </xdr:from>
    <xdr:to>
      <xdr:col>19</xdr:col>
      <xdr:colOff>177800</xdr:colOff>
      <xdr:row>58</xdr:row>
      <xdr:rowOff>70731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10041"/>
          <a:ext cx="889000" cy="10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155263</xdr:rowOff>
    </xdr:from>
    <xdr:to>
      <xdr:col>20</xdr:col>
      <xdr:colOff>38100</xdr:colOff>
      <xdr:row>55</xdr:row>
      <xdr:rowOff>85413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4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101940</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1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70731</xdr:rowOff>
    </xdr:from>
    <xdr:to>
      <xdr:col>15</xdr:col>
      <xdr:colOff>50800</xdr:colOff>
      <xdr:row>58</xdr:row>
      <xdr:rowOff>89819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4831"/>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72647</xdr:rowOff>
    </xdr:from>
    <xdr:to>
      <xdr:col>15</xdr:col>
      <xdr:colOff>101600</xdr:colOff>
      <xdr:row>56</xdr:row>
      <xdr:rowOff>2797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5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19324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27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86116</xdr:rowOff>
    </xdr:from>
    <xdr:to>
      <xdr:col>10</xdr:col>
      <xdr:colOff>114300</xdr:colOff>
      <xdr:row>58</xdr:row>
      <xdr:rowOff>89819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30216"/>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120310</xdr:rowOff>
    </xdr:from>
    <xdr:to>
      <xdr:col>10</xdr:col>
      <xdr:colOff>165100</xdr:colOff>
      <xdr:row>56</xdr:row>
      <xdr:rowOff>50460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66987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51684</xdr:rowOff>
    </xdr:from>
    <xdr:to>
      <xdr:col>6</xdr:col>
      <xdr:colOff>38100</xdr:colOff>
      <xdr:row>55</xdr:row>
      <xdr:rowOff>153284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4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169811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25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113634</xdr:rowOff>
    </xdr:from>
    <xdr:to>
      <xdr:col>24</xdr:col>
      <xdr:colOff>114300</xdr:colOff>
      <xdr:row>57</xdr:row>
      <xdr:rowOff>43784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92061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86591</xdr:rowOff>
    </xdr:from>
    <xdr:to>
      <xdr:col>20</xdr:col>
      <xdr:colOff>38100</xdr:colOff>
      <xdr:row>58</xdr:row>
      <xdr:rowOff>16741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7868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9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19931</xdr:rowOff>
    </xdr:from>
    <xdr:to>
      <xdr:col>15</xdr:col>
      <xdr:colOff>101600</xdr:colOff>
      <xdr:row>58</xdr:row>
      <xdr:rowOff>121531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112658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5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39019</xdr:rowOff>
    </xdr:from>
    <xdr:to>
      <xdr:col>10</xdr:col>
      <xdr:colOff>165100</xdr:colOff>
      <xdr:row>58</xdr:row>
      <xdr:rowOff>140619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131746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7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35316</xdr:rowOff>
    </xdr:from>
    <xdr:to>
      <xdr:col>6</xdr:col>
      <xdr:colOff>38100</xdr:colOff>
      <xdr:row>58</xdr:row>
      <xdr:rowOff>136916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128043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7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51613</xdr:rowOff>
    </xdr:from>
    <xdr:to>
      <xdr:col>24</xdr:col>
      <xdr:colOff>62865</xdr:colOff>
      <xdr:row>78</xdr:row>
      <xdr:rowOff>26085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4563"/>
          <a:ext cx="127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29912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26085</xdr:rowOff>
    </xdr:from>
    <xdr:to>
      <xdr:col>24</xdr:col>
      <xdr:colOff>152400</xdr:colOff>
      <xdr:row>78</xdr:row>
      <xdr:rowOff>26085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169740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51613</xdr:rowOff>
    </xdr:from>
    <xdr:to>
      <xdr:col>24</xdr:col>
      <xdr:colOff>152400</xdr:colOff>
      <xdr:row>71</xdr:row>
      <xdr:rowOff>51613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73482</xdr:rowOff>
    </xdr:from>
    <xdr:to>
      <xdr:col>24</xdr:col>
      <xdr:colOff>63500</xdr:colOff>
      <xdr:row>77</xdr:row>
      <xdr:rowOff>123774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751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120235</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8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97358</xdr:rowOff>
    </xdr:from>
    <xdr:to>
      <xdr:col>24</xdr:col>
      <xdr:colOff>114300</xdr:colOff>
      <xdr:row>77</xdr:row>
      <xdr:rowOff>27508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123774</xdr:rowOff>
    </xdr:from>
    <xdr:to>
      <xdr:col>19</xdr:col>
      <xdr:colOff>177800</xdr:colOff>
      <xdr:row>77</xdr:row>
      <xdr:rowOff>154939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25424"/>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118238</xdr:rowOff>
    </xdr:from>
    <xdr:to>
      <xdr:col>20</xdr:col>
      <xdr:colOff>38100</xdr:colOff>
      <xdr:row>77</xdr:row>
      <xdr:rowOff>48388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64914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154939</xdr:rowOff>
    </xdr:from>
    <xdr:to>
      <xdr:col>15</xdr:col>
      <xdr:colOff>50800</xdr:colOff>
      <xdr:row>77</xdr:row>
      <xdr:rowOff>164542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6589"/>
          <a:ext cx="889000" cy="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74194</xdr:rowOff>
    </xdr:from>
    <xdr:to>
      <xdr:col>15</xdr:col>
      <xdr:colOff>101600</xdr:colOff>
      <xdr:row>77</xdr:row>
      <xdr:rowOff>4344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20870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164542</xdr:rowOff>
    </xdr:from>
    <xdr:to>
      <xdr:col>10</xdr:col>
      <xdr:colOff>114300</xdr:colOff>
      <xdr:row>78</xdr:row>
      <xdr:rowOff>16714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619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143841</xdr:rowOff>
    </xdr:from>
    <xdr:to>
      <xdr:col>10</xdr:col>
      <xdr:colOff>165100</xdr:colOff>
      <xdr:row>77</xdr:row>
      <xdr:rowOff>73991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90517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132792</xdr:rowOff>
    </xdr:from>
    <xdr:to>
      <xdr:col>6</xdr:col>
      <xdr:colOff>38100</xdr:colOff>
      <xdr:row>77</xdr:row>
      <xdr:rowOff>62942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79468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22682</xdr:rowOff>
    </xdr:from>
    <xdr:to>
      <xdr:col>24</xdr:col>
      <xdr:colOff>114300</xdr:colOff>
      <xdr:row>77</xdr:row>
      <xdr:rowOff>124282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109059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72974</xdr:rowOff>
    </xdr:from>
    <xdr:to>
      <xdr:col>20</xdr:col>
      <xdr:colOff>38100</xdr:colOff>
      <xdr:row>78</xdr:row>
      <xdr:rowOff>3124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165701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6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104139</xdr:rowOff>
    </xdr:from>
    <xdr:to>
      <xdr:col>15</xdr:col>
      <xdr:colOff>101600</xdr:colOff>
      <xdr:row>78</xdr:row>
      <xdr:rowOff>34289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25416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113742</xdr:rowOff>
    </xdr:from>
    <xdr:to>
      <xdr:col>10</xdr:col>
      <xdr:colOff>165100</xdr:colOff>
      <xdr:row>78</xdr:row>
      <xdr:rowOff>43892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35019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137364</xdr:rowOff>
    </xdr:from>
    <xdr:to>
      <xdr:col>6</xdr:col>
      <xdr:colOff>38100</xdr:colOff>
      <xdr:row>78</xdr:row>
      <xdr:rowOff>67514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58641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65976</xdr:rowOff>
    </xdr:from>
    <xdr:to>
      <xdr:col>24</xdr:col>
      <xdr:colOff>62865</xdr:colOff>
      <xdr:row>99</xdr:row>
      <xdr:rowOff>9055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67926"/>
          <a:ext cx="1270" cy="13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12882</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9055</xdr:rowOff>
    </xdr:from>
    <xdr:to>
      <xdr:col>24</xdr:col>
      <xdr:colOff>152400</xdr:colOff>
      <xdr:row>99</xdr:row>
      <xdr:rowOff>9055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12653</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44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65976</xdr:rowOff>
    </xdr:from>
    <xdr:to>
      <xdr:col>24</xdr:col>
      <xdr:colOff>152400</xdr:colOff>
      <xdr:row>91</xdr:row>
      <xdr:rowOff>65976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65976</xdr:rowOff>
    </xdr:from>
    <xdr:to>
      <xdr:col>24</xdr:col>
      <xdr:colOff>63500</xdr:colOff>
      <xdr:row>92</xdr:row>
      <xdr:rowOff>159725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667926"/>
          <a:ext cx="838200" cy="26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133667</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078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155240</xdr:rowOff>
    </xdr:from>
    <xdr:to>
      <xdr:col>24</xdr:col>
      <xdr:colOff>114300</xdr:colOff>
      <xdr:row>94</xdr:row>
      <xdr:rowOff>85390</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159725</xdr:rowOff>
    </xdr:from>
    <xdr:to>
      <xdr:col>19</xdr:col>
      <xdr:colOff>177800</xdr:colOff>
      <xdr:row>93</xdr:row>
      <xdr:rowOff>153119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933125"/>
          <a:ext cx="889000" cy="16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167722</xdr:rowOff>
    </xdr:from>
    <xdr:to>
      <xdr:col>20</xdr:col>
      <xdr:colOff>38100</xdr:colOff>
      <xdr:row>95</xdr:row>
      <xdr:rowOff>97872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88999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101409</xdr:rowOff>
    </xdr:from>
    <xdr:to>
      <xdr:col>15</xdr:col>
      <xdr:colOff>50800</xdr:colOff>
      <xdr:row>93</xdr:row>
      <xdr:rowOff>153119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5874809"/>
          <a:ext cx="889000" cy="22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77974</xdr:rowOff>
    </xdr:from>
    <xdr:to>
      <xdr:col>15</xdr:col>
      <xdr:colOff>101600</xdr:colOff>
      <xdr:row>97</xdr:row>
      <xdr:rowOff>8124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5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170701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6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101409</xdr:rowOff>
    </xdr:from>
    <xdr:to>
      <xdr:col>10</xdr:col>
      <xdr:colOff>114300</xdr:colOff>
      <xdr:row>95</xdr:row>
      <xdr:rowOff>109731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874809"/>
          <a:ext cx="889000" cy="52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103439</xdr:rowOff>
    </xdr:from>
    <xdr:to>
      <xdr:col>10</xdr:col>
      <xdr:colOff>165100</xdr:colOff>
      <xdr:row>95</xdr:row>
      <xdr:rowOff>33589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21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24716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117041</xdr:rowOff>
    </xdr:from>
    <xdr:to>
      <xdr:col>6</xdr:col>
      <xdr:colOff>38100</xdr:colOff>
      <xdr:row>98</xdr:row>
      <xdr:rowOff>47191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4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38318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15176</xdr:rowOff>
    </xdr:from>
    <xdr:to>
      <xdr:col>24</xdr:col>
      <xdr:colOff>114300</xdr:colOff>
      <xdr:row>91</xdr:row>
      <xdr:rowOff>116776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6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139653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57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108925</xdr:rowOff>
    </xdr:from>
    <xdr:to>
      <xdr:col>20</xdr:col>
      <xdr:colOff>38100</xdr:colOff>
      <xdr:row>93</xdr:row>
      <xdr:rowOff>39075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8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55602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5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102319</xdr:rowOff>
    </xdr:from>
    <xdr:to>
      <xdr:col>15</xdr:col>
      <xdr:colOff>101600</xdr:colOff>
      <xdr:row>94</xdr:row>
      <xdr:rowOff>32469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48996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50609</xdr:rowOff>
    </xdr:from>
    <xdr:to>
      <xdr:col>10</xdr:col>
      <xdr:colOff>165100</xdr:colOff>
      <xdr:row>92</xdr:row>
      <xdr:rowOff>152209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8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168736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59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58931</xdr:rowOff>
    </xdr:from>
    <xdr:to>
      <xdr:col>6</xdr:col>
      <xdr:colOff>38100</xdr:colOff>
      <xdr:row>95</xdr:row>
      <xdr:rowOff>160531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5608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12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159359</xdr:rowOff>
    </xdr:from>
    <xdr:to>
      <xdr:col>54</xdr:col>
      <xdr:colOff>189865</xdr:colOff>
      <xdr:row>38</xdr:row>
      <xdr:rowOff>137932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503009"/>
          <a:ext cx="1270" cy="15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144136</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137932</xdr:rowOff>
    </xdr:from>
    <xdr:to>
      <xdr:col>55</xdr:col>
      <xdr:colOff>88900</xdr:colOff>
      <xdr:row>38</xdr:row>
      <xdr:rowOff>137932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3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106037</xdr:rowOff>
    </xdr:from>
    <xdr:ext cx="534377"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62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159359</xdr:rowOff>
    </xdr:from>
    <xdr:to>
      <xdr:col>55</xdr:col>
      <xdr:colOff>88900</xdr:colOff>
      <xdr:row>37</xdr:row>
      <xdr:rowOff>159359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0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490</xdr:rowOff>
    </xdr:from>
    <xdr:to>
      <xdr:col>55</xdr:col>
      <xdr:colOff>0</xdr:colOff>
      <xdr:row>38</xdr:row>
      <xdr:rowOff>23937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515590"/>
          <a:ext cx="8382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17137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53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13622</xdr:rowOff>
    </xdr:from>
    <xdr:to>
      <xdr:col>55</xdr:col>
      <xdr:colOff>50800</xdr:colOff>
      <xdr:row>38</xdr:row>
      <xdr:rowOff>115222</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52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141636</xdr:rowOff>
    </xdr:from>
    <xdr:to>
      <xdr:col>50</xdr:col>
      <xdr:colOff>114300</xdr:colOff>
      <xdr:row>38</xdr:row>
      <xdr:rowOff>490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485286"/>
          <a:ext cx="889000" cy="3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21280</xdr:rowOff>
    </xdr:from>
    <xdr:to>
      <xdr:col>50</xdr:col>
      <xdr:colOff>165100</xdr:colOff>
      <xdr:row>38</xdr:row>
      <xdr:rowOff>122880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53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114007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62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141636</xdr:rowOff>
    </xdr:from>
    <xdr:to>
      <xdr:col>45</xdr:col>
      <xdr:colOff>177800</xdr:colOff>
      <xdr:row>37</xdr:row>
      <xdr:rowOff>143373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85286"/>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630</xdr:rowOff>
    </xdr:from>
    <xdr:to>
      <xdr:col>46</xdr:col>
      <xdr:colOff>38100</xdr:colOff>
      <xdr:row>38</xdr:row>
      <xdr:rowOff>102230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51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93357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6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129794</xdr:rowOff>
    </xdr:from>
    <xdr:to>
      <xdr:col>41</xdr:col>
      <xdr:colOff>50800</xdr:colOff>
      <xdr:row>37</xdr:row>
      <xdr:rowOff>143373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444744"/>
          <a:ext cx="889000" cy="10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24648</xdr:rowOff>
    </xdr:from>
    <xdr:to>
      <xdr:col>41</xdr:col>
      <xdr:colOff>101600</xdr:colOff>
      <xdr:row>38</xdr:row>
      <xdr:rowOff>126248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53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117375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63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38280</xdr:rowOff>
    </xdr:from>
    <xdr:to>
      <xdr:col>36</xdr:col>
      <xdr:colOff>165100</xdr:colOff>
      <xdr:row>33</xdr:row>
      <xdr:rowOff>139880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6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131007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78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144587</xdr:rowOff>
    </xdr:from>
    <xdr:to>
      <xdr:col>55</xdr:col>
      <xdr:colOff>50800</xdr:colOff>
      <xdr:row>38</xdr:row>
      <xdr:rowOff>74737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61587</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121140</xdr:rowOff>
    </xdr:from>
    <xdr:to>
      <xdr:col>50</xdr:col>
      <xdr:colOff>165100</xdr:colOff>
      <xdr:row>38</xdr:row>
      <xdr:rowOff>51290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67817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2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90836</xdr:rowOff>
    </xdr:from>
    <xdr:to>
      <xdr:col>46</xdr:col>
      <xdr:colOff>38100</xdr:colOff>
      <xdr:row>38</xdr:row>
      <xdr:rowOff>20986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37513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2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92573</xdr:rowOff>
    </xdr:from>
    <xdr:to>
      <xdr:col>41</xdr:col>
      <xdr:colOff>101600</xdr:colOff>
      <xdr:row>38</xdr:row>
      <xdr:rowOff>22723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39250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21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78994</xdr:rowOff>
    </xdr:from>
    <xdr:to>
      <xdr:col>36</xdr:col>
      <xdr:colOff>165100</xdr:colOff>
      <xdr:row>32</xdr:row>
      <xdr:rowOff>9144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3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25671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16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34936</xdr:rowOff>
    </xdr:from>
    <xdr:to>
      <xdr:col>54</xdr:col>
      <xdr:colOff>189865</xdr:colOff>
      <xdr:row>58</xdr:row>
      <xdr:rowOff>2180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78886"/>
          <a:ext cx="1270" cy="1167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2180</xdr:rowOff>
    </xdr:from>
    <xdr:to>
      <xdr:col>55</xdr:col>
      <xdr:colOff>88900</xdr:colOff>
      <xdr:row>58</xdr:row>
      <xdr:rowOff>2180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4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153063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5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34936</xdr:rowOff>
    </xdr:from>
    <xdr:to>
      <xdr:col>55</xdr:col>
      <xdr:colOff>88900</xdr:colOff>
      <xdr:row>51</xdr:row>
      <xdr:rowOff>34936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7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2180</xdr:rowOff>
    </xdr:from>
    <xdr:to>
      <xdr:col>55</xdr:col>
      <xdr:colOff>0</xdr:colOff>
      <xdr:row>59</xdr:row>
      <xdr:rowOff>66140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46280"/>
          <a:ext cx="838200" cy="2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99465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9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76588</xdr:rowOff>
    </xdr:from>
    <xdr:to>
      <xdr:col>55</xdr:col>
      <xdr:colOff>50800</xdr:colOff>
      <xdr:row>57</xdr:row>
      <xdr:rowOff>6738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7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66140</xdr:rowOff>
    </xdr:from>
    <xdr:to>
      <xdr:col>50</xdr:col>
      <xdr:colOff>114300</xdr:colOff>
      <xdr:row>59</xdr:row>
      <xdr:rowOff>98307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81690"/>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114912</xdr:rowOff>
    </xdr:from>
    <xdr:to>
      <xdr:col>50</xdr:col>
      <xdr:colOff>165100</xdr:colOff>
      <xdr:row>57</xdr:row>
      <xdr:rowOff>45062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61589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9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140271</xdr:rowOff>
    </xdr:from>
    <xdr:to>
      <xdr:col>45</xdr:col>
      <xdr:colOff>177800</xdr:colOff>
      <xdr:row>59</xdr:row>
      <xdr:rowOff>98307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84371"/>
          <a:ext cx="889000" cy="12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107792</xdr:rowOff>
    </xdr:from>
    <xdr:to>
      <xdr:col>46</xdr:col>
      <xdr:colOff>38100</xdr:colOff>
      <xdr:row>58</xdr:row>
      <xdr:rowOff>37942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54469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91596</xdr:rowOff>
    </xdr:from>
    <xdr:to>
      <xdr:col>41</xdr:col>
      <xdr:colOff>50800</xdr:colOff>
      <xdr:row>58</xdr:row>
      <xdr:rowOff>140271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21346"/>
          <a:ext cx="889000" cy="5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51230</xdr:rowOff>
    </xdr:from>
    <xdr:to>
      <xdr:col>41</xdr:col>
      <xdr:colOff>101600</xdr:colOff>
      <xdr:row>57</xdr:row>
      <xdr:rowOff>152830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169357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137739</xdr:rowOff>
    </xdr:from>
    <xdr:to>
      <xdr:col>36</xdr:col>
      <xdr:colOff>165100</xdr:colOff>
      <xdr:row>55</xdr:row>
      <xdr:rowOff>67889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39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84416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1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122830</xdr:rowOff>
    </xdr:from>
    <xdr:to>
      <xdr:col>55</xdr:col>
      <xdr:colOff>50800</xdr:colOff>
      <xdr:row>58</xdr:row>
      <xdr:rowOff>52980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37757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15340</xdr:rowOff>
    </xdr:from>
    <xdr:to>
      <xdr:col>50</xdr:col>
      <xdr:colOff>165100</xdr:colOff>
      <xdr:row>59</xdr:row>
      <xdr:rowOff>116940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108067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22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47507</xdr:rowOff>
    </xdr:from>
    <xdr:to>
      <xdr:col>46</xdr:col>
      <xdr:colOff>38100</xdr:colOff>
      <xdr:row>59</xdr:row>
      <xdr:rowOff>149107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1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140234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2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89471</xdr:rowOff>
    </xdr:from>
    <xdr:to>
      <xdr:col>41</xdr:col>
      <xdr:colOff>101600</xdr:colOff>
      <xdr:row>59</xdr:row>
      <xdr:rowOff>19621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10748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2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40796</xdr:rowOff>
    </xdr:from>
    <xdr:to>
      <xdr:col>36</xdr:col>
      <xdr:colOff>165100</xdr:colOff>
      <xdr:row>55</xdr:row>
      <xdr:rowOff>142396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133523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5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27572</xdr:rowOff>
    </xdr:from>
    <xdr:to>
      <xdr:col>54</xdr:col>
      <xdr:colOff>189865</xdr:colOff>
      <xdr:row>78</xdr:row>
      <xdr:rowOff>79510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29072"/>
          <a:ext cx="1270" cy="14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83337</xdr:rowOff>
    </xdr:from>
    <xdr:ext cx="469744"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79510</xdr:rowOff>
    </xdr:from>
    <xdr:to>
      <xdr:col>55</xdr:col>
      <xdr:colOff>88900</xdr:colOff>
      <xdr:row>78</xdr:row>
      <xdr:rowOff>79510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145699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27572</xdr:rowOff>
    </xdr:from>
    <xdr:to>
      <xdr:col>55</xdr:col>
      <xdr:colOff>88900</xdr:colOff>
      <xdr:row>70</xdr:row>
      <xdr:rowOff>27572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2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79510</xdr:rowOff>
    </xdr:from>
    <xdr:to>
      <xdr:col>55</xdr:col>
      <xdr:colOff>0</xdr:colOff>
      <xdr:row>78</xdr:row>
      <xdr:rowOff>128293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52610"/>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110474</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69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87598</xdr:rowOff>
    </xdr:from>
    <xdr:to>
      <xdr:col>55</xdr:col>
      <xdr:colOff>50800</xdr:colOff>
      <xdr:row>77</xdr:row>
      <xdr:rowOff>17748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111719</xdr:rowOff>
    </xdr:from>
    <xdr:to>
      <xdr:col>50</xdr:col>
      <xdr:colOff>114300</xdr:colOff>
      <xdr:row>78</xdr:row>
      <xdr:rowOff>128293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481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105542</xdr:rowOff>
    </xdr:from>
    <xdr:to>
      <xdr:col>50</xdr:col>
      <xdr:colOff>165100</xdr:colOff>
      <xdr:row>77</xdr:row>
      <xdr:rowOff>35692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3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52219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106279</xdr:rowOff>
    </xdr:from>
    <xdr:to>
      <xdr:col>45</xdr:col>
      <xdr:colOff>177800</xdr:colOff>
      <xdr:row>78</xdr:row>
      <xdr:rowOff>111719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9379"/>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115463</xdr:rowOff>
    </xdr:from>
    <xdr:to>
      <xdr:col>46</xdr:col>
      <xdr:colOff>38100</xdr:colOff>
      <xdr:row>78</xdr:row>
      <xdr:rowOff>45613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62140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15428" y="1309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51643</xdr:rowOff>
    </xdr:from>
    <xdr:to>
      <xdr:col>41</xdr:col>
      <xdr:colOff>50800</xdr:colOff>
      <xdr:row>78</xdr:row>
      <xdr:rowOff>106279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53293"/>
          <a:ext cx="889000" cy="2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109176</xdr:rowOff>
    </xdr:from>
    <xdr:to>
      <xdr:col>41</xdr:col>
      <xdr:colOff>101600</xdr:colOff>
      <xdr:row>78</xdr:row>
      <xdr:rowOff>39326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55853</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26428" y="130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50436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28710</xdr:rowOff>
    </xdr:from>
    <xdr:to>
      <xdr:col>55</xdr:col>
      <xdr:colOff>50800</xdr:colOff>
      <xdr:row>78</xdr:row>
      <xdr:rowOff>130310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115087</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1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77493</xdr:rowOff>
    </xdr:from>
    <xdr:to>
      <xdr:col>50</xdr:col>
      <xdr:colOff>165100</xdr:colOff>
      <xdr:row>79</xdr:row>
      <xdr:rowOff>7643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170220</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43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60919</xdr:rowOff>
    </xdr:from>
    <xdr:to>
      <xdr:col>46</xdr:col>
      <xdr:colOff>38100</xdr:colOff>
      <xdr:row>78</xdr:row>
      <xdr:rowOff>162519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153646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2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55479</xdr:rowOff>
    </xdr:from>
    <xdr:to>
      <xdr:col>41</xdr:col>
      <xdr:colOff>101600</xdr:colOff>
      <xdr:row>78</xdr:row>
      <xdr:rowOff>157079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148206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2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843</xdr:rowOff>
    </xdr:from>
    <xdr:to>
      <xdr:col>36</xdr:col>
      <xdr:colOff>165100</xdr:colOff>
      <xdr:row>77</xdr:row>
      <xdr:rowOff>102443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93570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29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140157</xdr:rowOff>
    </xdr:from>
    <xdr:to>
      <xdr:col>54</xdr:col>
      <xdr:colOff>189865</xdr:colOff>
      <xdr:row>97</xdr:row>
      <xdr:rowOff>23152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70657"/>
          <a:ext cx="1270" cy="1083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26979</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65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23152</xdr:rowOff>
    </xdr:from>
    <xdr:to>
      <xdr:col>55</xdr:col>
      <xdr:colOff>88900</xdr:colOff>
      <xdr:row>97</xdr:row>
      <xdr:rowOff>23152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65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86834</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140157</xdr:rowOff>
    </xdr:from>
    <xdr:to>
      <xdr:col>55</xdr:col>
      <xdr:colOff>88900</xdr:colOff>
      <xdr:row>90</xdr:row>
      <xdr:rowOff>140157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70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170675</xdr:rowOff>
    </xdr:from>
    <xdr:to>
      <xdr:col>55</xdr:col>
      <xdr:colOff>0</xdr:colOff>
      <xdr:row>97</xdr:row>
      <xdr:rowOff>150330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58425"/>
          <a:ext cx="838200" cy="3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63961</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180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41084</xdr:rowOff>
    </xdr:from>
    <xdr:to>
      <xdr:col>55</xdr:col>
      <xdr:colOff>50800</xdr:colOff>
      <xdr:row>95</xdr:row>
      <xdr:rowOff>142684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3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150330</xdr:rowOff>
    </xdr:from>
    <xdr:to>
      <xdr:col>50</xdr:col>
      <xdr:colOff>114300</xdr:colOff>
      <xdr:row>98</xdr:row>
      <xdr:rowOff>50088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80980"/>
          <a:ext cx="889000" cy="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113664</xdr:rowOff>
    </xdr:from>
    <xdr:to>
      <xdr:col>50</xdr:col>
      <xdr:colOff>165100</xdr:colOff>
      <xdr:row>96</xdr:row>
      <xdr:rowOff>43814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0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60341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17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54623</xdr:rowOff>
    </xdr:from>
    <xdr:to>
      <xdr:col>45</xdr:col>
      <xdr:colOff>177800</xdr:colOff>
      <xdr:row>98</xdr:row>
      <xdr:rowOff>50088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13823"/>
          <a:ext cx="889000" cy="33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29769</xdr:rowOff>
    </xdr:from>
    <xdr:to>
      <xdr:col>46</xdr:col>
      <xdr:colOff>38100</xdr:colOff>
      <xdr:row>96</xdr:row>
      <xdr:rowOff>131369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8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147896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94399</xdr:rowOff>
    </xdr:from>
    <xdr:to>
      <xdr:col>41</xdr:col>
      <xdr:colOff>50800</xdr:colOff>
      <xdr:row>96</xdr:row>
      <xdr:rowOff>54623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5696349"/>
          <a:ext cx="889000" cy="8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3670</xdr:rowOff>
    </xdr:from>
    <xdr:to>
      <xdr:col>41</xdr:col>
      <xdr:colOff>101600</xdr:colOff>
      <xdr:row>95</xdr:row>
      <xdr:rowOff>105270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2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121797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63906</xdr:rowOff>
    </xdr:from>
    <xdr:to>
      <xdr:col>36</xdr:col>
      <xdr:colOff>165100</xdr:colOff>
      <xdr:row>93</xdr:row>
      <xdr:rowOff>165506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0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156633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10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119875</xdr:rowOff>
    </xdr:from>
    <xdr:to>
      <xdr:col>55</xdr:col>
      <xdr:colOff>50800</xdr:colOff>
      <xdr:row>96</xdr:row>
      <xdr:rowOff>50025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98302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8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99530</xdr:rowOff>
    </xdr:from>
    <xdr:to>
      <xdr:col>50</xdr:col>
      <xdr:colOff>165100</xdr:colOff>
      <xdr:row>98</xdr:row>
      <xdr:rowOff>29680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20807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170738</xdr:rowOff>
    </xdr:from>
    <xdr:to>
      <xdr:col>46</xdr:col>
      <xdr:colOff>38100</xdr:colOff>
      <xdr:row>98</xdr:row>
      <xdr:rowOff>100888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92015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3823</xdr:rowOff>
    </xdr:from>
    <xdr:to>
      <xdr:col>41</xdr:col>
      <xdr:colOff>101600</xdr:colOff>
      <xdr:row>96</xdr:row>
      <xdr:rowOff>105423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43599</xdr:rowOff>
    </xdr:from>
    <xdr:to>
      <xdr:col>36</xdr:col>
      <xdr:colOff>165100</xdr:colOff>
      <xdr:row>91</xdr:row>
      <xdr:rowOff>145199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6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161726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54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118897</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119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65574</xdr:rowOff>
    </xdr:from>
    <xdr:ext cx="469744"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8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118897</xdr:rowOff>
    </xdr:from>
    <xdr:to>
      <xdr:col>86</xdr:col>
      <xdr:colOff>25400</xdr:colOff>
      <xdr:row>35</xdr:row>
      <xdr:rowOff>118897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11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166446</xdr:rowOff>
    </xdr:from>
    <xdr:to>
      <xdr:col>85</xdr:col>
      <xdr:colOff>127000</xdr:colOff>
      <xdr:row>38</xdr:row>
      <xdr:rowOff>20142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1009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93718</xdr:rowOff>
    </xdr:from>
    <xdr:ext cx="378565"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70841</xdr:rowOff>
    </xdr:from>
    <xdr:to>
      <xdr:col>85</xdr:col>
      <xdr:colOff>177800</xdr:colOff>
      <xdr:row>38</xdr:row>
      <xdr:rowOff>991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20142</xdr:rowOff>
    </xdr:from>
    <xdr:to>
      <xdr:col>81</xdr:col>
      <xdr:colOff>50800</xdr:colOff>
      <xdr:row>38</xdr:row>
      <xdr:rowOff>79578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3524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144450</xdr:rowOff>
    </xdr:from>
    <xdr:to>
      <xdr:col>81</xdr:col>
      <xdr:colOff>101600</xdr:colOff>
      <xdr:row>35</xdr:row>
      <xdr:rowOff>74600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59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91127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7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104267</xdr:rowOff>
    </xdr:from>
    <xdr:to>
      <xdr:col>76</xdr:col>
      <xdr:colOff>114300</xdr:colOff>
      <xdr:row>38</xdr:row>
      <xdr:rowOff>79578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105017"/>
          <a:ext cx="889000" cy="4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34265</xdr:rowOff>
    </xdr:from>
    <xdr:to>
      <xdr:col>76</xdr:col>
      <xdr:colOff>165100</xdr:colOff>
      <xdr:row>35</xdr:row>
      <xdr:rowOff>135865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03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152392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81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42545</xdr:rowOff>
    </xdr:from>
    <xdr:to>
      <xdr:col>71</xdr:col>
      <xdr:colOff>177800</xdr:colOff>
      <xdr:row>35</xdr:row>
      <xdr:rowOff>104267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186045"/>
          <a:ext cx="889000" cy="9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111760</xdr:rowOff>
    </xdr:from>
    <xdr:to>
      <xdr:col>72</xdr:col>
      <xdr:colOff>38100</xdr:colOff>
      <xdr:row>37</xdr:row>
      <xdr:rowOff>41910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33037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7975</xdr:rowOff>
    </xdr:from>
    <xdr:to>
      <xdr:col>67</xdr:col>
      <xdr:colOff>101600</xdr:colOff>
      <xdr:row>30</xdr:row>
      <xdr:rowOff>109575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100702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5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115646</xdr:rowOff>
    </xdr:from>
    <xdr:to>
      <xdr:col>85</xdr:col>
      <xdr:colOff>177800</xdr:colOff>
      <xdr:row>38</xdr:row>
      <xdr:rowOff>45796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94073</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3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140792</xdr:rowOff>
    </xdr:from>
    <xdr:to>
      <xdr:col>81</xdr:col>
      <xdr:colOff>101600</xdr:colOff>
      <xdr:row>38</xdr:row>
      <xdr:rowOff>70942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62069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28778</xdr:rowOff>
    </xdr:from>
    <xdr:to>
      <xdr:col>76</xdr:col>
      <xdr:colOff>165100</xdr:colOff>
      <xdr:row>38</xdr:row>
      <xdr:rowOff>130378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121505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36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53467</xdr:rowOff>
    </xdr:from>
    <xdr:to>
      <xdr:col>72</xdr:col>
      <xdr:colOff>38100</xdr:colOff>
      <xdr:row>35</xdr:row>
      <xdr:rowOff>155067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0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163195</xdr:rowOff>
    </xdr:from>
    <xdr:to>
      <xdr:col>67</xdr:col>
      <xdr:colOff>101600</xdr:colOff>
      <xdr:row>30</xdr:row>
      <xdr:rowOff>93345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1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109872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49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62167</xdr:rowOff>
    </xdr:from>
    <xdr:to>
      <xdr:col>85</xdr:col>
      <xdr:colOff>126364</xdr:colOff>
      <xdr:row>78</xdr:row>
      <xdr:rowOff>116573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5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120400</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116573</xdr:rowOff>
    </xdr:from>
    <xdr:to>
      <xdr:col>86</xdr:col>
      <xdr:colOff>25400</xdr:colOff>
      <xdr:row>78</xdr:row>
      <xdr:rowOff>116573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8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8844</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62167</xdr:rowOff>
    </xdr:from>
    <xdr:to>
      <xdr:col>86</xdr:col>
      <xdr:colOff>25400</xdr:colOff>
      <xdr:row>71</xdr:row>
      <xdr:rowOff>62167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141605</xdr:rowOff>
    </xdr:from>
    <xdr:to>
      <xdr:col>85</xdr:col>
      <xdr:colOff>127000</xdr:colOff>
      <xdr:row>75</xdr:row>
      <xdr:rowOff>89294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828905"/>
          <a:ext cx="8382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7573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3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156146</xdr:rowOff>
    </xdr:from>
    <xdr:to>
      <xdr:col>85</xdr:col>
      <xdr:colOff>177800</xdr:colOff>
      <xdr:row>73</xdr:row>
      <xdr:rowOff>86296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5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64415</xdr:rowOff>
    </xdr:from>
    <xdr:to>
      <xdr:col>81</xdr:col>
      <xdr:colOff>50800</xdr:colOff>
      <xdr:row>74</xdr:row>
      <xdr:rowOff>141605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751715"/>
          <a:ext cx="889000" cy="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66649</xdr:rowOff>
    </xdr:from>
    <xdr:to>
      <xdr:col>81</xdr:col>
      <xdr:colOff>101600</xdr:colOff>
      <xdr:row>72</xdr:row>
      <xdr:rowOff>168249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13326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1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64415</xdr:rowOff>
    </xdr:from>
    <xdr:to>
      <xdr:col>76</xdr:col>
      <xdr:colOff>114300</xdr:colOff>
      <xdr:row>74</xdr:row>
      <xdr:rowOff>67653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751715"/>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965</xdr:rowOff>
    </xdr:from>
    <xdr:to>
      <xdr:col>76</xdr:col>
      <xdr:colOff>165100</xdr:colOff>
      <xdr:row>74</xdr:row>
      <xdr:rowOff>102565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119092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67653</xdr:rowOff>
    </xdr:from>
    <xdr:to>
      <xdr:col>71</xdr:col>
      <xdr:colOff>177800</xdr:colOff>
      <xdr:row>75</xdr:row>
      <xdr:rowOff>4788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5495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49390</xdr:rowOff>
    </xdr:from>
    <xdr:to>
      <xdr:col>72</xdr:col>
      <xdr:colOff>38100</xdr:colOff>
      <xdr:row>74</xdr:row>
      <xdr:rowOff>150990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142117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155536</xdr:rowOff>
    </xdr:from>
    <xdr:to>
      <xdr:col>67</xdr:col>
      <xdr:colOff>101600</xdr:colOff>
      <xdr:row>76</xdr:row>
      <xdr:rowOff>85686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76813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1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38494</xdr:rowOff>
    </xdr:from>
    <xdr:to>
      <xdr:col>85</xdr:col>
      <xdr:colOff>177800</xdr:colOff>
      <xdr:row>75</xdr:row>
      <xdr:rowOff>140094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16921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90805</xdr:rowOff>
    </xdr:from>
    <xdr:to>
      <xdr:col>81</xdr:col>
      <xdr:colOff>101600</xdr:colOff>
      <xdr:row>75</xdr:row>
      <xdr:rowOff>20955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12082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87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13615</xdr:rowOff>
    </xdr:from>
    <xdr:to>
      <xdr:col>76</xdr:col>
      <xdr:colOff>165100</xdr:colOff>
      <xdr:row>74</xdr:row>
      <xdr:rowOff>115215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7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106342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7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16853</xdr:rowOff>
    </xdr:from>
    <xdr:to>
      <xdr:col>72</xdr:col>
      <xdr:colOff>38100</xdr:colOff>
      <xdr:row>74</xdr:row>
      <xdr:rowOff>118453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7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134980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7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125438</xdr:rowOff>
    </xdr:from>
    <xdr:to>
      <xdr:col>67</xdr:col>
      <xdr:colOff>101600</xdr:colOff>
      <xdr:row>75</xdr:row>
      <xdr:rowOff>55588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8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72115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47084</xdr:rowOff>
    </xdr:from>
    <xdr:to>
      <xdr:col>85</xdr:col>
      <xdr:colOff>126364</xdr:colOff>
      <xdr:row>99</xdr:row>
      <xdr:rowOff>11423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9034"/>
          <a:ext cx="1269" cy="133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15250</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11423</xdr:rowOff>
    </xdr:from>
    <xdr:to>
      <xdr:col>86</xdr:col>
      <xdr:colOff>25400</xdr:colOff>
      <xdr:row>99</xdr:row>
      <xdr:rowOff>11423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8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165211</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47084</xdr:rowOff>
    </xdr:from>
    <xdr:to>
      <xdr:col>86</xdr:col>
      <xdr:colOff>25400</xdr:colOff>
      <xdr:row>91</xdr:row>
      <xdr:rowOff>47084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171052</xdr:rowOff>
    </xdr:from>
    <xdr:to>
      <xdr:col>85</xdr:col>
      <xdr:colOff>127000</xdr:colOff>
      <xdr:row>98</xdr:row>
      <xdr:rowOff>157922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287352"/>
          <a:ext cx="838200" cy="67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61321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177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38444</xdr:rowOff>
    </xdr:from>
    <xdr:to>
      <xdr:col>85</xdr:col>
      <xdr:colOff>177800</xdr:colOff>
      <xdr:row>95</xdr:row>
      <xdr:rowOff>140044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2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171052</xdr:rowOff>
    </xdr:from>
    <xdr:to>
      <xdr:col>81</xdr:col>
      <xdr:colOff>50800</xdr:colOff>
      <xdr:row>96</xdr:row>
      <xdr:rowOff>69487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287352"/>
          <a:ext cx="889000" cy="24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162509</xdr:rowOff>
    </xdr:from>
    <xdr:to>
      <xdr:col>81</xdr:col>
      <xdr:colOff>101600</xdr:colOff>
      <xdr:row>95</xdr:row>
      <xdr:rowOff>92659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27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83786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3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69487</xdr:rowOff>
    </xdr:from>
    <xdr:to>
      <xdr:col>76</xdr:col>
      <xdr:colOff>114300</xdr:colOff>
      <xdr:row>96</xdr:row>
      <xdr:rowOff>118636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2868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74695</xdr:rowOff>
    </xdr:from>
    <xdr:to>
      <xdr:col>76</xdr:col>
      <xdr:colOff>165100</xdr:colOff>
      <xdr:row>96</xdr:row>
      <xdr:rowOff>4845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3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21372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1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118636</xdr:rowOff>
    </xdr:from>
    <xdr:to>
      <xdr:col>71</xdr:col>
      <xdr:colOff>177800</xdr:colOff>
      <xdr:row>98</xdr:row>
      <xdr:rowOff>69748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577836"/>
          <a:ext cx="889000" cy="29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74073</xdr:rowOff>
    </xdr:from>
    <xdr:to>
      <xdr:col>72</xdr:col>
      <xdr:colOff>38100</xdr:colOff>
      <xdr:row>96</xdr:row>
      <xdr:rowOff>4223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3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20750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1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165677</xdr:rowOff>
    </xdr:from>
    <xdr:to>
      <xdr:col>67</xdr:col>
      <xdr:colOff>101600</xdr:colOff>
      <xdr:row>96</xdr:row>
      <xdr:rowOff>95827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4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112354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2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107122</xdr:rowOff>
    </xdr:from>
    <xdr:to>
      <xdr:col>85</xdr:col>
      <xdr:colOff>177800</xdr:colOff>
      <xdr:row>99</xdr:row>
      <xdr:rowOff>37272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22049</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2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120252</xdr:rowOff>
    </xdr:from>
    <xdr:to>
      <xdr:col>81</xdr:col>
      <xdr:colOff>101600</xdr:colOff>
      <xdr:row>95</xdr:row>
      <xdr:rowOff>50402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2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66929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01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18687</xdr:rowOff>
    </xdr:from>
    <xdr:to>
      <xdr:col>76</xdr:col>
      <xdr:colOff>165100</xdr:colOff>
      <xdr:row>96</xdr:row>
      <xdr:rowOff>120287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111414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67836</xdr:rowOff>
    </xdr:from>
    <xdr:to>
      <xdr:col>72</xdr:col>
      <xdr:colOff>38100</xdr:colOff>
      <xdr:row>96</xdr:row>
      <xdr:rowOff>169436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160563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1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18948</xdr:rowOff>
    </xdr:from>
    <xdr:to>
      <xdr:col>67</xdr:col>
      <xdr:colOff>101600</xdr:colOff>
      <xdr:row>98</xdr:row>
      <xdr:rowOff>120548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111675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1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85707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29207"/>
          <a:ext cx="1269" cy="1556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32384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85707</xdr:rowOff>
    </xdr:from>
    <xdr:to>
      <xdr:col>116</xdr:col>
      <xdr:colOff>152400</xdr:colOff>
      <xdr:row>30</xdr:row>
      <xdr:rowOff>85707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2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24691</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6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1814</xdr:rowOff>
    </xdr:from>
    <xdr:to>
      <xdr:col>116</xdr:col>
      <xdr:colOff>114300</xdr:colOff>
      <xdr:row>37</xdr:row>
      <xdr:rowOff>103414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156065</xdr:rowOff>
    </xdr:from>
    <xdr:to>
      <xdr:col>112</xdr:col>
      <xdr:colOff>38100</xdr:colOff>
      <xdr:row>37</xdr:row>
      <xdr:rowOff>86215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102742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119380</xdr:rowOff>
    </xdr:from>
    <xdr:to>
      <xdr:col>107</xdr:col>
      <xdr:colOff>101600</xdr:colOff>
      <xdr:row>38</xdr:row>
      <xdr:rowOff>49530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66057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114699</xdr:rowOff>
    </xdr:from>
    <xdr:to>
      <xdr:col>102</xdr:col>
      <xdr:colOff>165100</xdr:colOff>
      <xdr:row>38</xdr:row>
      <xdr:rowOff>44849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61376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93037</xdr:rowOff>
    </xdr:from>
    <xdr:to>
      <xdr:col>98</xdr:col>
      <xdr:colOff>38100</xdr:colOff>
      <xdr:row>38</xdr:row>
      <xdr:rowOff>23186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39714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114783</xdr:rowOff>
    </xdr:from>
    <xdr:to>
      <xdr:col>116</xdr:col>
      <xdr:colOff>62864</xdr:colOff>
      <xdr:row>58</xdr:row>
      <xdr:rowOff>129184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8733"/>
          <a:ext cx="1269" cy="121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133011</xdr:rowOff>
    </xdr:from>
    <xdr:ext cx="378565"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7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129184</xdr:rowOff>
    </xdr:from>
    <xdr:to>
      <xdr:col>116</xdr:col>
      <xdr:colOff>152400</xdr:colOff>
      <xdr:row>58</xdr:row>
      <xdr:rowOff>129184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7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61460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114783</xdr:rowOff>
    </xdr:from>
    <xdr:to>
      <xdr:col>116</xdr:col>
      <xdr:colOff>152400</xdr:colOff>
      <xdr:row>51</xdr:row>
      <xdr:rowOff>114783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91785</xdr:rowOff>
    </xdr:from>
    <xdr:to>
      <xdr:col>116</xdr:col>
      <xdr:colOff>63500</xdr:colOff>
      <xdr:row>56</xdr:row>
      <xdr:rowOff>98095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692985"/>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87123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59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108696</xdr:rowOff>
    </xdr:from>
    <xdr:to>
      <xdr:col>116</xdr:col>
      <xdr:colOff>114300</xdr:colOff>
      <xdr:row>58</xdr:row>
      <xdr:rowOff>38846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98095</xdr:rowOff>
    </xdr:from>
    <xdr:to>
      <xdr:col>111</xdr:col>
      <xdr:colOff>177800</xdr:colOff>
      <xdr:row>56</xdr:row>
      <xdr:rowOff>101112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699295"/>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129043</xdr:rowOff>
    </xdr:from>
    <xdr:to>
      <xdr:col>112</xdr:col>
      <xdr:colOff>38100</xdr:colOff>
      <xdr:row>58</xdr:row>
      <xdr:rowOff>59193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50320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99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101112</xdr:rowOff>
    </xdr:from>
    <xdr:to>
      <xdr:col>107</xdr:col>
      <xdr:colOff>50800</xdr:colOff>
      <xdr:row>56</xdr:row>
      <xdr:rowOff>114005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702312"/>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33670</xdr:rowOff>
    </xdr:from>
    <xdr:to>
      <xdr:col>107</xdr:col>
      <xdr:colOff>101600</xdr:colOff>
      <xdr:row>56</xdr:row>
      <xdr:rowOff>135270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151797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114005</xdr:rowOff>
    </xdr:from>
    <xdr:to>
      <xdr:col>102</xdr:col>
      <xdr:colOff>114300</xdr:colOff>
      <xdr:row>56</xdr:row>
      <xdr:rowOff>125116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15205"/>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26264</xdr:rowOff>
    </xdr:from>
    <xdr:to>
      <xdr:col>102</xdr:col>
      <xdr:colOff>165100</xdr:colOff>
      <xdr:row>56</xdr:row>
      <xdr:rowOff>127864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144391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40169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40985</xdr:rowOff>
    </xdr:from>
    <xdr:to>
      <xdr:col>116</xdr:col>
      <xdr:colOff>114300</xdr:colOff>
      <xdr:row>56</xdr:row>
      <xdr:rowOff>142585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6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63862</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49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47295</xdr:rowOff>
    </xdr:from>
    <xdr:to>
      <xdr:col>112</xdr:col>
      <xdr:colOff>38100</xdr:colOff>
      <xdr:row>56</xdr:row>
      <xdr:rowOff>148895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165422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42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50312</xdr:rowOff>
    </xdr:from>
    <xdr:to>
      <xdr:col>107</xdr:col>
      <xdr:colOff>101600</xdr:colOff>
      <xdr:row>56</xdr:row>
      <xdr:rowOff>151912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143039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4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63205</xdr:rowOff>
    </xdr:from>
    <xdr:to>
      <xdr:col>102</xdr:col>
      <xdr:colOff>165100</xdr:colOff>
      <xdr:row>56</xdr:row>
      <xdr:rowOff>164805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155932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7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74316</xdr:rowOff>
    </xdr:from>
    <xdr:to>
      <xdr:col>98</xdr:col>
      <xdr:colOff>38100</xdr:colOff>
      <xdr:row>57</xdr:row>
      <xdr:rowOff>4466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20993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4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152822</xdr:rowOff>
    </xdr:from>
    <xdr:to>
      <xdr:col>116</xdr:col>
      <xdr:colOff>62864</xdr:colOff>
      <xdr:row>77</xdr:row>
      <xdr:rowOff>45974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54322"/>
          <a:ext cx="1269" cy="109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49801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45974</xdr:rowOff>
    </xdr:from>
    <xdr:to>
      <xdr:col>116</xdr:col>
      <xdr:colOff>152400</xdr:colOff>
      <xdr:row>77</xdr:row>
      <xdr:rowOff>45974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4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152822</xdr:rowOff>
    </xdr:from>
    <xdr:to>
      <xdr:col>116</xdr:col>
      <xdr:colOff>152400</xdr:colOff>
      <xdr:row>70</xdr:row>
      <xdr:rowOff>152822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120772</xdr:rowOff>
    </xdr:from>
    <xdr:to>
      <xdr:col>116</xdr:col>
      <xdr:colOff>63500</xdr:colOff>
      <xdr:row>73</xdr:row>
      <xdr:rowOff>166767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636622"/>
          <a:ext cx="838200" cy="4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79727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2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56850</xdr:rowOff>
    </xdr:from>
    <xdr:to>
      <xdr:col>116</xdr:col>
      <xdr:colOff>114300</xdr:colOff>
      <xdr:row>72</xdr:row>
      <xdr:rowOff>158450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4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166767</xdr:rowOff>
    </xdr:from>
    <xdr:to>
      <xdr:col>111</xdr:col>
      <xdr:colOff>177800</xdr:colOff>
      <xdr:row>74</xdr:row>
      <xdr:rowOff>71348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82617"/>
          <a:ext cx="889000" cy="7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14605</xdr:rowOff>
    </xdr:from>
    <xdr:to>
      <xdr:col>112</xdr:col>
      <xdr:colOff>38100</xdr:colOff>
      <xdr:row>72</xdr:row>
      <xdr:rowOff>116205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132732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71348</xdr:rowOff>
    </xdr:from>
    <xdr:to>
      <xdr:col>107</xdr:col>
      <xdr:colOff>50800</xdr:colOff>
      <xdr:row>74</xdr:row>
      <xdr:rowOff>135357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75864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171287</xdr:rowOff>
    </xdr:from>
    <xdr:to>
      <xdr:col>107</xdr:col>
      <xdr:colOff>101600</xdr:colOff>
      <xdr:row>74</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117964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4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99192</xdr:rowOff>
    </xdr:from>
    <xdr:to>
      <xdr:col>102</xdr:col>
      <xdr:colOff>114300</xdr:colOff>
      <xdr:row>74</xdr:row>
      <xdr:rowOff>135357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786492"/>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31201</xdr:rowOff>
    </xdr:from>
    <xdr:to>
      <xdr:col>102</xdr:col>
      <xdr:colOff>165100</xdr:colOff>
      <xdr:row>74</xdr:row>
      <xdr:rowOff>132801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149328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35727</xdr:rowOff>
    </xdr:from>
    <xdr:to>
      <xdr:col>98</xdr:col>
      <xdr:colOff>38100</xdr:colOff>
      <xdr:row>74</xdr:row>
      <xdr:rowOff>137327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153854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69972</xdr:rowOff>
    </xdr:from>
    <xdr:to>
      <xdr:col>116</xdr:col>
      <xdr:colOff>114300</xdr:colOff>
      <xdr:row>74</xdr:row>
      <xdr:rowOff>122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48399</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6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115967</xdr:rowOff>
    </xdr:from>
    <xdr:to>
      <xdr:col>112</xdr:col>
      <xdr:colOff>38100</xdr:colOff>
      <xdr:row>74</xdr:row>
      <xdr:rowOff>46117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37244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72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20548</xdr:rowOff>
    </xdr:from>
    <xdr:to>
      <xdr:col>107</xdr:col>
      <xdr:colOff>101600</xdr:colOff>
      <xdr:row>74</xdr:row>
      <xdr:rowOff>122148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113275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84557</xdr:rowOff>
    </xdr:from>
    <xdr:to>
      <xdr:col>102</xdr:col>
      <xdr:colOff>165100</xdr:colOff>
      <xdr:row>75</xdr:row>
      <xdr:rowOff>14707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7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5834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8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48392</xdr:rowOff>
    </xdr:from>
    <xdr:to>
      <xdr:col>98</xdr:col>
      <xdr:colOff>38100</xdr:colOff>
      <xdr:row>74</xdr:row>
      <xdr:rowOff>149992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141119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8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歳出決算総額は前年度比</a:t>
          </a:r>
          <a:r>
            <a:rPr kumimoji="1" lang="en-US" altLang="ja-JP" sz="1300">
              <a:latin typeface="ＭＳ Ｐゴシック" panose="020B0600070205080204" pitchFamily="50" charset="-128"/>
              <a:ea typeface="ＭＳ Ｐゴシック" panose="020B0600070205080204" pitchFamily="50" charset="-128"/>
            </a:rPr>
            <a:t>12,743</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501,975</a:t>
          </a:r>
          <a:r>
            <a:rPr kumimoji="1" lang="ja-JP" altLang="en-US" sz="1300">
              <a:latin typeface="ＭＳ Ｐゴシック" panose="020B0600070205080204" pitchFamily="50" charset="-128"/>
              <a:ea typeface="ＭＳ Ｐゴシック" panose="020B0600070205080204" pitchFamily="50" charset="-128"/>
            </a:rPr>
            <a:t>円となっている。増額の大きな要因としては、物件費、普通建設事業費及び扶助費の増額であり、物件費については、物価高騰の影響等により前年度比</a:t>
          </a:r>
          <a:r>
            <a:rPr kumimoji="1" lang="en-US" altLang="ja-JP" sz="1300">
              <a:latin typeface="ＭＳ Ｐゴシック" panose="020B0600070205080204" pitchFamily="50" charset="-128"/>
              <a:ea typeface="ＭＳ Ｐゴシック" panose="020B0600070205080204" pitchFamily="50" charset="-128"/>
            </a:rPr>
            <a:t>6,317</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73,918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ものの、県内平均を上回っている。普通建設事業費については、国庫補助事業である産地生産基盤パワーアップ事業及び地方創生道整備推進交付金事業等の実施により、前年度比</a:t>
          </a:r>
          <a:r>
            <a:rPr kumimoji="1" lang="en-US" altLang="ja-JP" sz="1300">
              <a:latin typeface="ＭＳ Ｐゴシック" panose="020B0600070205080204" pitchFamily="50" charset="-128"/>
              <a:ea typeface="ＭＳ Ｐゴシック" panose="020B0600070205080204" pitchFamily="50" charset="-128"/>
            </a:rPr>
            <a:t>14,417</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36,422</a:t>
          </a:r>
          <a:r>
            <a:rPr kumimoji="1" lang="ja-JP" altLang="en-US" sz="1300">
              <a:latin typeface="ＭＳ Ｐゴシック" panose="020B0600070205080204" pitchFamily="50" charset="-128"/>
              <a:ea typeface="ＭＳ Ｐゴシック" panose="020B0600070205080204" pitchFamily="50" charset="-128"/>
            </a:rPr>
            <a:t>円となっている。扶助費については、前年度比</a:t>
          </a:r>
          <a:r>
            <a:rPr kumimoji="1" lang="en-US" altLang="ja-JP" sz="1300">
              <a:latin typeface="ＭＳ Ｐゴシック" panose="020B0600070205080204" pitchFamily="50" charset="-128"/>
              <a:ea typeface="ＭＳ Ｐゴシック" panose="020B0600070205080204" pitchFamily="50" charset="-128"/>
            </a:rPr>
            <a:t>11,601</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135,725</a:t>
          </a:r>
          <a:r>
            <a:rPr kumimoji="1" lang="ja-JP" altLang="en-US" sz="1300">
              <a:latin typeface="ＭＳ Ｐゴシック" panose="020B0600070205080204" pitchFamily="50" charset="-128"/>
              <a:ea typeface="ＭＳ Ｐゴシック" panose="020B0600070205080204" pitchFamily="50" charset="-128"/>
            </a:rPr>
            <a:t>円となっており、類似団体平均、県内平均を大きく上回っている。要因としては、国の地方創生臨時交付金による住民税非課税世帯等に対する給付金の給付事業及び定額減税に伴う調整給付事業の実施の他、障害者自立支援給付費、児童手当等の増加が挙げられる。今後も扶助費の増加が見込まれるが、引き続き社会情勢などの変化に順応した住民サービスを実施する一方、資格審査等の適正化や、市単独事業の見直しなど扶助費総額の抑制に努めていく必要がある。また、積立金については、前年度比</a:t>
          </a:r>
          <a:r>
            <a:rPr kumimoji="1" lang="en-US" altLang="ja-JP" sz="1300">
              <a:latin typeface="ＭＳ Ｐゴシック" panose="020B0600070205080204" pitchFamily="50" charset="-128"/>
              <a:ea typeface="ＭＳ Ｐゴシック" panose="020B0600070205080204" pitchFamily="50" charset="-128"/>
            </a:rPr>
            <a:t>20,598</a:t>
          </a:r>
          <a:r>
            <a:rPr kumimoji="1" lang="ja-JP" altLang="en-US" sz="1300">
              <a:latin typeface="ＭＳ Ｐゴシック" panose="020B0600070205080204" pitchFamily="50" charset="-128"/>
              <a:ea typeface="ＭＳ Ｐゴシック" panose="020B0600070205080204" pitchFamily="50" charset="-128"/>
            </a:rPr>
            <a:t>円減の住民一人当たり</a:t>
          </a:r>
          <a:r>
            <a:rPr kumimoji="1" lang="en-US" altLang="ja-JP" sz="1300">
              <a:latin typeface="ＭＳ Ｐゴシック" panose="020B0600070205080204" pitchFamily="50" charset="-128"/>
              <a:ea typeface="ＭＳ Ｐゴシック" panose="020B0600070205080204" pitchFamily="50" charset="-128"/>
            </a:rPr>
            <a:t>3,442</a:t>
          </a:r>
          <a:r>
            <a:rPr kumimoji="1" lang="ja-JP" altLang="en-US" sz="1300">
              <a:latin typeface="ＭＳ Ｐゴシック" panose="020B0600070205080204" pitchFamily="50" charset="-128"/>
              <a:ea typeface="ＭＳ Ｐゴシック" panose="020B0600070205080204" pitchFamily="50" charset="-128"/>
            </a:rPr>
            <a:t>円となっており、これは今後見込まれる公共施設の改修、整備等の財政需要に備えるための公共施設整備等基金への積立額が前年度と比べ皆減となったこと及び財政調整基金への積立額が前年度と比べ減少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68,053
66,754
354.36
35,885,709
34,160,909
1,637,045
19,545,366
23,410,468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159703</xdr:rowOff>
    </xdr:from>
    <xdr:to>
      <xdr:col>24</xdr:col>
      <xdr:colOff>62865</xdr:colOff>
      <xdr:row>38</xdr:row>
      <xdr:rowOff>166846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303203"/>
          <a:ext cx="1270" cy="137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170673</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8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166846</xdr:rowOff>
    </xdr:from>
    <xdr:to>
      <xdr:col>24</xdr:col>
      <xdr:colOff>152400</xdr:colOff>
      <xdr:row>38</xdr:row>
      <xdr:rowOff>166846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8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106380</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159703</xdr:rowOff>
    </xdr:from>
    <xdr:to>
      <xdr:col>24</xdr:col>
      <xdr:colOff>152400</xdr:colOff>
      <xdr:row>30</xdr:row>
      <xdr:rowOff>159703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30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13970</xdr:rowOff>
    </xdr:from>
    <xdr:to>
      <xdr:col>24</xdr:col>
      <xdr:colOff>63500</xdr:colOff>
      <xdr:row>37</xdr:row>
      <xdr:rowOff>12541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014720"/>
          <a:ext cx="838200" cy="3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67486</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725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44609</xdr:rowOff>
    </xdr:from>
    <xdr:to>
      <xdr:col>24</xdr:col>
      <xdr:colOff>114300</xdr:colOff>
      <xdr:row>34</xdr:row>
      <xdr:rowOff>146209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587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12541</xdr:rowOff>
    </xdr:from>
    <xdr:to>
      <xdr:col>19</xdr:col>
      <xdr:colOff>177800</xdr:colOff>
      <xdr:row>38</xdr:row>
      <xdr:rowOff>1112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356191"/>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141764</xdr:rowOff>
    </xdr:from>
    <xdr:to>
      <xdr:col>20</xdr:col>
      <xdr:colOff>38100</xdr:colOff>
      <xdr:row>35</xdr:row>
      <xdr:rowOff>71914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597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88441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74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83979</xdr:rowOff>
    </xdr:from>
    <xdr:to>
      <xdr:col>15</xdr:col>
      <xdr:colOff>50800</xdr:colOff>
      <xdr:row>38</xdr:row>
      <xdr:rowOff>1112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84729"/>
          <a:ext cx="889000" cy="43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104616</xdr:rowOff>
    </xdr:from>
    <xdr:to>
      <xdr:col>15</xdr:col>
      <xdr:colOff>101600</xdr:colOff>
      <xdr:row>36</xdr:row>
      <xdr:rowOff>34766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0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51293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8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83979</xdr:rowOff>
    </xdr:from>
    <xdr:to>
      <xdr:col>10</xdr:col>
      <xdr:colOff>114300</xdr:colOff>
      <xdr:row>35</xdr:row>
      <xdr:rowOff>141129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60847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7461</xdr:rowOff>
    </xdr:from>
    <xdr:to>
      <xdr:col>10</xdr:col>
      <xdr:colOff>165100</xdr:colOff>
      <xdr:row>36</xdr:row>
      <xdr:rowOff>109061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100188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7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57467</xdr:rowOff>
    </xdr:from>
    <xdr:to>
      <xdr:col>6</xdr:col>
      <xdr:colOff>38100</xdr:colOff>
      <xdr:row>34</xdr:row>
      <xdr:rowOff>159067</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58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4144</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66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134620</xdr:rowOff>
    </xdr:from>
    <xdr:to>
      <xdr:col>24</xdr:col>
      <xdr:colOff>114300</xdr:colOff>
      <xdr:row>35</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113047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133191</xdr:rowOff>
    </xdr:from>
    <xdr:to>
      <xdr:col>20</xdr:col>
      <xdr:colOff>38100</xdr:colOff>
      <xdr:row>37</xdr:row>
      <xdr:rowOff>63341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3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54468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39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121761</xdr:rowOff>
    </xdr:from>
    <xdr:to>
      <xdr:col>15</xdr:col>
      <xdr:colOff>101600</xdr:colOff>
      <xdr:row>38</xdr:row>
      <xdr:rowOff>51912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4654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43039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33179</xdr:rowOff>
    </xdr:from>
    <xdr:to>
      <xdr:col>10</xdr:col>
      <xdr:colOff>165100</xdr:colOff>
      <xdr:row>35</xdr:row>
      <xdr:rowOff>134779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151306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80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90329</xdr:rowOff>
    </xdr:from>
    <xdr:to>
      <xdr:col>6</xdr:col>
      <xdr:colOff>38100</xdr:colOff>
      <xdr:row>36</xdr:row>
      <xdr:rowOff>20479</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0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11606</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1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145174</xdr:rowOff>
    </xdr:from>
    <xdr:to>
      <xdr:col>24</xdr:col>
      <xdr:colOff>62865</xdr:colOff>
      <xdr:row>59</xdr:row>
      <xdr:rowOff>114694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232024"/>
          <a:ext cx="127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118521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114694</xdr:rowOff>
    </xdr:from>
    <xdr:to>
      <xdr:col>24</xdr:col>
      <xdr:colOff>152400</xdr:colOff>
      <xdr:row>59</xdr:row>
      <xdr:rowOff>114694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3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91851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00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145174</xdr:rowOff>
    </xdr:from>
    <xdr:to>
      <xdr:col>24</xdr:col>
      <xdr:colOff>152400</xdr:colOff>
      <xdr:row>53</xdr:row>
      <xdr:rowOff>145174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2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54254</xdr:rowOff>
    </xdr:from>
    <xdr:to>
      <xdr:col>24</xdr:col>
      <xdr:colOff>63500</xdr:colOff>
      <xdr:row>59</xdr:row>
      <xdr:rowOff>114694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998354"/>
          <a:ext cx="838200" cy="2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33812</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35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10935</xdr:rowOff>
    </xdr:from>
    <xdr:to>
      <xdr:col>24</xdr:col>
      <xdr:colOff>114300</xdr:colOff>
      <xdr:row>57</xdr:row>
      <xdr:rowOff>112535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54254</xdr:rowOff>
    </xdr:from>
    <xdr:to>
      <xdr:col>19</xdr:col>
      <xdr:colOff>177800</xdr:colOff>
      <xdr:row>59</xdr:row>
      <xdr:rowOff>23926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998354"/>
          <a:ext cx="889000" cy="1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51194</xdr:rowOff>
    </xdr:from>
    <xdr:to>
      <xdr:col>20</xdr:col>
      <xdr:colOff>38100</xdr:colOff>
      <xdr:row>57</xdr:row>
      <xdr:rowOff>152794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2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169321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9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23926</xdr:rowOff>
    </xdr:from>
    <xdr:to>
      <xdr:col>15</xdr:col>
      <xdr:colOff>50800</xdr:colOff>
      <xdr:row>59</xdr:row>
      <xdr:rowOff>93891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10139476"/>
          <a:ext cx="889000" cy="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159359</xdr:rowOff>
    </xdr:from>
    <xdr:to>
      <xdr:col>15</xdr:col>
      <xdr:colOff>101600</xdr:colOff>
      <xdr:row>58</xdr:row>
      <xdr:rowOff>89509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3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106036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75476</xdr:rowOff>
    </xdr:from>
    <xdr:to>
      <xdr:col>10</xdr:col>
      <xdr:colOff>114300</xdr:colOff>
      <xdr:row>59</xdr:row>
      <xdr:rowOff>93891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990876"/>
          <a:ext cx="889000" cy="121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140551</xdr:rowOff>
    </xdr:from>
    <xdr:to>
      <xdr:col>10</xdr:col>
      <xdr:colOff>165100</xdr:colOff>
      <xdr:row>58</xdr:row>
      <xdr:rowOff>70701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1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87228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90335</xdr:rowOff>
    </xdr:from>
    <xdr:to>
      <xdr:col>6</xdr:col>
      <xdr:colOff>38100</xdr:colOff>
      <xdr:row>51</xdr:row>
      <xdr:rowOff>20485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66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37012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3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63894</xdr:rowOff>
    </xdr:from>
    <xdr:to>
      <xdr:col>24</xdr:col>
      <xdr:colOff>114300</xdr:colOff>
      <xdr:row>59</xdr:row>
      <xdr:rowOff>165494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17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150271</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3454</xdr:rowOff>
    </xdr:from>
    <xdr:to>
      <xdr:col>20</xdr:col>
      <xdr:colOff>38100</xdr:colOff>
      <xdr:row>58</xdr:row>
      <xdr:rowOff>105054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96181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144576</xdr:rowOff>
    </xdr:from>
    <xdr:to>
      <xdr:col>15</xdr:col>
      <xdr:colOff>101600</xdr:colOff>
      <xdr:row>59</xdr:row>
      <xdr:rowOff>74726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65853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8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43091</xdr:rowOff>
    </xdr:from>
    <xdr:to>
      <xdr:col>10</xdr:col>
      <xdr:colOff>165100</xdr:colOff>
      <xdr:row>59</xdr:row>
      <xdr:rowOff>144691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1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135818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25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24676</xdr:rowOff>
    </xdr:from>
    <xdr:to>
      <xdr:col>6</xdr:col>
      <xdr:colOff>38100</xdr:colOff>
      <xdr:row>52</xdr:row>
      <xdr:rowOff>126276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9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117403</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0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151130</xdr:rowOff>
    </xdr:from>
    <xdr:to>
      <xdr:col>24</xdr:col>
      <xdr:colOff>62865</xdr:colOff>
      <xdr:row>79</xdr:row>
      <xdr:rowOff>49926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52630"/>
          <a:ext cx="1270" cy="144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53753</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9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49926</xdr:rowOff>
    </xdr:from>
    <xdr:to>
      <xdr:col>24</xdr:col>
      <xdr:colOff>152400</xdr:colOff>
      <xdr:row>79</xdr:row>
      <xdr:rowOff>49926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97807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151130</xdr:rowOff>
    </xdr:from>
    <xdr:to>
      <xdr:col>24</xdr:col>
      <xdr:colOff>152400</xdr:colOff>
      <xdr:row>70</xdr:row>
      <xdr:rowOff>151130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127127</xdr:rowOff>
    </xdr:from>
    <xdr:to>
      <xdr:col>24</xdr:col>
      <xdr:colOff>63500</xdr:colOff>
      <xdr:row>74</xdr:row>
      <xdr:rowOff>134965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300077"/>
          <a:ext cx="838200" cy="5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2568</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518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24141</xdr:rowOff>
    </xdr:from>
    <xdr:to>
      <xdr:col>24</xdr:col>
      <xdr:colOff>114300</xdr:colOff>
      <xdr:row>73</xdr:row>
      <xdr:rowOff>125741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3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134965</xdr:rowOff>
    </xdr:from>
    <xdr:to>
      <xdr:col>19</xdr:col>
      <xdr:colOff>177800</xdr:colOff>
      <xdr:row>76</xdr:row>
      <xdr:rowOff>148909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822265"/>
          <a:ext cx="889000" cy="3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42658</xdr:rowOff>
    </xdr:from>
    <xdr:to>
      <xdr:col>20</xdr:col>
      <xdr:colOff>38100</xdr:colOff>
      <xdr:row>75</xdr:row>
      <xdr:rowOff>144258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135385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9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79807</xdr:rowOff>
    </xdr:from>
    <xdr:to>
      <xdr:col>15</xdr:col>
      <xdr:colOff>50800</xdr:colOff>
      <xdr:row>76</xdr:row>
      <xdr:rowOff>148909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2938557"/>
          <a:ext cx="889000" cy="24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132530</xdr:rowOff>
    </xdr:from>
    <xdr:to>
      <xdr:col>15</xdr:col>
      <xdr:colOff>101600</xdr:colOff>
      <xdr:row>78</xdr:row>
      <xdr:rowOff>62680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53807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42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79807</xdr:rowOff>
    </xdr:from>
    <xdr:to>
      <xdr:col>10</xdr:col>
      <xdr:colOff>114300</xdr:colOff>
      <xdr:row>78</xdr:row>
      <xdr:rowOff>26053</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2938557"/>
          <a:ext cx="889000" cy="4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55524</xdr:rowOff>
    </xdr:from>
    <xdr:to>
      <xdr:col>10</xdr:col>
      <xdr:colOff>165100</xdr:colOff>
      <xdr:row>76</xdr:row>
      <xdr:rowOff>157124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148251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7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127436</xdr:rowOff>
    </xdr:from>
    <xdr:to>
      <xdr:col>6</xdr:col>
      <xdr:colOff>38100</xdr:colOff>
      <xdr:row>79</xdr:row>
      <xdr:rowOff>57586</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48713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59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76327</xdr:rowOff>
    </xdr:from>
    <xdr:to>
      <xdr:col>24</xdr:col>
      <xdr:colOff>114300</xdr:colOff>
      <xdr:row>72</xdr:row>
      <xdr:rowOff>6477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24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99204</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10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84165</xdr:rowOff>
    </xdr:from>
    <xdr:to>
      <xdr:col>20</xdr:col>
      <xdr:colOff>38100</xdr:colOff>
      <xdr:row>75</xdr:row>
      <xdr:rowOff>14315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7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30842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54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98109</xdr:rowOff>
    </xdr:from>
    <xdr:to>
      <xdr:col>15</xdr:col>
      <xdr:colOff>101600</xdr:colOff>
      <xdr:row>77</xdr:row>
      <xdr:rowOff>28259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1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44787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90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29007</xdr:rowOff>
    </xdr:from>
    <xdr:to>
      <xdr:col>10</xdr:col>
      <xdr:colOff>165100</xdr:colOff>
      <xdr:row>75</xdr:row>
      <xdr:rowOff>130607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28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147134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66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146703</xdr:rowOff>
    </xdr:from>
    <xdr:to>
      <xdr:col>6</xdr:col>
      <xdr:colOff>38100</xdr:colOff>
      <xdr:row>78</xdr:row>
      <xdr:rowOff>76853</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93380</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12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134260</xdr:rowOff>
    </xdr:from>
    <xdr:to>
      <xdr:col>24</xdr:col>
      <xdr:colOff>62865</xdr:colOff>
      <xdr:row>97</xdr:row>
      <xdr:rowOff>85224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64760"/>
          <a:ext cx="1270" cy="115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89051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85224</xdr:rowOff>
    </xdr:from>
    <xdr:to>
      <xdr:col>24</xdr:col>
      <xdr:colOff>152400</xdr:colOff>
      <xdr:row>97</xdr:row>
      <xdr:rowOff>85224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1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80937</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134260</xdr:rowOff>
    </xdr:from>
    <xdr:to>
      <xdr:col>24</xdr:col>
      <xdr:colOff>152400</xdr:colOff>
      <xdr:row>90</xdr:row>
      <xdr:rowOff>134260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6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148135</xdr:rowOff>
    </xdr:from>
    <xdr:to>
      <xdr:col>24</xdr:col>
      <xdr:colOff>63500</xdr:colOff>
      <xdr:row>97</xdr:row>
      <xdr:rowOff>16118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07335"/>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104187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049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81310</xdr:rowOff>
    </xdr:from>
    <xdr:to>
      <xdr:col>24</xdr:col>
      <xdr:colOff>114300</xdr:colOff>
      <xdr:row>95</xdr:row>
      <xdr:rowOff>11460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1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95557</xdr:rowOff>
    </xdr:from>
    <xdr:to>
      <xdr:col>19</xdr:col>
      <xdr:colOff>177800</xdr:colOff>
      <xdr:row>97</xdr:row>
      <xdr:rowOff>16118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54757"/>
          <a:ext cx="8890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150943</xdr:rowOff>
    </xdr:from>
    <xdr:to>
      <xdr:col>20</xdr:col>
      <xdr:colOff>38100</xdr:colOff>
      <xdr:row>94</xdr:row>
      <xdr:rowOff>81093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97620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8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40717</xdr:rowOff>
    </xdr:from>
    <xdr:to>
      <xdr:col>15</xdr:col>
      <xdr:colOff>50800</xdr:colOff>
      <xdr:row>96</xdr:row>
      <xdr:rowOff>95557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328467"/>
          <a:ext cx="889000" cy="2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128333</xdr:rowOff>
    </xdr:from>
    <xdr:to>
      <xdr:col>15</xdr:col>
      <xdr:colOff>101600</xdr:colOff>
      <xdr:row>95</xdr:row>
      <xdr:rowOff>58483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75010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94804</xdr:rowOff>
    </xdr:from>
    <xdr:to>
      <xdr:col>10</xdr:col>
      <xdr:colOff>114300</xdr:colOff>
      <xdr:row>95</xdr:row>
      <xdr:rowOff>40717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039654"/>
          <a:ext cx="889000" cy="28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66543</xdr:rowOff>
    </xdr:from>
    <xdr:to>
      <xdr:col>10</xdr:col>
      <xdr:colOff>165100</xdr:colOff>
      <xdr:row>94</xdr:row>
      <xdr:rowOff>168143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13220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59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157342</xdr:rowOff>
    </xdr:from>
    <xdr:to>
      <xdr:col>6</xdr:col>
      <xdr:colOff>38100</xdr:colOff>
      <xdr:row>95</xdr:row>
      <xdr:rowOff>87492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78619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97335</xdr:rowOff>
    </xdr:from>
    <xdr:to>
      <xdr:col>24</xdr:col>
      <xdr:colOff>114300</xdr:colOff>
      <xdr:row>97</xdr:row>
      <xdr:rowOff>27485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12262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136768</xdr:rowOff>
    </xdr:from>
    <xdr:to>
      <xdr:col>20</xdr:col>
      <xdr:colOff>38100</xdr:colOff>
      <xdr:row>97</xdr:row>
      <xdr:rowOff>66918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9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58045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44757</xdr:rowOff>
    </xdr:from>
    <xdr:to>
      <xdr:col>15</xdr:col>
      <xdr:colOff>101600</xdr:colOff>
      <xdr:row>96</xdr:row>
      <xdr:rowOff>146357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137484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161367</xdr:rowOff>
    </xdr:from>
    <xdr:to>
      <xdr:col>10</xdr:col>
      <xdr:colOff>165100</xdr:colOff>
      <xdr:row>95</xdr:row>
      <xdr:rowOff>91517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82644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44004</xdr:rowOff>
    </xdr:from>
    <xdr:to>
      <xdr:col>6</xdr:col>
      <xdr:colOff>38100</xdr:colOff>
      <xdr:row>93</xdr:row>
      <xdr:rowOff>145604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9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162131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7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162560</xdr:rowOff>
    </xdr:from>
    <xdr:to>
      <xdr:col>54</xdr:col>
      <xdr:colOff>189865</xdr:colOff>
      <xdr:row>39</xdr:row>
      <xdr:rowOff>57785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34610"/>
          <a:ext cx="127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61612</xdr:rowOff>
    </xdr:from>
    <xdr:ext cx="378565"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57785</xdr:rowOff>
    </xdr:from>
    <xdr:to>
      <xdr:col>55</xdr:col>
      <xdr:colOff>88900</xdr:colOff>
      <xdr:row>39</xdr:row>
      <xdr:rowOff>57785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4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109237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0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162560</xdr:rowOff>
    </xdr:from>
    <xdr:to>
      <xdr:col>55</xdr:col>
      <xdr:colOff>88900</xdr:colOff>
      <xdr:row>29</xdr:row>
      <xdr:rowOff>162560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3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120650</xdr:rowOff>
    </xdr:from>
    <xdr:to>
      <xdr:col>55</xdr:col>
      <xdr:colOff>0</xdr:colOff>
      <xdr:row>35</xdr:row>
      <xdr:rowOff>128270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121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79392</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5565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56515</xdr:rowOff>
    </xdr:from>
    <xdr:to>
      <xdr:col>55</xdr:col>
      <xdr:colOff>50800</xdr:colOff>
      <xdr:row>33</xdr:row>
      <xdr:rowOff>158115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571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107315</xdr:rowOff>
    </xdr:from>
    <xdr:to>
      <xdr:col>50</xdr:col>
      <xdr:colOff>114300</xdr:colOff>
      <xdr:row>35</xdr:row>
      <xdr:rowOff>128270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1080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144145</xdr:rowOff>
    </xdr:from>
    <xdr:to>
      <xdr:col>50</xdr:col>
      <xdr:colOff>165100</xdr:colOff>
      <xdr:row>33</xdr:row>
      <xdr:rowOff>74295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56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90822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540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15875</xdr:rowOff>
    </xdr:from>
    <xdr:to>
      <xdr:col>45</xdr:col>
      <xdr:colOff>177800</xdr:colOff>
      <xdr:row>35</xdr:row>
      <xdr:rowOff>107315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01662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77470</xdr:rowOff>
    </xdr:from>
    <xdr:to>
      <xdr:col>46</xdr:col>
      <xdr:colOff>38100</xdr:colOff>
      <xdr:row>35</xdr:row>
      <xdr:rowOff>7620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24147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568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160655</xdr:rowOff>
    </xdr:from>
    <xdr:to>
      <xdr:col>41</xdr:col>
      <xdr:colOff>50800</xdr:colOff>
      <xdr:row>35</xdr:row>
      <xdr:rowOff>15875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59899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163195</xdr:rowOff>
    </xdr:from>
    <xdr:to>
      <xdr:col>41</xdr:col>
      <xdr:colOff>101600</xdr:colOff>
      <xdr:row>34</xdr:row>
      <xdr:rowOff>93345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109872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5596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67327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69850</xdr:rowOff>
    </xdr:from>
    <xdr:to>
      <xdr:col>55</xdr:col>
      <xdr:colOff>50800</xdr:colOff>
      <xdr:row>36</xdr:row>
      <xdr:rowOff>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48277</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04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77470</xdr:rowOff>
    </xdr:from>
    <xdr:to>
      <xdr:col>50</xdr:col>
      <xdr:colOff>165100</xdr:colOff>
      <xdr:row>36</xdr:row>
      <xdr:rowOff>7620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170197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1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56515</xdr:rowOff>
    </xdr:from>
    <xdr:to>
      <xdr:col>46</xdr:col>
      <xdr:colOff>38100</xdr:colOff>
      <xdr:row>35</xdr:row>
      <xdr:rowOff>158115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149242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14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136525</xdr:rowOff>
    </xdr:from>
    <xdr:to>
      <xdr:col>41</xdr:col>
      <xdr:colOff>101600</xdr:colOff>
      <xdr:row>35</xdr:row>
      <xdr:rowOff>66675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57802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058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109855</xdr:rowOff>
    </xdr:from>
    <xdr:to>
      <xdr:col>36</xdr:col>
      <xdr:colOff>165100</xdr:colOff>
      <xdr:row>35</xdr:row>
      <xdr:rowOff>40005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56532</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5714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39208</xdr:rowOff>
    </xdr:from>
    <xdr:to>
      <xdr:col>54</xdr:col>
      <xdr:colOff>189865</xdr:colOff>
      <xdr:row>57</xdr:row>
      <xdr:rowOff>165715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11708"/>
          <a:ext cx="1270" cy="132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169542</xdr:rowOff>
    </xdr:from>
    <xdr:ext cx="534377"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94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165715</xdr:rowOff>
    </xdr:from>
    <xdr:to>
      <xdr:col>55</xdr:col>
      <xdr:colOff>88900</xdr:colOff>
      <xdr:row>57</xdr:row>
      <xdr:rowOff>165715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9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157335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39208</xdr:rowOff>
    </xdr:from>
    <xdr:to>
      <xdr:col>55</xdr:col>
      <xdr:colOff>88900</xdr:colOff>
      <xdr:row>50</xdr:row>
      <xdr:rowOff>39208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1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137231</xdr:rowOff>
    </xdr:from>
    <xdr:to>
      <xdr:col>55</xdr:col>
      <xdr:colOff>0</xdr:colOff>
      <xdr:row>56</xdr:row>
      <xdr:rowOff>117846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66981"/>
          <a:ext cx="838200" cy="1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50055</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13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27178</xdr:rowOff>
    </xdr:from>
    <xdr:to>
      <xdr:col>55</xdr:col>
      <xdr:colOff>50800</xdr:colOff>
      <xdr:row>54</xdr:row>
      <xdr:rowOff>128778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2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117846</xdr:rowOff>
    </xdr:from>
    <xdr:to>
      <xdr:col>50</xdr:col>
      <xdr:colOff>114300</xdr:colOff>
      <xdr:row>56</xdr:row>
      <xdr:rowOff>156159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19046"/>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47341</xdr:rowOff>
    </xdr:from>
    <xdr:to>
      <xdr:col>50</xdr:col>
      <xdr:colOff>165100</xdr:colOff>
      <xdr:row>54</xdr:row>
      <xdr:rowOff>148941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165468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0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156159</xdr:rowOff>
    </xdr:from>
    <xdr:to>
      <xdr:col>45</xdr:col>
      <xdr:colOff>177800</xdr:colOff>
      <xdr:row>57</xdr:row>
      <xdr:rowOff>18451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57359"/>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62565</xdr:rowOff>
    </xdr:from>
    <xdr:to>
      <xdr:col>46</xdr:col>
      <xdr:colOff>38100</xdr:colOff>
      <xdr:row>54</xdr:row>
      <xdr:rowOff>164165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3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9242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0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18451</xdr:rowOff>
    </xdr:from>
    <xdr:to>
      <xdr:col>41</xdr:col>
      <xdr:colOff>50800</xdr:colOff>
      <xdr:row>57</xdr:row>
      <xdr:rowOff>22016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91101"/>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50678</xdr:rowOff>
    </xdr:from>
    <xdr:to>
      <xdr:col>41</xdr:col>
      <xdr:colOff>101600</xdr:colOff>
      <xdr:row>55</xdr:row>
      <xdr:rowOff>152278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4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168805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2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48986</xdr:rowOff>
    </xdr:from>
    <xdr:to>
      <xdr:col>36</xdr:col>
      <xdr:colOff>165100</xdr:colOff>
      <xdr:row>55</xdr:row>
      <xdr:rowOff>150586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47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167113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25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86431</xdr:rowOff>
    </xdr:from>
    <xdr:to>
      <xdr:col>55</xdr:col>
      <xdr:colOff>50800</xdr:colOff>
      <xdr:row>56</xdr:row>
      <xdr:rowOff>16581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64858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9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67046</xdr:rowOff>
    </xdr:from>
    <xdr:to>
      <xdr:col>50</xdr:col>
      <xdr:colOff>165100</xdr:colOff>
      <xdr:row>56</xdr:row>
      <xdr:rowOff>168646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159773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6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105359</xdr:rowOff>
    </xdr:from>
    <xdr:to>
      <xdr:col>46</xdr:col>
      <xdr:colOff>38100</xdr:colOff>
      <xdr:row>57</xdr:row>
      <xdr:rowOff>35509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26636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139101</xdr:rowOff>
    </xdr:from>
    <xdr:to>
      <xdr:col>41</xdr:col>
      <xdr:colOff>101600</xdr:colOff>
      <xdr:row>57</xdr:row>
      <xdr:rowOff>69251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60378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3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142666</xdr:rowOff>
    </xdr:from>
    <xdr:to>
      <xdr:col>36</xdr:col>
      <xdr:colOff>165100</xdr:colOff>
      <xdr:row>57</xdr:row>
      <xdr:rowOff>72816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63943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20462</xdr:rowOff>
    </xdr:from>
    <xdr:to>
      <xdr:col>54</xdr:col>
      <xdr:colOff>189865</xdr:colOff>
      <xdr:row>77</xdr:row>
      <xdr:rowOff>14839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536312"/>
          <a:ext cx="1270" cy="68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22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14839</xdr:rowOff>
    </xdr:from>
    <xdr:to>
      <xdr:col>55</xdr:col>
      <xdr:colOff>88900</xdr:colOff>
      <xdr:row>77</xdr:row>
      <xdr:rowOff>14839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21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138589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3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20462</xdr:rowOff>
    </xdr:from>
    <xdr:to>
      <xdr:col>55</xdr:col>
      <xdr:colOff>88900</xdr:colOff>
      <xdr:row>73</xdr:row>
      <xdr:rowOff>20462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53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83739</xdr:rowOff>
    </xdr:from>
    <xdr:to>
      <xdr:col>55</xdr:col>
      <xdr:colOff>0</xdr:colOff>
      <xdr:row>74</xdr:row>
      <xdr:rowOff>72263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599589"/>
          <a:ext cx="8382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42639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0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64212</xdr:rowOff>
    </xdr:from>
    <xdr:to>
      <xdr:col>55</xdr:col>
      <xdr:colOff>50800</xdr:colOff>
      <xdr:row>75</xdr:row>
      <xdr:rowOff>165812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9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61839</xdr:rowOff>
    </xdr:from>
    <xdr:to>
      <xdr:col>50</xdr:col>
      <xdr:colOff>114300</xdr:colOff>
      <xdr:row>73</xdr:row>
      <xdr:rowOff>83739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577689"/>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157114</xdr:rowOff>
    </xdr:from>
    <xdr:to>
      <xdr:col>50</xdr:col>
      <xdr:colOff>165100</xdr:colOff>
      <xdr:row>75</xdr:row>
      <xdr:rowOff>87264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84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78391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61839</xdr:rowOff>
    </xdr:from>
    <xdr:to>
      <xdr:col>45</xdr:col>
      <xdr:colOff>177800</xdr:colOff>
      <xdr:row>74</xdr:row>
      <xdr:rowOff>56673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577689"/>
          <a:ext cx="889000" cy="16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128814</xdr:rowOff>
    </xdr:from>
    <xdr:to>
      <xdr:col>46</xdr:col>
      <xdr:colOff>38100</xdr:colOff>
      <xdr:row>74</xdr:row>
      <xdr:rowOff>58964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64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50091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53701</xdr:rowOff>
    </xdr:from>
    <xdr:to>
      <xdr:col>41</xdr:col>
      <xdr:colOff>50800</xdr:colOff>
      <xdr:row>74</xdr:row>
      <xdr:rowOff>56673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226651"/>
          <a:ext cx="889000" cy="5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100878</xdr:rowOff>
    </xdr:from>
    <xdr:to>
      <xdr:col>41</xdr:col>
      <xdr:colOff>101600</xdr:colOff>
      <xdr:row>74</xdr:row>
      <xdr:rowOff>31028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61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47555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3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141250</xdr:rowOff>
    </xdr:from>
    <xdr:to>
      <xdr:col>36</xdr:col>
      <xdr:colOff>165100</xdr:colOff>
      <xdr:row>74</xdr:row>
      <xdr:rowOff>71400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65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62527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21463</xdr:rowOff>
    </xdr:from>
    <xdr:to>
      <xdr:col>55</xdr:col>
      <xdr:colOff>50800</xdr:colOff>
      <xdr:row>74</xdr:row>
      <xdr:rowOff>123063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44340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5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32939</xdr:rowOff>
    </xdr:from>
    <xdr:to>
      <xdr:col>50</xdr:col>
      <xdr:colOff>165100</xdr:colOff>
      <xdr:row>73</xdr:row>
      <xdr:rowOff>134539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54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151066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32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11039</xdr:rowOff>
    </xdr:from>
    <xdr:to>
      <xdr:col>46</xdr:col>
      <xdr:colOff>38100</xdr:colOff>
      <xdr:row>73</xdr:row>
      <xdr:rowOff>112639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5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129166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3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5873</xdr:rowOff>
    </xdr:from>
    <xdr:to>
      <xdr:col>41</xdr:col>
      <xdr:colOff>101600</xdr:colOff>
      <xdr:row>74</xdr:row>
      <xdr:rowOff>107473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6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98600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7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2901</xdr:rowOff>
    </xdr:from>
    <xdr:to>
      <xdr:col>36</xdr:col>
      <xdr:colOff>165100</xdr:colOff>
      <xdr:row>71</xdr:row>
      <xdr:rowOff>104501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17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121028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195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97180</xdr:rowOff>
    </xdr:from>
    <xdr:to>
      <xdr:col>54</xdr:col>
      <xdr:colOff>189865</xdr:colOff>
      <xdr:row>95</xdr:row>
      <xdr:rowOff>73216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27680"/>
          <a:ext cx="1270" cy="83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77043</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3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73216</xdr:rowOff>
    </xdr:from>
    <xdr:to>
      <xdr:col>55</xdr:col>
      <xdr:colOff>88900</xdr:colOff>
      <xdr:row>95</xdr:row>
      <xdr:rowOff>73216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36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43857</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0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97180</xdr:rowOff>
    </xdr:from>
    <xdr:to>
      <xdr:col>55</xdr:col>
      <xdr:colOff>88900</xdr:colOff>
      <xdr:row>90</xdr:row>
      <xdr:rowOff>97180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2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32258</xdr:rowOff>
    </xdr:from>
    <xdr:to>
      <xdr:col>55</xdr:col>
      <xdr:colOff>0</xdr:colOff>
      <xdr:row>97</xdr:row>
      <xdr:rowOff>6617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20008"/>
          <a:ext cx="838200" cy="3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5135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57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153708</xdr:rowOff>
    </xdr:from>
    <xdr:to>
      <xdr:col>55</xdr:col>
      <xdr:colOff>50800</xdr:colOff>
      <xdr:row>93</xdr:row>
      <xdr:rowOff>83858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59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6617</xdr:rowOff>
    </xdr:from>
    <xdr:to>
      <xdr:col>50</xdr:col>
      <xdr:colOff>114300</xdr:colOff>
      <xdr:row>98</xdr:row>
      <xdr:rowOff>23609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37267"/>
          <a:ext cx="889000" cy="1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144869</xdr:rowOff>
    </xdr:from>
    <xdr:to>
      <xdr:col>50</xdr:col>
      <xdr:colOff>165100</xdr:colOff>
      <xdr:row>95</xdr:row>
      <xdr:rowOff>75019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91546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136156</xdr:rowOff>
    </xdr:from>
    <xdr:to>
      <xdr:col>45</xdr:col>
      <xdr:colOff>177800</xdr:colOff>
      <xdr:row>98</xdr:row>
      <xdr:rowOff>23609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95356"/>
          <a:ext cx="889000" cy="2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157480</xdr:rowOff>
    </xdr:from>
    <xdr:to>
      <xdr:col>46</xdr:col>
      <xdr:colOff>38100</xdr:colOff>
      <xdr:row>95</xdr:row>
      <xdr:rowOff>87630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104157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170295</xdr:rowOff>
    </xdr:from>
    <xdr:to>
      <xdr:col>41</xdr:col>
      <xdr:colOff>50800</xdr:colOff>
      <xdr:row>96</xdr:row>
      <xdr:rowOff>136156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286595"/>
          <a:ext cx="889000" cy="30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133744</xdr:rowOff>
    </xdr:from>
    <xdr:to>
      <xdr:col>41</xdr:col>
      <xdr:colOff>101600</xdr:colOff>
      <xdr:row>95</xdr:row>
      <xdr:rowOff>63894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80421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119495</xdr:rowOff>
    </xdr:from>
    <xdr:to>
      <xdr:col>36</xdr:col>
      <xdr:colOff>165100</xdr:colOff>
      <xdr:row>94</xdr:row>
      <xdr:rowOff>49645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06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66172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8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152908</xdr:rowOff>
    </xdr:from>
    <xdr:to>
      <xdr:col>55</xdr:col>
      <xdr:colOff>50800</xdr:colOff>
      <xdr:row>95</xdr:row>
      <xdr:rowOff>83058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67835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8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127267</xdr:rowOff>
    </xdr:from>
    <xdr:to>
      <xdr:col>50</xdr:col>
      <xdr:colOff>165100</xdr:colOff>
      <xdr:row>97</xdr:row>
      <xdr:rowOff>57417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48544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144259</xdr:rowOff>
    </xdr:from>
    <xdr:to>
      <xdr:col>46</xdr:col>
      <xdr:colOff>38100</xdr:colOff>
      <xdr:row>98</xdr:row>
      <xdr:rowOff>74409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65536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6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85356</xdr:rowOff>
    </xdr:from>
    <xdr:to>
      <xdr:col>41</xdr:col>
      <xdr:colOff>101600</xdr:colOff>
      <xdr:row>97</xdr:row>
      <xdr:rowOff>15506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6633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119495</xdr:rowOff>
    </xdr:from>
    <xdr:to>
      <xdr:col>36</xdr:col>
      <xdr:colOff>165100</xdr:colOff>
      <xdr:row>95</xdr:row>
      <xdr:rowOff>49645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2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40772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3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121085</xdr:rowOff>
    </xdr:from>
    <xdr:to>
      <xdr:col>85</xdr:col>
      <xdr:colOff>126364</xdr:colOff>
      <xdr:row>39</xdr:row>
      <xdr:rowOff>43035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64585"/>
          <a:ext cx="1269" cy="1465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46862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43035</xdr:rowOff>
    </xdr:from>
    <xdr:to>
      <xdr:col>86</xdr:col>
      <xdr:colOff>25400</xdr:colOff>
      <xdr:row>39</xdr:row>
      <xdr:rowOff>43035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2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67762</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121085</xdr:rowOff>
    </xdr:from>
    <xdr:to>
      <xdr:col>86</xdr:col>
      <xdr:colOff>25400</xdr:colOff>
      <xdr:row>30</xdr:row>
      <xdr:rowOff>121085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6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146231</xdr:rowOff>
    </xdr:from>
    <xdr:to>
      <xdr:col>85</xdr:col>
      <xdr:colOff>127000</xdr:colOff>
      <xdr:row>36</xdr:row>
      <xdr:rowOff>166479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18431"/>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83148</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91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60271</xdr:rowOff>
    </xdr:from>
    <xdr:to>
      <xdr:col>85</xdr:col>
      <xdr:colOff>177800</xdr:colOff>
      <xdr:row>35</xdr:row>
      <xdr:rowOff>161871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146231</xdr:rowOff>
    </xdr:from>
    <xdr:to>
      <xdr:col>81</xdr:col>
      <xdr:colOff>50800</xdr:colOff>
      <xdr:row>37</xdr:row>
      <xdr:rowOff>169309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18431"/>
          <a:ext cx="889000" cy="19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18034</xdr:rowOff>
    </xdr:from>
    <xdr:to>
      <xdr:col>81</xdr:col>
      <xdr:colOff>101600</xdr:colOff>
      <xdr:row>35</xdr:row>
      <xdr:rowOff>119634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136161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168656</xdr:rowOff>
    </xdr:from>
    <xdr:to>
      <xdr:col>76</xdr:col>
      <xdr:colOff>114300</xdr:colOff>
      <xdr:row>37</xdr:row>
      <xdr:rowOff>169309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1230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39479</xdr:rowOff>
    </xdr:from>
    <xdr:to>
      <xdr:col>76</xdr:col>
      <xdr:colOff>165100</xdr:colOff>
      <xdr:row>37</xdr:row>
      <xdr:rowOff>141079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8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157606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5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154287</xdr:rowOff>
    </xdr:from>
    <xdr:to>
      <xdr:col>71</xdr:col>
      <xdr:colOff>177800</xdr:colOff>
      <xdr:row>37</xdr:row>
      <xdr:rowOff>168656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812137"/>
          <a:ext cx="889000" cy="70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133205</xdr:rowOff>
    </xdr:from>
    <xdr:to>
      <xdr:col>72</xdr:col>
      <xdr:colOff>38100</xdr:colOff>
      <xdr:row>37</xdr:row>
      <xdr:rowOff>63355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79882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144961</xdr:rowOff>
    </xdr:from>
    <xdr:to>
      <xdr:col>67</xdr:col>
      <xdr:colOff>101600</xdr:colOff>
      <xdr:row>34</xdr:row>
      <xdr:rowOff>75111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66238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89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115679</xdr:rowOff>
    </xdr:from>
    <xdr:to>
      <xdr:col>85</xdr:col>
      <xdr:colOff>177800</xdr:colOff>
      <xdr:row>37</xdr:row>
      <xdr:rowOff>45829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94106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95431</xdr:rowOff>
    </xdr:from>
    <xdr:to>
      <xdr:col>81</xdr:col>
      <xdr:colOff>101600</xdr:colOff>
      <xdr:row>37</xdr:row>
      <xdr:rowOff>25581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118509</xdr:rowOff>
    </xdr:from>
    <xdr:to>
      <xdr:col>76</xdr:col>
      <xdr:colOff>165100</xdr:colOff>
      <xdr:row>38</xdr:row>
      <xdr:rowOff>48659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39786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5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117856</xdr:rowOff>
    </xdr:from>
    <xdr:to>
      <xdr:col>72</xdr:col>
      <xdr:colOff>38100</xdr:colOff>
      <xdr:row>38</xdr:row>
      <xdr:rowOff>48006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39133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103487</xdr:rowOff>
    </xdr:from>
    <xdr:to>
      <xdr:col>67</xdr:col>
      <xdr:colOff>101600</xdr:colOff>
      <xdr:row>34</xdr:row>
      <xdr:rowOff>33637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50164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113411</xdr:rowOff>
    </xdr:from>
    <xdr:to>
      <xdr:col>85</xdr:col>
      <xdr:colOff>126364</xdr:colOff>
      <xdr:row>58</xdr:row>
      <xdr:rowOff>123413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85911"/>
          <a:ext cx="1269" cy="138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127240</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123413</xdr:rowOff>
    </xdr:from>
    <xdr:to>
      <xdr:col>86</xdr:col>
      <xdr:colOff>25400</xdr:colOff>
      <xdr:row>58</xdr:row>
      <xdr:rowOff>123413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6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60088</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6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113411</xdr:rowOff>
    </xdr:from>
    <xdr:to>
      <xdr:col>86</xdr:col>
      <xdr:colOff>25400</xdr:colOff>
      <xdr:row>50</xdr:row>
      <xdr:rowOff>113411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8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111296</xdr:rowOff>
    </xdr:from>
    <xdr:to>
      <xdr:col>85</xdr:col>
      <xdr:colOff>127000</xdr:colOff>
      <xdr:row>56</xdr:row>
      <xdr:rowOff>171161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541046"/>
          <a:ext cx="838200" cy="23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17463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18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39036</xdr:rowOff>
    </xdr:from>
    <xdr:to>
      <xdr:col>85</xdr:col>
      <xdr:colOff>177800</xdr:colOff>
      <xdr:row>56</xdr:row>
      <xdr:rowOff>140636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110496</xdr:rowOff>
    </xdr:from>
    <xdr:to>
      <xdr:col>81</xdr:col>
      <xdr:colOff>50800</xdr:colOff>
      <xdr:row>56</xdr:row>
      <xdr:rowOff>171161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711696"/>
          <a:ext cx="889000" cy="6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140963</xdr:rowOff>
    </xdr:from>
    <xdr:to>
      <xdr:col>81</xdr:col>
      <xdr:colOff>101600</xdr:colOff>
      <xdr:row>57</xdr:row>
      <xdr:rowOff>71113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62240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3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110496</xdr:rowOff>
    </xdr:from>
    <xdr:to>
      <xdr:col>76</xdr:col>
      <xdr:colOff>114300</xdr:colOff>
      <xdr:row>56</xdr:row>
      <xdr:rowOff>160560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711696"/>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105845</xdr:rowOff>
    </xdr:from>
    <xdr:to>
      <xdr:col>76</xdr:col>
      <xdr:colOff>165100</xdr:colOff>
      <xdr:row>58</xdr:row>
      <xdr:rowOff>35995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7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27122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34658</xdr:rowOff>
    </xdr:from>
    <xdr:to>
      <xdr:col>71</xdr:col>
      <xdr:colOff>177800</xdr:colOff>
      <xdr:row>56</xdr:row>
      <xdr:rowOff>160560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121508"/>
          <a:ext cx="889000" cy="6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83156</xdr:rowOff>
    </xdr:from>
    <xdr:to>
      <xdr:col>72</xdr:col>
      <xdr:colOff>38100</xdr:colOff>
      <xdr:row>58</xdr:row>
      <xdr:rowOff>13306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5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4433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61840</xdr:rowOff>
    </xdr:from>
    <xdr:to>
      <xdr:col>67</xdr:col>
      <xdr:colOff>101600</xdr:colOff>
      <xdr:row>55</xdr:row>
      <xdr:rowOff>163440</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4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154567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8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60496</xdr:rowOff>
    </xdr:from>
    <xdr:to>
      <xdr:col>85</xdr:col>
      <xdr:colOff>177800</xdr:colOff>
      <xdr:row>55</xdr:row>
      <xdr:rowOff>162096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4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83373</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3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120361</xdr:rowOff>
    </xdr:from>
    <xdr:to>
      <xdr:col>81</xdr:col>
      <xdr:colOff>101600</xdr:colOff>
      <xdr:row>57</xdr:row>
      <xdr:rowOff>50511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67038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4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59696</xdr:rowOff>
    </xdr:from>
    <xdr:to>
      <xdr:col>76</xdr:col>
      <xdr:colOff>165100</xdr:colOff>
      <xdr:row>56</xdr:row>
      <xdr:rowOff>161296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6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6373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4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109760</xdr:rowOff>
    </xdr:from>
    <xdr:to>
      <xdr:col>72</xdr:col>
      <xdr:colOff>38100</xdr:colOff>
      <xdr:row>57</xdr:row>
      <xdr:rowOff>39910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56437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4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155308</xdr:rowOff>
    </xdr:from>
    <xdr:to>
      <xdr:col>67</xdr:col>
      <xdr:colOff>101600</xdr:colOff>
      <xdr:row>53</xdr:row>
      <xdr:rowOff>85458</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07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101985</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88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118897</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977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65574</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7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118897</xdr:rowOff>
    </xdr:from>
    <xdr:to>
      <xdr:col>86</xdr:col>
      <xdr:colOff>25400</xdr:colOff>
      <xdr:row>75</xdr:row>
      <xdr:rowOff>118897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9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166446</xdr:rowOff>
    </xdr:from>
    <xdr:to>
      <xdr:col>85</xdr:col>
      <xdr:colOff>127000</xdr:colOff>
      <xdr:row>78</xdr:row>
      <xdr:rowOff>20143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368096"/>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93718</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23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70841</xdr:rowOff>
    </xdr:from>
    <xdr:to>
      <xdr:col>85</xdr:col>
      <xdr:colOff>177800</xdr:colOff>
      <xdr:row>78</xdr:row>
      <xdr:rowOff>991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20143</xdr:rowOff>
    </xdr:from>
    <xdr:to>
      <xdr:col>81</xdr:col>
      <xdr:colOff>50800</xdr:colOff>
      <xdr:row>78</xdr:row>
      <xdr:rowOff>79578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39324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144450</xdr:rowOff>
    </xdr:from>
    <xdr:to>
      <xdr:col>81</xdr:col>
      <xdr:colOff>101600</xdr:colOff>
      <xdr:row>75</xdr:row>
      <xdr:rowOff>74600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283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91127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260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104267</xdr:rowOff>
    </xdr:from>
    <xdr:to>
      <xdr:col>76</xdr:col>
      <xdr:colOff>114300</xdr:colOff>
      <xdr:row>78</xdr:row>
      <xdr:rowOff>79578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963017"/>
          <a:ext cx="889000" cy="4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34265</xdr:rowOff>
    </xdr:from>
    <xdr:to>
      <xdr:col>76</xdr:col>
      <xdr:colOff>165100</xdr:colOff>
      <xdr:row>75</xdr:row>
      <xdr:rowOff>135865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28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152392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42545</xdr:rowOff>
    </xdr:from>
    <xdr:to>
      <xdr:col>71</xdr:col>
      <xdr:colOff>177800</xdr:colOff>
      <xdr:row>75</xdr:row>
      <xdr:rowOff>104267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044045"/>
          <a:ext cx="889000" cy="9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111761</xdr:rowOff>
    </xdr:from>
    <xdr:to>
      <xdr:col>72</xdr:col>
      <xdr:colOff>38100</xdr:colOff>
      <xdr:row>77</xdr:row>
      <xdr:rowOff>41911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33038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7975</xdr:rowOff>
    </xdr:from>
    <xdr:to>
      <xdr:col>67</xdr:col>
      <xdr:colOff>101600</xdr:colOff>
      <xdr:row>70</xdr:row>
      <xdr:rowOff>109575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200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100702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10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115646</xdr:rowOff>
    </xdr:from>
    <xdr:to>
      <xdr:col>85</xdr:col>
      <xdr:colOff>177800</xdr:colOff>
      <xdr:row>78</xdr:row>
      <xdr:rowOff>45796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94073</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9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140793</xdr:rowOff>
    </xdr:from>
    <xdr:to>
      <xdr:col>81</xdr:col>
      <xdr:colOff>101600</xdr:colOff>
      <xdr:row>78</xdr:row>
      <xdr:rowOff>70943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62070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43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28778</xdr:rowOff>
    </xdr:from>
    <xdr:to>
      <xdr:col>76</xdr:col>
      <xdr:colOff>165100</xdr:colOff>
      <xdr:row>78</xdr:row>
      <xdr:rowOff>130378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121505</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49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53467</xdr:rowOff>
    </xdr:from>
    <xdr:to>
      <xdr:col>72</xdr:col>
      <xdr:colOff>38100</xdr:colOff>
      <xdr:row>75</xdr:row>
      <xdr:rowOff>155067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9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268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163195</xdr:rowOff>
    </xdr:from>
    <xdr:to>
      <xdr:col>67</xdr:col>
      <xdr:colOff>101600</xdr:colOff>
      <xdr:row>70</xdr:row>
      <xdr:rowOff>93345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19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109872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17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62167</xdr:rowOff>
    </xdr:from>
    <xdr:to>
      <xdr:col>85</xdr:col>
      <xdr:colOff>126364</xdr:colOff>
      <xdr:row>98</xdr:row>
      <xdr:rowOff>116573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64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120400</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116573</xdr:rowOff>
    </xdr:from>
    <xdr:to>
      <xdr:col>86</xdr:col>
      <xdr:colOff>25400</xdr:colOff>
      <xdr:row>98</xdr:row>
      <xdr:rowOff>116573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1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62167</xdr:rowOff>
    </xdr:from>
    <xdr:to>
      <xdr:col>86</xdr:col>
      <xdr:colOff>25400</xdr:colOff>
      <xdr:row>91</xdr:row>
      <xdr:rowOff>62167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6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141605</xdr:rowOff>
    </xdr:from>
    <xdr:to>
      <xdr:col>85</xdr:col>
      <xdr:colOff>127000</xdr:colOff>
      <xdr:row>95</xdr:row>
      <xdr:rowOff>89294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257905"/>
          <a:ext cx="8382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7574</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78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156147</xdr:rowOff>
    </xdr:from>
    <xdr:to>
      <xdr:col>85</xdr:col>
      <xdr:colOff>177800</xdr:colOff>
      <xdr:row>93</xdr:row>
      <xdr:rowOff>86297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592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64415</xdr:rowOff>
    </xdr:from>
    <xdr:to>
      <xdr:col>81</xdr:col>
      <xdr:colOff>50800</xdr:colOff>
      <xdr:row>94</xdr:row>
      <xdr:rowOff>141605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180715"/>
          <a:ext cx="889000" cy="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66650</xdr:rowOff>
    </xdr:from>
    <xdr:to>
      <xdr:col>81</xdr:col>
      <xdr:colOff>101600</xdr:colOff>
      <xdr:row>92</xdr:row>
      <xdr:rowOff>168250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13327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6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64415</xdr:rowOff>
    </xdr:from>
    <xdr:to>
      <xdr:col>76</xdr:col>
      <xdr:colOff>114300</xdr:colOff>
      <xdr:row>94</xdr:row>
      <xdr:rowOff>67653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180715"/>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966</xdr:rowOff>
    </xdr:from>
    <xdr:to>
      <xdr:col>76</xdr:col>
      <xdr:colOff>165100</xdr:colOff>
      <xdr:row>94</xdr:row>
      <xdr:rowOff>102566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119093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67653</xdr:rowOff>
    </xdr:from>
    <xdr:to>
      <xdr:col>71</xdr:col>
      <xdr:colOff>177800</xdr:colOff>
      <xdr:row>95</xdr:row>
      <xdr:rowOff>4787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18395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49391</xdr:rowOff>
    </xdr:from>
    <xdr:to>
      <xdr:col>72</xdr:col>
      <xdr:colOff>38100</xdr:colOff>
      <xdr:row>94</xdr:row>
      <xdr:rowOff>150991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142118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155536</xdr:rowOff>
    </xdr:from>
    <xdr:to>
      <xdr:col>67</xdr:col>
      <xdr:colOff>101600</xdr:colOff>
      <xdr:row>96</xdr:row>
      <xdr:rowOff>85686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76813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38494</xdr:rowOff>
    </xdr:from>
    <xdr:to>
      <xdr:col>85</xdr:col>
      <xdr:colOff>177800</xdr:colOff>
      <xdr:row>95</xdr:row>
      <xdr:rowOff>140094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16921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90805</xdr:rowOff>
    </xdr:from>
    <xdr:to>
      <xdr:col>81</xdr:col>
      <xdr:colOff>101600</xdr:colOff>
      <xdr:row>95</xdr:row>
      <xdr:rowOff>20955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2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13615</xdr:rowOff>
    </xdr:from>
    <xdr:to>
      <xdr:col>76</xdr:col>
      <xdr:colOff>165100</xdr:colOff>
      <xdr:row>94</xdr:row>
      <xdr:rowOff>115215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106342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22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16853</xdr:rowOff>
    </xdr:from>
    <xdr:to>
      <xdr:col>72</xdr:col>
      <xdr:colOff>38100</xdr:colOff>
      <xdr:row>94</xdr:row>
      <xdr:rowOff>118453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1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134980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90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125437</xdr:rowOff>
    </xdr:from>
    <xdr:to>
      <xdr:col>67</xdr:col>
      <xdr:colOff>101600</xdr:colOff>
      <xdr:row>95</xdr:row>
      <xdr:rowOff>55587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2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72114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0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134637</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3068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115570</xdr:rowOff>
    </xdr:from>
    <xdr:to>
      <xdr:col>112</xdr:col>
      <xdr:colOff>38100</xdr:colOff>
      <xdr:row>38</xdr:row>
      <xdr:rowOff>45720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62247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165117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20337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歳出決算総額は前年度比</a:t>
          </a:r>
          <a:r>
            <a:rPr kumimoji="1" lang="en-US" altLang="ja-JP" sz="1300">
              <a:latin typeface="ＭＳ Ｐゴシック" panose="020B0600070205080204" pitchFamily="50" charset="-128"/>
              <a:ea typeface="ＭＳ Ｐゴシック" panose="020B0600070205080204" pitchFamily="50" charset="-128"/>
            </a:rPr>
            <a:t>12,743</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501,975</a:t>
          </a:r>
          <a:r>
            <a:rPr kumimoji="1" lang="ja-JP" altLang="en-US" sz="1300">
              <a:latin typeface="ＭＳ Ｐゴシック" panose="020B0600070205080204" pitchFamily="50" charset="-128"/>
              <a:ea typeface="ＭＳ Ｐゴシック" panose="020B0600070205080204" pitchFamily="50" charset="-128"/>
            </a:rPr>
            <a:t>円となっており、主な要因としては、民生費の大幅な増額であり、国の地方創生臨時交付金による住民税非課税世帯等に対する給付金の給付事業及び定額減税に伴う調整給付事業の実施の他、障害者自立支援給付費、児童手当等の増加により、前年度比</a:t>
          </a:r>
          <a:r>
            <a:rPr kumimoji="1" lang="en-US" altLang="ja-JP" sz="1300">
              <a:latin typeface="ＭＳ Ｐゴシック" panose="020B0600070205080204" pitchFamily="50" charset="-128"/>
              <a:ea typeface="ＭＳ Ｐゴシック" panose="020B0600070205080204" pitchFamily="50" charset="-128"/>
            </a:rPr>
            <a:t>15,990</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201,135</a:t>
          </a:r>
          <a:r>
            <a:rPr kumimoji="1" lang="ja-JP" altLang="en-US" sz="1300">
              <a:latin typeface="ＭＳ Ｐゴシック" panose="020B0600070205080204" pitchFamily="50" charset="-128"/>
              <a:ea typeface="ＭＳ Ｐゴシック" panose="020B0600070205080204" pitchFamily="50" charset="-128"/>
            </a:rPr>
            <a:t>円となった。子育て支援や障害者、高齢者などの支援等、今後も民生費に係る扶助費の増加が見込まれるため、引き続き社会情勢などの変化に順応した住民サービスを実施する一方、資格審査等の適正化や、市単独事業の見直しなど扶助費総額の抑制に努めていく。な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年度決算は、土木費及び教育費も大幅に増加しており、土木費については、各種道路改良事業などの増により、前年度比</a:t>
          </a:r>
          <a:r>
            <a:rPr kumimoji="1" lang="en-US" altLang="ja-JP" sz="1300">
              <a:latin typeface="ＭＳ Ｐゴシック" panose="020B0600070205080204" pitchFamily="50" charset="-128"/>
              <a:ea typeface="ＭＳ Ｐゴシック" panose="020B0600070205080204" pitchFamily="50" charset="-128"/>
            </a:rPr>
            <a:t>8,327</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38,320</a:t>
          </a:r>
          <a:r>
            <a:rPr kumimoji="1" lang="ja-JP" altLang="en-US" sz="1300">
              <a:latin typeface="ＭＳ Ｐゴシック" panose="020B0600070205080204" pitchFamily="50" charset="-128"/>
              <a:ea typeface="ＭＳ Ｐゴシック" panose="020B0600070205080204" pitchFamily="50" charset="-128"/>
            </a:rPr>
            <a:t>円となり、教育費については、市内小学校への防犯カメラ設置事業などにより、前年度比</a:t>
          </a:r>
          <a:r>
            <a:rPr kumimoji="1" lang="en-US" altLang="ja-JP" sz="1300">
              <a:latin typeface="ＭＳ Ｐゴシック" panose="020B0600070205080204" pitchFamily="50" charset="-128"/>
              <a:ea typeface="ＭＳ Ｐゴシック" panose="020B0600070205080204" pitchFamily="50" charset="-128"/>
            </a:rPr>
            <a:t>8,095</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64,994</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年度は、国県交付金及び普通交付税などの歳入が増加したため、実質収支額が前年度と比べて約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億円増、標準財政規模に占める割合は</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8.38</a:t>
          </a:r>
          <a:r>
            <a:rPr kumimoji="1" lang="ja-JP" altLang="en-US" sz="1400">
              <a:latin typeface="ＭＳ ゴシック" pitchFamily="49" charset="-128"/>
              <a:ea typeface="ＭＳ ゴシック" pitchFamily="49" charset="-128"/>
            </a:rPr>
            <a:t>％となり、実質単年度収支は標準財政規模に占める割合で</a:t>
          </a:r>
          <a:r>
            <a:rPr kumimoji="1" lang="en-US" altLang="ja-JP" sz="1400">
              <a:latin typeface="ＭＳ ゴシック" pitchFamily="49" charset="-128"/>
              <a:ea typeface="ＭＳ ゴシック" pitchFamily="49" charset="-128"/>
            </a:rPr>
            <a:t>4.74</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0.48</a:t>
          </a:r>
          <a:r>
            <a:rPr kumimoji="1" lang="ja-JP" altLang="en-US" sz="1400">
              <a:latin typeface="ＭＳ ゴシック" pitchFamily="49" charset="-128"/>
              <a:ea typeface="ＭＳ ゴシック" pitchFamily="49" charset="-128"/>
            </a:rPr>
            <a:t>％となった。財政調整基金残高は、取崩額が積立額を上回ったため、前年度比で減少している。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年度においても、全ての会計で黒字となっており、今後も歳入歳出予算の適切な執行に努め、一層の財政健全化を図っていく。</a:t>
          </a:r>
        </a:p>
        <a:p>
          <a:r>
            <a:rPr kumimoji="1" lang="ja-JP" altLang="en-US" sz="1400">
              <a:latin typeface="ＭＳ ゴシック" pitchFamily="49" charset="-128"/>
              <a:ea typeface="ＭＳ ゴシック" pitchFamily="49" charset="-128"/>
            </a:rPr>
            <a:t>　一般会計においては、国県交付金及び普通交付税などの歳入が増加したために黒字額が増加した。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介護保険特別会計においては、保険給付費等の歳出が増加したが、保険料の増加による歳入の増加が上回ったため、黒字額が増加した。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35885709</v>
      </c>
      <c r="BO4" s="449"/>
      <c r="BP4" s="449"/>
      <c r="BQ4" s="449"/>
      <c r="BR4" s="449"/>
      <c r="BS4" s="449"/>
      <c r="BT4" s="449"/>
      <c r="BU4" s="450"/>
      <c r="BV4" s="448">
        <v>35317540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8.4</v>
      </c>
      <c r="CU4" s="589"/>
      <c r="CV4" s="589"/>
      <c r="CW4" s="589"/>
      <c r="CX4" s="589"/>
      <c r="CY4" s="589"/>
      <c r="CZ4" s="589"/>
      <c r="DA4" s="590"/>
      <c r="DB4" s="588">
        <v>7.8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34160909</v>
      </c>
      <c r="BO5" s="420"/>
      <c r="BP5" s="420"/>
      <c r="BQ5" s="420"/>
      <c r="BR5" s="420"/>
      <c r="BS5" s="420"/>
      <c r="BT5" s="420"/>
      <c r="BU5" s="421"/>
      <c r="BV5" s="419">
        <v>33694873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98.2</v>
      </c>
      <c r="CU5" s="417"/>
      <c r="CV5" s="417"/>
      <c r="CW5" s="417"/>
      <c r="CX5" s="417"/>
      <c r="CY5" s="417"/>
      <c r="CZ5" s="417"/>
      <c r="DA5" s="418"/>
      <c r="DB5" s="416">
        <v>97.7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1724800</v>
      </c>
      <c r="BO6" s="420"/>
      <c r="BP6" s="420"/>
      <c r="BQ6" s="420"/>
      <c r="BR6" s="420"/>
      <c r="BS6" s="420"/>
      <c r="BT6" s="420"/>
      <c r="BU6" s="421"/>
      <c r="BV6" s="419">
        <v>1622667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98.6</v>
      </c>
      <c r="CU6" s="563"/>
      <c r="CV6" s="563"/>
      <c r="CW6" s="563"/>
      <c r="CX6" s="563"/>
      <c r="CY6" s="563"/>
      <c r="CZ6" s="563"/>
      <c r="DA6" s="564"/>
      <c r="DB6" s="562">
        <v>98.5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87755</v>
      </c>
      <c r="BO7" s="420"/>
      <c r="BP7" s="420"/>
      <c r="BQ7" s="420"/>
      <c r="BR7" s="420"/>
      <c r="BS7" s="420"/>
      <c r="BT7" s="420"/>
      <c r="BU7" s="421"/>
      <c r="BV7" s="419">
        <v>112932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19545366</v>
      </c>
      <c r="CU7" s="420"/>
      <c r="CV7" s="420"/>
      <c r="CW7" s="420"/>
      <c r="CX7" s="420"/>
      <c r="CY7" s="420"/>
      <c r="CZ7" s="420"/>
      <c r="DA7" s="421"/>
      <c r="DB7" s="419">
        <v>19257621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1637045</v>
      </c>
      <c r="BO8" s="420"/>
      <c r="BP8" s="420"/>
      <c r="BQ8" s="420"/>
      <c r="BR8" s="420"/>
      <c r="BS8" s="420"/>
      <c r="BT8" s="420"/>
      <c r="BU8" s="421"/>
      <c r="BV8" s="419">
        <v>1509735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0.64</v>
      </c>
      <c r="CU8" s="523"/>
      <c r="CV8" s="523"/>
      <c r="CW8" s="523"/>
      <c r="CX8" s="523"/>
      <c r="CY8" s="523"/>
      <c r="CZ8" s="523"/>
      <c r="DA8" s="524"/>
      <c r="DB8" s="522">
        <v>0.63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72087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127310</v>
      </c>
      <c r="BO9" s="420"/>
      <c r="BP9" s="420"/>
      <c r="BQ9" s="420"/>
      <c r="BR9" s="420"/>
      <c r="BS9" s="420"/>
      <c r="BT9" s="420"/>
      <c r="BU9" s="421"/>
      <c r="BV9" s="419">
        <v>-1506080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12.9</v>
      </c>
      <c r="CU9" s="417"/>
      <c r="CV9" s="417"/>
      <c r="CW9" s="417"/>
      <c r="CX9" s="417"/>
      <c r="CY9" s="417"/>
      <c r="CZ9" s="417"/>
      <c r="DA9" s="418"/>
      <c r="DB9" s="416">
        <v>13.6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75457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101</v>
      </c>
      <c r="AV10" s="478"/>
      <c r="AW10" s="478"/>
      <c r="AX10" s="478"/>
      <c r="AY10" s="433" t="s">
        <v>115</v>
      </c>
      <c r="AZ10" s="434"/>
      <c r="BA10" s="434"/>
      <c r="BB10" s="434"/>
      <c r="BC10" s="434"/>
      <c r="BD10" s="434"/>
      <c r="BE10" s="434"/>
      <c r="BF10" s="434"/>
      <c r="BG10" s="434"/>
      <c r="BH10" s="434"/>
      <c r="BI10" s="434"/>
      <c r="BJ10" s="434"/>
      <c r="BK10" s="434"/>
      <c r="BL10" s="434"/>
      <c r="BM10" s="435"/>
      <c r="BN10" s="419">
        <v>79668</v>
      </c>
      <c r="BO10" s="420"/>
      <c r="BP10" s="420"/>
      <c r="BQ10" s="420"/>
      <c r="BR10" s="420"/>
      <c r="BS10" s="420"/>
      <c r="BT10" s="420"/>
      <c r="BU10" s="421"/>
      <c r="BV10" s="419">
        <v>500018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68053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101</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66754</v>
      </c>
      <c r="S13" s="507"/>
      <c r="T13" s="507"/>
      <c r="U13" s="507"/>
      <c r="V13" s="508"/>
      <c r="W13" s="509" t="s">
        <v>131</v>
      </c>
      <c r="X13" s="405"/>
      <c r="Y13" s="405"/>
      <c r="Z13" s="405"/>
      <c r="AA13" s="405"/>
      <c r="AB13" s="406"/>
      <c r="AC13" s="372">
        <v>3780</v>
      </c>
      <c r="AD13" s="373"/>
      <c r="AE13" s="373"/>
      <c r="AF13" s="373"/>
      <c r="AG13" s="374"/>
      <c r="AH13" s="372">
        <v>4488</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-93022</v>
      </c>
      <c r="BO13" s="420"/>
      <c r="BP13" s="420"/>
      <c r="BQ13" s="420"/>
      <c r="BR13" s="420"/>
      <c r="BS13" s="420"/>
      <c r="BT13" s="420"/>
      <c r="BU13" s="421"/>
      <c r="BV13" s="419">
        <v>-1006062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6.7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68873</v>
      </c>
      <c r="S14" s="507"/>
      <c r="T14" s="507"/>
      <c r="U14" s="507"/>
      <c r="V14" s="508"/>
      <c r="W14" s="510"/>
      <c r="X14" s="408"/>
      <c r="Y14" s="408"/>
      <c r="Z14" s="408"/>
      <c r="AA14" s="408"/>
      <c r="AB14" s="409"/>
      <c r="AC14" s="499">
        <v>11.1</v>
      </c>
      <c r="AD14" s="500"/>
      <c r="AE14" s="500"/>
      <c r="AF14" s="500"/>
      <c r="AG14" s="501"/>
      <c r="AH14" s="499">
        <v>12.7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23.5</v>
      </c>
      <c r="CU14" s="517"/>
      <c r="CV14" s="517"/>
      <c r="CW14" s="517"/>
      <c r="CX14" s="517"/>
      <c r="CY14" s="517"/>
      <c r="CZ14" s="517"/>
      <c r="DA14" s="518"/>
      <c r="DB14" s="516">
        <v>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67621</v>
      </c>
      <c r="S15" s="507"/>
      <c r="T15" s="507"/>
      <c r="U15" s="507"/>
      <c r="V15" s="508"/>
      <c r="W15" s="509" t="s">
        <v>137</v>
      </c>
      <c r="X15" s="405"/>
      <c r="Y15" s="405"/>
      <c r="Z15" s="405"/>
      <c r="AA15" s="405"/>
      <c r="AB15" s="406"/>
      <c r="AC15" s="372">
        <v>11123</v>
      </c>
      <c r="AD15" s="373"/>
      <c r="AE15" s="373"/>
      <c r="AF15" s="373"/>
      <c r="AG15" s="374"/>
      <c r="AH15" s="372">
        <v>11619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10625996</v>
      </c>
      <c r="BO15" s="449"/>
      <c r="BP15" s="449"/>
      <c r="BQ15" s="449"/>
      <c r="BR15" s="449"/>
      <c r="BS15" s="449"/>
      <c r="BT15" s="449"/>
      <c r="BU15" s="450"/>
      <c r="BV15" s="448">
        <v>10499813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32.799999999999997</v>
      </c>
      <c r="AD16" s="500"/>
      <c r="AE16" s="500"/>
      <c r="AF16" s="500"/>
      <c r="AG16" s="501"/>
      <c r="AH16" s="499">
        <v>32.9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16650900</v>
      </c>
      <c r="BO16" s="420"/>
      <c r="BP16" s="420"/>
      <c r="BQ16" s="420"/>
      <c r="BR16" s="420"/>
      <c r="BS16" s="420"/>
      <c r="BT16" s="420"/>
      <c r="BU16" s="421"/>
      <c r="BV16" s="419">
        <v>16315614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19000</v>
      </c>
      <c r="AD17" s="373"/>
      <c r="AE17" s="373"/>
      <c r="AF17" s="373"/>
      <c r="AG17" s="374"/>
      <c r="AH17" s="372">
        <v>19214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13442946</v>
      </c>
      <c r="BO17" s="420"/>
      <c r="BP17" s="420"/>
      <c r="BQ17" s="420"/>
      <c r="BR17" s="420"/>
      <c r="BS17" s="420"/>
      <c r="BT17" s="420"/>
      <c r="BU17" s="421"/>
      <c r="BV17" s="419">
        <v>13282548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354.36</v>
      </c>
      <c r="M18" s="472"/>
      <c r="N18" s="472"/>
      <c r="O18" s="472"/>
      <c r="P18" s="472"/>
      <c r="Q18" s="472"/>
      <c r="R18" s="473"/>
      <c r="S18" s="473"/>
      <c r="T18" s="473"/>
      <c r="U18" s="473"/>
      <c r="V18" s="474"/>
      <c r="W18" s="490"/>
      <c r="X18" s="491"/>
      <c r="Y18" s="491"/>
      <c r="Z18" s="491"/>
      <c r="AA18" s="491"/>
      <c r="AB18" s="515"/>
      <c r="AC18" s="389">
        <v>56</v>
      </c>
      <c r="AD18" s="390"/>
      <c r="AE18" s="390"/>
      <c r="AF18" s="390"/>
      <c r="AG18" s="475"/>
      <c r="AH18" s="389">
        <v>54.4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19653432</v>
      </c>
      <c r="BO18" s="420"/>
      <c r="BP18" s="420"/>
      <c r="BQ18" s="420"/>
      <c r="BR18" s="420"/>
      <c r="BS18" s="420"/>
      <c r="BT18" s="420"/>
      <c r="BU18" s="421"/>
      <c r="BV18" s="419">
        <v>19129314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203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24607669</v>
      </c>
      <c r="BO19" s="420"/>
      <c r="BP19" s="420"/>
      <c r="BQ19" s="420"/>
      <c r="BR19" s="420"/>
      <c r="BS19" s="420"/>
      <c r="BT19" s="420"/>
      <c r="BU19" s="421"/>
      <c r="BV19" s="419">
        <v>25222718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29792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23410468</v>
      </c>
      <c r="BO22" s="449"/>
      <c r="BP22" s="449"/>
      <c r="BQ22" s="449"/>
      <c r="BR22" s="449"/>
      <c r="BS22" s="449"/>
      <c r="BT22" s="449"/>
      <c r="BU22" s="450"/>
      <c r="BV22" s="448">
        <v>25455249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19465138</v>
      </c>
      <c r="BO23" s="420"/>
      <c r="BP23" s="420"/>
      <c r="BQ23" s="420"/>
      <c r="BR23" s="420"/>
      <c r="BS23" s="420"/>
      <c r="BT23" s="420"/>
      <c r="BU23" s="421"/>
      <c r="BV23" s="419">
        <v>20610592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9700</v>
      </c>
      <c r="R24" s="373"/>
      <c r="S24" s="373"/>
      <c r="T24" s="373"/>
      <c r="U24" s="373"/>
      <c r="V24" s="374"/>
      <c r="W24" s="462"/>
      <c r="X24" s="399"/>
      <c r="Y24" s="400"/>
      <c r="Z24" s="375" t="s">
        <v>162</v>
      </c>
      <c r="AA24" s="376"/>
      <c r="AB24" s="376"/>
      <c r="AC24" s="376"/>
      <c r="AD24" s="376"/>
      <c r="AE24" s="376"/>
      <c r="AF24" s="376"/>
      <c r="AG24" s="377"/>
      <c r="AH24" s="372">
        <v>495</v>
      </c>
      <c r="AI24" s="373"/>
      <c r="AJ24" s="373"/>
      <c r="AK24" s="373"/>
      <c r="AL24" s="374"/>
      <c r="AM24" s="372">
        <v>1568160</v>
      </c>
      <c r="AN24" s="373"/>
      <c r="AO24" s="373"/>
      <c r="AP24" s="373"/>
      <c r="AQ24" s="373"/>
      <c r="AR24" s="374"/>
      <c r="AS24" s="372">
        <v>3168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11858229</v>
      </c>
      <c r="BO24" s="420"/>
      <c r="BP24" s="420"/>
      <c r="BQ24" s="420"/>
      <c r="BR24" s="420"/>
      <c r="BS24" s="420"/>
      <c r="BT24" s="420"/>
      <c r="BU24" s="421"/>
      <c r="BV24" s="419">
        <v>12681707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5492608</v>
      </c>
      <c r="BO25" s="449"/>
      <c r="BP25" s="449"/>
      <c r="BQ25" s="449"/>
      <c r="BR25" s="449"/>
      <c r="BS25" s="449"/>
      <c r="BT25" s="449"/>
      <c r="BU25" s="450"/>
      <c r="BV25" s="448">
        <v>4562799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6850</v>
      </c>
      <c r="R26" s="373"/>
      <c r="S26" s="373"/>
      <c r="T26" s="373"/>
      <c r="U26" s="373"/>
      <c r="V26" s="374"/>
      <c r="W26" s="462"/>
      <c r="X26" s="399"/>
      <c r="Y26" s="400"/>
      <c r="Z26" s="375" t="s">
        <v>168</v>
      </c>
      <c r="AA26" s="430"/>
      <c r="AB26" s="430"/>
      <c r="AC26" s="430"/>
      <c r="AD26" s="430"/>
      <c r="AE26" s="430"/>
      <c r="AF26" s="430"/>
      <c r="AG26" s="431"/>
      <c r="AH26" s="372">
        <v>22</v>
      </c>
      <c r="AI26" s="373"/>
      <c r="AJ26" s="373"/>
      <c r="AK26" s="373"/>
      <c r="AL26" s="374"/>
      <c r="AM26" s="372">
        <v>68926</v>
      </c>
      <c r="AN26" s="373"/>
      <c r="AO26" s="373"/>
      <c r="AP26" s="373"/>
      <c r="AQ26" s="373"/>
      <c r="AR26" s="374"/>
      <c r="AS26" s="372">
        <v>3133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5000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35514</v>
      </c>
      <c r="AN27" s="373"/>
      <c r="AO27" s="373"/>
      <c r="AP27" s="373"/>
      <c r="AQ27" s="373"/>
      <c r="AR27" s="374"/>
      <c r="AS27" s="372">
        <v>3946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451288</v>
      </c>
      <c r="BO27" s="454"/>
      <c r="BP27" s="454"/>
      <c r="BQ27" s="454"/>
      <c r="BR27" s="454"/>
      <c r="BS27" s="454"/>
      <c r="BT27" s="454"/>
      <c r="BU27" s="455"/>
      <c r="BV27" s="453">
        <v>458922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4350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2093416</v>
      </c>
      <c r="BO28" s="449"/>
      <c r="BP28" s="449"/>
      <c r="BQ28" s="449"/>
      <c r="BR28" s="449"/>
      <c r="BS28" s="449"/>
      <c r="BT28" s="449"/>
      <c r="BU28" s="450"/>
      <c r="BV28" s="448">
        <v>2313748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19</v>
      </c>
      <c r="M29" s="373"/>
      <c r="N29" s="373"/>
      <c r="O29" s="373"/>
      <c r="P29" s="374"/>
      <c r="Q29" s="372">
        <v>4060</v>
      </c>
      <c r="R29" s="373"/>
      <c r="S29" s="373"/>
      <c r="T29" s="373"/>
      <c r="U29" s="373"/>
      <c r="V29" s="374"/>
      <c r="W29" s="463"/>
      <c r="X29" s="464"/>
      <c r="Y29" s="465"/>
      <c r="Z29" s="375" t="s">
        <v>177</v>
      </c>
      <c r="AA29" s="376"/>
      <c r="AB29" s="376"/>
      <c r="AC29" s="376"/>
      <c r="AD29" s="376"/>
      <c r="AE29" s="376"/>
      <c r="AF29" s="376"/>
      <c r="AG29" s="377"/>
      <c r="AH29" s="372">
        <v>504</v>
      </c>
      <c r="AI29" s="373"/>
      <c r="AJ29" s="373"/>
      <c r="AK29" s="373"/>
      <c r="AL29" s="374"/>
      <c r="AM29" s="372">
        <v>1603674</v>
      </c>
      <c r="AN29" s="373"/>
      <c r="AO29" s="373"/>
      <c r="AP29" s="373"/>
      <c r="AQ29" s="373"/>
      <c r="AR29" s="374"/>
      <c r="AS29" s="372">
        <v>3182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496869</v>
      </c>
      <c r="BO29" s="420"/>
      <c r="BP29" s="420"/>
      <c r="BQ29" s="420"/>
      <c r="BR29" s="420"/>
      <c r="BS29" s="420"/>
      <c r="BT29" s="420"/>
      <c r="BU29" s="421"/>
      <c r="BV29" s="419">
        <v>452508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3036899</v>
      </c>
      <c r="BO30" s="454"/>
      <c r="BP30" s="454"/>
      <c r="BQ30" s="454"/>
      <c r="BR30" s="454"/>
      <c r="BS30" s="454"/>
      <c r="BT30" s="454"/>
      <c r="BU30" s="455"/>
      <c r="BV30" s="453">
        <v>3133128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国民健康保険事業費特別会計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那須地区広域事務組合（一般会計）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大田原市管理公社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子育て支援券特別会計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那須地区広域事務組合（広域クリーンセンター大田原事業特別会計）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那須野が原文化振興財団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那須地区広域事務組合（黒羽グリーンオアシス事業特別会計）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大田原市農業公社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那須地区広域事務組合（那須グリーンネクサス事業特別会計）</v>
      </c>
      <c r="BZ37" s="368"/>
      <c r="CA37" s="368"/>
      <c r="CB37" s="368"/>
      <c r="CC37" s="368"/>
      <c r="CD37" s="368"/>
      <c r="CE37" s="368"/>
      <c r="CF37" s="368"/>
      <c r="CG37" s="368"/>
      <c r="CH37" s="368"/>
      <c r="CI37" s="368"/>
      <c r="CJ37" s="368"/>
      <c r="CK37" s="368"/>
      <c r="CL37" s="368"/>
      <c r="CM37" s="368"/>
      <c r="CN37" s="169"/>
      <c r="CO37" s="367">
        <f t="shared" si="3"/>
        <v>20</v>
      </c>
      <c r="CP37" s="367"/>
      <c r="CQ37" s="368" t="str">
        <f>IF('各会計、関係団体の財政状況及び健全化判断比率'!BS10="","",'各会計、関係団体の財政状況及び健全化判断比率'!BS10)</f>
        <v>大田原まちづくりカンパニー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那須地区消防組合</v>
      </c>
      <c r="BZ38" s="368"/>
      <c r="CA38" s="368"/>
      <c r="CB38" s="368"/>
      <c r="CC38" s="368"/>
      <c r="CD38" s="368"/>
      <c r="CE38" s="368"/>
      <c r="CF38" s="368"/>
      <c r="CG38" s="368"/>
      <c r="CH38" s="368"/>
      <c r="CI38" s="368"/>
      <c r="CJ38" s="368"/>
      <c r="CK38" s="368"/>
      <c r="CL38" s="368"/>
      <c r="CM38" s="368"/>
      <c r="CN38" s="169"/>
      <c r="CO38" s="367">
        <f t="shared" si="3"/>
        <v>21</v>
      </c>
      <c r="CP38" s="367"/>
      <c r="CQ38" s="368" t="str">
        <f>IF('各会計、関係団体の財政状況及び健全化判断比率'!BS11="","",'各会計、関係団体の財政状況及び健全化判断比率'!BS11)</f>
        <v>大田原ツーリズム</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栃木県市町村総合事務組合（一般会計）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栃木県市町村総合事務組合（特別会計）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栃木県後期高齢者医療広域連合（一般会計）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栃木県後期高齢者医療広域連合（特別会計）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FqXhckY/TctSY6mMhbky8hyG/z1n2J5eYW0ILcvNLnG40GgrfH4j3WAKHk7ymIoTjInpfkfh/whwd760Eau4g==" saltValue="FKIaHVF1mhM++IYdb+PH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6.28</v>
      </c>
      <c r="G34" s="33">
        <v>15.54</v>
      </c>
      <c r="H34" s="33">
        <v>15.68</v>
      </c>
      <c r="I34" s="33">
        <v>7.74</v>
      </c>
      <c r="J34" s="34">
        <v>8.2799999999999994</v>
      </c>
      <c r="K34" s="22"/>
      <c r="L34" s="22"/>
      <c r="M34" s="22"/>
      <c r="N34" s="22"/>
      <c r="O34" s="22"/>
      <c r="P34" s="22"/>
    </row>
    <row r="35" spans="1:16" ht="39" customHeight="1" x14ac:dyDescent="0.2">
      <c r="A35" s="22"/>
      <c r="B35" s="35"/>
      <c r="C35" s="1145" t="s">
        <v>533</v>
      </c>
      <c r="D35" s="1146"/>
      <c r="E35" s="1147"/>
      <c r="F35" s="36">
        <v>6.01</v>
      </c>
      <c r="G35" s="37">
        <v>5.34</v>
      </c>
      <c r="H35" s="37">
        <v>4.71</v>
      </c>
      <c r="I35" s="37">
        <v>5.23</v>
      </c>
      <c r="J35" s="38">
        <v>4.96</v>
      </c>
      <c r="K35" s="22"/>
      <c r="L35" s="22"/>
      <c r="M35" s="22"/>
      <c r="N35" s="22"/>
      <c r="O35" s="22"/>
      <c r="P35" s="22"/>
    </row>
    <row r="36" spans="1:16" ht="39" customHeight="1" x14ac:dyDescent="0.2">
      <c r="A36" s="22"/>
      <c r="B36" s="35"/>
      <c r="C36" s="1145" t="s">
        <v>534</v>
      </c>
      <c r="D36" s="1146"/>
      <c r="E36" s="1147"/>
      <c r="F36" s="36">
        <v>1.25</v>
      </c>
      <c r="G36" s="37">
        <v>1.34</v>
      </c>
      <c r="H36" s="37">
        <v>1.3</v>
      </c>
      <c r="I36" s="37">
        <v>1.46</v>
      </c>
      <c r="J36" s="38">
        <v>1.79</v>
      </c>
      <c r="K36" s="22"/>
      <c r="L36" s="22"/>
      <c r="M36" s="22"/>
      <c r="N36" s="22"/>
      <c r="O36" s="22"/>
      <c r="P36" s="22"/>
    </row>
    <row r="37" spans="1:16" ht="39" customHeight="1" x14ac:dyDescent="0.2">
      <c r="A37" s="22"/>
      <c r="B37" s="35"/>
      <c r="C37" s="1145" t="s">
        <v>535</v>
      </c>
      <c r="D37" s="1146"/>
      <c r="E37" s="1147"/>
      <c r="F37" s="36">
        <v>1.77</v>
      </c>
      <c r="G37" s="37">
        <v>1.78</v>
      </c>
      <c r="H37" s="37">
        <v>1.71</v>
      </c>
      <c r="I37" s="37">
        <v>1.71</v>
      </c>
      <c r="J37" s="38">
        <v>1.43</v>
      </c>
      <c r="K37" s="22"/>
      <c r="L37" s="22"/>
      <c r="M37" s="22"/>
      <c r="N37" s="22"/>
      <c r="O37" s="22"/>
      <c r="P37" s="22"/>
    </row>
    <row r="38" spans="1:16" ht="39" customHeight="1" x14ac:dyDescent="0.2">
      <c r="A38" s="22"/>
      <c r="B38" s="35"/>
      <c r="C38" s="1145" t="s">
        <v>536</v>
      </c>
      <c r="D38" s="1146"/>
      <c r="E38" s="1147"/>
      <c r="F38" s="36">
        <v>1.41</v>
      </c>
      <c r="G38" s="37">
        <v>0.56000000000000005</v>
      </c>
      <c r="H38" s="37">
        <v>1.59</v>
      </c>
      <c r="I38" s="37">
        <v>1.1499999999999999</v>
      </c>
      <c r="J38" s="38">
        <v>1.36</v>
      </c>
      <c r="K38" s="22"/>
      <c r="L38" s="22"/>
      <c r="M38" s="22"/>
      <c r="N38" s="22"/>
      <c r="O38" s="22"/>
      <c r="P38" s="22"/>
    </row>
    <row r="39" spans="1:16" ht="39" customHeight="1" x14ac:dyDescent="0.2">
      <c r="A39" s="22"/>
      <c r="B39" s="35"/>
      <c r="C39" s="1145" t="s">
        <v>537</v>
      </c>
      <c r="D39" s="1146"/>
      <c r="E39" s="1147"/>
      <c r="F39" s="36">
        <v>0.12</v>
      </c>
      <c r="G39" s="37">
        <v>0.11</v>
      </c>
      <c r="H39" s="37">
        <v>0.1</v>
      </c>
      <c r="I39" s="37">
        <v>0.09</v>
      </c>
      <c r="J39" s="38">
        <v>0.08</v>
      </c>
      <c r="K39" s="22"/>
      <c r="L39" s="22"/>
      <c r="M39" s="22"/>
      <c r="N39" s="22"/>
      <c r="O39" s="22"/>
      <c r="P39" s="22"/>
    </row>
    <row r="40" spans="1:16" ht="39" customHeight="1" x14ac:dyDescent="0.2">
      <c r="A40" s="22"/>
      <c r="B40" s="35"/>
      <c r="C40" s="1145" t="s">
        <v>538</v>
      </c>
      <c r="D40" s="1146"/>
      <c r="E40" s="1147"/>
      <c r="F40" s="36">
        <v>0</v>
      </c>
      <c r="G40" s="37">
        <v>0.01</v>
      </c>
      <c r="H40" s="37">
        <v>0.03</v>
      </c>
      <c r="I40" s="37">
        <v>0.03</v>
      </c>
      <c r="J40" s="38">
        <v>0.03</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3ltvfhQmO6TJVTEZNRXbnAwIAgbVxzAtWY8EhkruTiaP86N9F8vLZSyzpKrZWON2+Ho9DtnVWMMaWLCwqDE+g==" saltValue="adfaUt3WzWCKevp94mSu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3456</v>
      </c>
      <c r="L45" s="60">
        <v>3642</v>
      </c>
      <c r="M45" s="60">
        <v>3610</v>
      </c>
      <c r="N45" s="60">
        <v>3440</v>
      </c>
      <c r="O45" s="61">
        <v>3186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694</v>
      </c>
      <c r="L48" s="64">
        <v>626</v>
      </c>
      <c r="M48" s="64">
        <v>598</v>
      </c>
      <c r="N48" s="64">
        <v>647</v>
      </c>
      <c r="O48" s="65">
        <v>672</v>
      </c>
      <c r="P48" s="48"/>
      <c r="Q48" s="48"/>
      <c r="R48" s="48"/>
      <c r="S48" s="48"/>
      <c r="T48" s="48"/>
      <c r="U48" s="48"/>
    </row>
    <row r="49" spans="1:21" ht="30.75" customHeight="1" x14ac:dyDescent="0.2">
      <c r="A49" s="48"/>
      <c r="B49" s="1178"/>
      <c r="C49" s="1179"/>
      <c r="D49" s="62"/>
      <c r="E49" s="1155" t="s">
        <v>14</v>
      </c>
      <c r="F49" s="1155"/>
      <c r="G49" s="1155"/>
      <c r="H49" s="1155"/>
      <c r="I49" s="1155"/>
      <c r="J49" s="1156"/>
      <c r="K49" s="63">
        <v>126</v>
      </c>
      <c r="L49" s="64">
        <v>112</v>
      </c>
      <c r="M49" s="64">
        <v>130</v>
      </c>
      <c r="N49" s="64">
        <v>138</v>
      </c>
      <c r="O49" s="65">
        <v>178</v>
      </c>
      <c r="P49" s="48"/>
      <c r="Q49" s="48"/>
      <c r="R49" s="48"/>
      <c r="S49" s="48"/>
      <c r="T49" s="48"/>
      <c r="U49" s="48"/>
    </row>
    <row r="50" spans="1:21" ht="30.75" customHeight="1" x14ac:dyDescent="0.2">
      <c r="A50" s="48"/>
      <c r="B50" s="1178"/>
      <c r="C50" s="1179"/>
      <c r="D50" s="62"/>
      <c r="E50" s="1155" t="s">
        <v>15</v>
      </c>
      <c r="F50" s="1155"/>
      <c r="G50" s="1155"/>
      <c r="H50" s="1155"/>
      <c r="I50" s="1155"/>
      <c r="J50" s="1156"/>
      <c r="K50" s="63">
        <v>16</v>
      </c>
      <c r="L50" s="64">
        <v>6</v>
      </c>
      <c r="M50" s="64">
        <v>8</v>
      </c>
      <c r="N50" s="64">
        <v>11</v>
      </c>
      <c r="O50" s="65">
        <v>9</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3388</v>
      </c>
      <c r="L52" s="64">
        <v>3368</v>
      </c>
      <c r="M52" s="64">
        <v>3213</v>
      </c>
      <c r="N52" s="64">
        <v>3029</v>
      </c>
      <c r="O52" s="65">
        <v>2876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904</v>
      </c>
      <c r="L53" s="69">
        <v>1018</v>
      </c>
      <c r="M53" s="69">
        <v>1133</v>
      </c>
      <c r="N53" s="69">
        <v>1207</v>
      </c>
      <c r="O53" s="70">
        <v>1169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kq9iaI9i9NljdgicIGymTUFl+FAw+5BdGfBYU4OyV4JPxjkaJVWaYNRxk4NmH5DN3gE5B7hanBTi5Y4BZg1cQ==" saltValue="0oWJ9GRmCEJ3z2s2BgxA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32380</v>
      </c>
      <c r="J41" s="344">
        <v>30861</v>
      </c>
      <c r="K41" s="344">
        <v>28169</v>
      </c>
      <c r="L41" s="344">
        <v>25455</v>
      </c>
      <c r="M41" s="345">
        <v>23410</v>
      </c>
    </row>
    <row r="42" spans="2:13" ht="27.75" customHeight="1" x14ac:dyDescent="0.2">
      <c r="B42" s="1186"/>
      <c r="C42" s="1187"/>
      <c r="D42" s="106"/>
      <c r="E42" s="1190" t="s">
        <v>32</v>
      </c>
      <c r="F42" s="1190"/>
      <c r="G42" s="1190"/>
      <c r="H42" s="1191"/>
      <c r="I42" s="346">
        <v>6</v>
      </c>
      <c r="J42" s="347" t="s">
        <v>486</v>
      </c>
      <c r="K42" s="347" t="s">
        <v>486</v>
      </c>
      <c r="L42" s="347" t="s">
        <v>486</v>
      </c>
      <c r="M42" s="348" t="s">
        <v>486</v>
      </c>
    </row>
    <row r="43" spans="2:13" ht="27.75" customHeight="1" x14ac:dyDescent="0.2">
      <c r="B43" s="1186"/>
      <c r="C43" s="1187"/>
      <c r="D43" s="106"/>
      <c r="E43" s="1190" t="s">
        <v>33</v>
      </c>
      <c r="F43" s="1190"/>
      <c r="G43" s="1190"/>
      <c r="H43" s="1191"/>
      <c r="I43" s="346">
        <v>8281</v>
      </c>
      <c r="J43" s="347">
        <v>7156</v>
      </c>
      <c r="K43" s="347">
        <v>6002</v>
      </c>
      <c r="L43" s="347">
        <v>5650</v>
      </c>
      <c r="M43" s="348">
        <v>5585</v>
      </c>
    </row>
    <row r="44" spans="2:13" ht="27.75" customHeight="1" x14ac:dyDescent="0.2">
      <c r="B44" s="1186"/>
      <c r="C44" s="1187"/>
      <c r="D44" s="106"/>
      <c r="E44" s="1190" t="s">
        <v>34</v>
      </c>
      <c r="F44" s="1190"/>
      <c r="G44" s="1190"/>
      <c r="H44" s="1191"/>
      <c r="I44" s="346">
        <v>1332</v>
      </c>
      <c r="J44" s="347">
        <v>1664</v>
      </c>
      <c r="K44" s="347">
        <v>1686</v>
      </c>
      <c r="L44" s="347">
        <v>1698</v>
      </c>
      <c r="M44" s="348">
        <v>1840</v>
      </c>
    </row>
    <row r="45" spans="2:13" ht="27.75" customHeight="1" x14ac:dyDescent="0.2">
      <c r="B45" s="1186"/>
      <c r="C45" s="1187"/>
      <c r="D45" s="106"/>
      <c r="E45" s="1190" t="s">
        <v>35</v>
      </c>
      <c r="F45" s="1190"/>
      <c r="G45" s="1190"/>
      <c r="H45" s="1191"/>
      <c r="I45" s="346">
        <v>4532</v>
      </c>
      <c r="J45" s="347">
        <v>4511</v>
      </c>
      <c r="K45" s="347">
        <v>4568</v>
      </c>
      <c r="L45" s="347">
        <v>4500</v>
      </c>
      <c r="M45" s="348">
        <v>4474</v>
      </c>
    </row>
    <row r="46" spans="2:13" ht="27.75" customHeight="1" x14ac:dyDescent="0.2">
      <c r="B46" s="1186"/>
      <c r="C46" s="1187"/>
      <c r="D46" s="107"/>
      <c r="E46" s="1190" t="s">
        <v>36</v>
      </c>
      <c r="F46" s="1190"/>
      <c r="G46" s="1190"/>
      <c r="H46" s="1191"/>
      <c r="I46" s="346" t="s">
        <v>486</v>
      </c>
      <c r="J46" s="347" t="s">
        <v>486</v>
      </c>
      <c r="K46" s="347" t="s">
        <v>486</v>
      </c>
      <c r="L46" s="347">
        <v>9</v>
      </c>
      <c r="M46" s="348">
        <v>3</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4033</v>
      </c>
      <c r="J50" s="347">
        <v>5039</v>
      </c>
      <c r="K50" s="347">
        <v>6158</v>
      </c>
      <c r="L50" s="347">
        <v>7746</v>
      </c>
      <c r="M50" s="348">
        <v>7380</v>
      </c>
    </row>
    <row r="51" spans="2:13" ht="27.75" customHeight="1" x14ac:dyDescent="0.2">
      <c r="B51" s="1186"/>
      <c r="C51" s="1187"/>
      <c r="D51" s="106"/>
      <c r="E51" s="1190" t="s">
        <v>42</v>
      </c>
      <c r="F51" s="1190"/>
      <c r="G51" s="1190"/>
      <c r="H51" s="1191"/>
      <c r="I51" s="346">
        <v>2710</v>
      </c>
      <c r="J51" s="347">
        <v>2596</v>
      </c>
      <c r="K51" s="347">
        <v>2490</v>
      </c>
      <c r="L51" s="347">
        <v>2454</v>
      </c>
      <c r="M51" s="348">
        <v>2417</v>
      </c>
    </row>
    <row r="52" spans="2:13" ht="27.75" customHeight="1" x14ac:dyDescent="0.2">
      <c r="B52" s="1188"/>
      <c r="C52" s="1189"/>
      <c r="D52" s="106"/>
      <c r="E52" s="1190" t="s">
        <v>43</v>
      </c>
      <c r="F52" s="1190"/>
      <c r="G52" s="1190"/>
      <c r="H52" s="1191"/>
      <c r="I52" s="346">
        <v>29344</v>
      </c>
      <c r="J52" s="347">
        <v>27894</v>
      </c>
      <c r="K52" s="347">
        <v>25764</v>
      </c>
      <c r="L52" s="347">
        <v>23624</v>
      </c>
      <c r="M52" s="348">
        <v>21495</v>
      </c>
    </row>
    <row r="53" spans="2:13" ht="27.75" customHeight="1" thickBot="1" x14ac:dyDescent="0.25">
      <c r="B53" s="1192" t="s">
        <v>19</v>
      </c>
      <c r="C53" s="1193"/>
      <c r="D53" s="110"/>
      <c r="E53" s="1194" t="s">
        <v>44</v>
      </c>
      <c r="F53" s="1194"/>
      <c r="G53" s="1194"/>
      <c r="H53" s="1195"/>
      <c r="I53" s="349">
        <v>10444</v>
      </c>
      <c r="J53" s="350">
        <v>8663</v>
      </c>
      <c r="K53" s="350">
        <v>6012</v>
      </c>
      <c r="L53" s="350">
        <v>3488</v>
      </c>
      <c r="M53" s="351">
        <v>4020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mG3BvK74bSSC34igHVCg1jSotvspeSyZW0T4tdrOGB1oewfHejhvhF8VefjxzaEsTbNcNGY/zUnJuIGsFN9iA==" saltValue="LP3FEEj/SJ/NF5ktHzQG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1814</v>
      </c>
      <c r="G55" s="352">
        <v>2314</v>
      </c>
      <c r="H55" s="353">
        <v>2093</v>
      </c>
    </row>
    <row r="56" spans="2:8" ht="52.5" customHeight="1" x14ac:dyDescent="0.2">
      <c r="B56" s="122"/>
      <c r="C56" s="1213" t="s">
        <v>47</v>
      </c>
      <c r="D56" s="1213"/>
      <c r="E56" s="1214"/>
      <c r="F56" s="354">
        <v>355</v>
      </c>
      <c r="G56" s="354">
        <v>453</v>
      </c>
      <c r="H56" s="355">
        <v>497</v>
      </c>
    </row>
    <row r="57" spans="2:8" ht="53.25" customHeight="1" x14ac:dyDescent="0.2">
      <c r="B57" s="122"/>
      <c r="C57" s="1215" t="s">
        <v>48</v>
      </c>
      <c r="D57" s="1215"/>
      <c r="E57" s="1216"/>
      <c r="F57" s="356">
        <v>2126</v>
      </c>
      <c r="G57" s="356">
        <v>3133</v>
      </c>
      <c r="H57" s="357">
        <v>3037</v>
      </c>
    </row>
    <row r="58" spans="2:8" ht="45.75" customHeight="1" x14ac:dyDescent="0.2">
      <c r="B58" s="123"/>
      <c r="C58" s="1203" t="s">
        <v>561</v>
      </c>
      <c r="D58" s="1204"/>
      <c r="E58" s="1205"/>
      <c r="F58" s="358">
        <v>958</v>
      </c>
      <c r="G58" s="358">
        <v>1958</v>
      </c>
      <c r="H58" s="359">
        <v>1882</v>
      </c>
    </row>
    <row r="59" spans="2:8" ht="45.75" customHeight="1" x14ac:dyDescent="0.2">
      <c r="B59" s="123"/>
      <c r="C59" s="1203" t="s">
        <v>562</v>
      </c>
      <c r="D59" s="1204"/>
      <c r="E59" s="1205"/>
      <c r="F59" s="358">
        <v>621</v>
      </c>
      <c r="G59" s="358">
        <v>621</v>
      </c>
      <c r="H59" s="359">
        <v>603</v>
      </c>
    </row>
    <row r="60" spans="2:8" ht="45.75" customHeight="1" x14ac:dyDescent="0.2">
      <c r="B60" s="123"/>
      <c r="C60" s="1203" t="s">
        <v>563</v>
      </c>
      <c r="D60" s="1204"/>
      <c r="E60" s="1205"/>
      <c r="F60" s="358">
        <v>133</v>
      </c>
      <c r="G60" s="358">
        <v>170</v>
      </c>
      <c r="H60" s="359">
        <v>186</v>
      </c>
    </row>
    <row r="61" spans="2:8" ht="45.75" customHeight="1" x14ac:dyDescent="0.2">
      <c r="B61" s="123"/>
      <c r="C61" s="1203" t="s">
        <v>564</v>
      </c>
      <c r="D61" s="1204"/>
      <c r="E61" s="1205"/>
      <c r="F61" s="358">
        <v>122</v>
      </c>
      <c r="G61" s="358">
        <v>122</v>
      </c>
      <c r="H61" s="359">
        <v>122</v>
      </c>
    </row>
    <row r="62" spans="2:8" ht="45.75" customHeight="1" thickBot="1" x14ac:dyDescent="0.25">
      <c r="B62" s="124"/>
      <c r="C62" s="1206" t="s">
        <v>565</v>
      </c>
      <c r="D62" s="1207"/>
      <c r="E62" s="1208"/>
      <c r="F62" s="360">
        <v>117</v>
      </c>
      <c r="G62" s="360">
        <v>107</v>
      </c>
      <c r="H62" s="361">
        <v>95</v>
      </c>
    </row>
    <row r="63" spans="2:8" ht="52.5" customHeight="1" thickBot="1" x14ac:dyDescent="0.25">
      <c r="B63" s="125"/>
      <c r="C63" s="1209" t="s">
        <v>49</v>
      </c>
      <c r="D63" s="1209"/>
      <c r="E63" s="1210"/>
      <c r="F63" s="362">
        <v>4294</v>
      </c>
      <c r="G63" s="362">
        <v>5899</v>
      </c>
      <c r="H63" s="363">
        <v>5627</v>
      </c>
    </row>
    <row r="64" spans="2:8" ht="13" x14ac:dyDescent="0.2"/>
  </sheetData>
  <sheetProtection algorithmName="SHA-512" hashValue="4VuvAM+oMaOTDNZLFBNS7E3upeshHeZu+jI01ii9qlN1akLLXMGqDXp59ii8lzsBcTl/yqCCY6b31HUYar18UQ==" saltValue="+qRNMgfhTieDa+meUhgA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62446</v>
      </c>
      <c r="E3" s="144"/>
      <c r="F3" s="145">
        <v>67009</v>
      </c>
      <c r="G3" s="146"/>
      <c r="H3" s="147"/>
    </row>
    <row r="4" spans="1:8" x14ac:dyDescent="0.2">
      <c r="A4" s="148"/>
      <c r="B4" s="149"/>
      <c r="C4" s="150"/>
      <c r="D4" s="151">
        <v>33118</v>
      </c>
      <c r="E4" s="152"/>
      <c r="F4" s="153">
        <v>43028</v>
      </c>
      <c r="G4" s="154"/>
      <c r="H4" s="155"/>
    </row>
    <row r="5" spans="1:8" x14ac:dyDescent="0.2">
      <c r="A5" s="136" t="s">
        <v>519</v>
      </c>
      <c r="B5" s="141"/>
      <c r="C5" s="142"/>
      <c r="D5" s="143">
        <v>27965</v>
      </c>
      <c r="E5" s="144"/>
      <c r="F5" s="145">
        <v>40807</v>
      </c>
      <c r="G5" s="146"/>
      <c r="H5" s="147"/>
    </row>
    <row r="6" spans="1:8" x14ac:dyDescent="0.2">
      <c r="A6" s="148"/>
      <c r="B6" s="149"/>
      <c r="C6" s="150"/>
      <c r="D6" s="151">
        <v>11428</v>
      </c>
      <c r="E6" s="152"/>
      <c r="F6" s="153">
        <v>19520</v>
      </c>
      <c r="G6" s="154"/>
      <c r="H6" s="155"/>
    </row>
    <row r="7" spans="1:8" x14ac:dyDescent="0.2">
      <c r="A7" s="136" t="s">
        <v>520</v>
      </c>
      <c r="B7" s="141"/>
      <c r="C7" s="142"/>
      <c r="D7" s="143">
        <v>20035</v>
      </c>
      <c r="E7" s="144"/>
      <c r="F7" s="145">
        <v>37343</v>
      </c>
      <c r="G7" s="146"/>
      <c r="H7" s="147"/>
    </row>
    <row r="8" spans="1:8" x14ac:dyDescent="0.2">
      <c r="A8" s="148"/>
      <c r="B8" s="149"/>
      <c r="C8" s="150"/>
      <c r="D8" s="151">
        <v>10273</v>
      </c>
      <c r="E8" s="152"/>
      <c r="F8" s="153">
        <v>17633</v>
      </c>
      <c r="G8" s="154"/>
      <c r="H8" s="155"/>
    </row>
    <row r="9" spans="1:8" x14ac:dyDescent="0.2">
      <c r="A9" s="136" t="s">
        <v>521</v>
      </c>
      <c r="B9" s="141"/>
      <c r="C9" s="142"/>
      <c r="D9" s="143">
        <v>22005</v>
      </c>
      <c r="E9" s="144"/>
      <c r="F9" s="145">
        <v>47407</v>
      </c>
      <c r="G9" s="146"/>
      <c r="H9" s="147"/>
    </row>
    <row r="10" spans="1:8" x14ac:dyDescent="0.2">
      <c r="A10" s="148"/>
      <c r="B10" s="149"/>
      <c r="C10" s="150"/>
      <c r="D10" s="151">
        <v>9441</v>
      </c>
      <c r="E10" s="152"/>
      <c r="F10" s="153">
        <v>27543</v>
      </c>
      <c r="G10" s="154"/>
      <c r="H10" s="155"/>
    </row>
    <row r="11" spans="1:8" x14ac:dyDescent="0.2">
      <c r="A11" s="136" t="s">
        <v>522</v>
      </c>
      <c r="B11" s="141"/>
      <c r="C11" s="142"/>
      <c r="D11" s="143">
        <v>36422</v>
      </c>
      <c r="E11" s="144"/>
      <c r="F11" s="145">
        <v>49754</v>
      </c>
      <c r="G11" s="146"/>
      <c r="H11" s="147"/>
    </row>
    <row r="12" spans="1:8" x14ac:dyDescent="0.2">
      <c r="A12" s="148"/>
      <c r="B12" s="149"/>
      <c r="C12" s="156"/>
      <c r="D12" s="151">
        <v>13312</v>
      </c>
      <c r="E12" s="152"/>
      <c r="F12" s="153">
        <v>21592</v>
      </c>
      <c r="G12" s="154"/>
      <c r="H12" s="155"/>
    </row>
    <row r="13" spans="1:8" x14ac:dyDescent="0.2">
      <c r="A13" s="136"/>
      <c r="B13" s="141"/>
      <c r="C13" s="157"/>
      <c r="D13" s="158">
        <v>33775</v>
      </c>
      <c r="E13" s="159"/>
      <c r="F13" s="160">
        <v>48464</v>
      </c>
      <c r="G13" s="161"/>
      <c r="H13" s="147"/>
    </row>
    <row r="14" spans="1:8" x14ac:dyDescent="0.2">
      <c r="A14" s="148"/>
      <c r="B14" s="149"/>
      <c r="C14" s="150"/>
      <c r="D14" s="151">
        <v>15514</v>
      </c>
      <c r="E14" s="152"/>
      <c r="F14" s="153">
        <v>25863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6.42</v>
      </c>
      <c r="C19" s="162">
        <f>ROUND(VALUE(SUBSTITUTE(実質収支比率等に係る経年分析!G$48,"▲","-")),2)</f>
        <v>15.65</v>
      </c>
      <c r="D19" s="162">
        <f>ROUND(VALUE(SUBSTITUTE(実質収支比率等に係る経年分析!H$48,"▲","-")),2)</f>
        <v>15.79</v>
      </c>
      <c r="E19" s="162">
        <f>ROUND(VALUE(SUBSTITUTE(実質収支比率等に係る経年分析!I$48,"▲","-")),2)</f>
        <v>7.84</v>
      </c>
      <c r="F19" s="162">
        <f>ROUND(VALUE(SUBSTITUTE(実質収支比率等に係る経年分析!J$48,"▲","-")),2)</f>
        <v>8.3800000000000008</v>
      </c>
    </row>
    <row r="20" spans="1:11" x14ac:dyDescent="0.2">
      <c r="A20" s="162" t="s">
        <v>53</v>
      </c>
      <c r="B20" s="162">
        <f>ROUND(VALUE(SUBSTITUTE(実質収支比率等に係る経年分析!F$47,"▲","-")),2)</f>
        <v>5.3</v>
      </c>
      <c r="C20" s="162">
        <f>ROUND(VALUE(SUBSTITUTE(実質収支比率等に係る経年分析!G$47,"▲","-")),2)</f>
        <v>6.67</v>
      </c>
      <c r="D20" s="162">
        <f>ROUND(VALUE(SUBSTITUTE(実質収支比率等に係る経年分析!H$47,"▲","-")),2)</f>
        <v>9.49</v>
      </c>
      <c r="E20" s="162">
        <f>ROUND(VALUE(SUBSTITUTE(実質収支比率等に係る経年分析!I$47,"▲","-")),2)</f>
        <v>12.01</v>
      </c>
      <c r="F20" s="162">
        <f>ROUND(VALUE(SUBSTITUTE(実質収支比率等に係る経年分析!J$47,"▲","-")),2)</f>
        <v>10.71</v>
      </c>
    </row>
    <row r="21" spans="1:11" x14ac:dyDescent="0.2">
      <c r="A21" s="162" t="s">
        <v>54</v>
      </c>
      <c r="B21" s="162">
        <f>IF(ISNUMBER(VALUE(SUBSTITUTE(実質収支比率等に係る経年分析!F$49,"▲","-"))),ROUND(VALUE(SUBSTITUTE(実質収支比率等に係る経年分析!F$49,"▲","-")),2),NA())</f>
        <v>2.25</v>
      </c>
      <c r="C21" s="162">
        <f>IF(ISNUMBER(VALUE(SUBSTITUTE(実質収支比率等に係る経年分析!G$49,"▲","-"))),ROUND(VALUE(SUBSTITUTE(実質収支比率等に係る経年分析!G$49,"▲","-")),2),NA())</f>
        <v>10.95</v>
      </c>
      <c r="D21" s="162">
        <f>IF(ISNUMBER(VALUE(SUBSTITUTE(実質収支比率等に係る経年分析!H$49,"▲","-"))),ROUND(VALUE(SUBSTITUTE(実質収支比率等に係る経年分析!H$49,"▲","-")),2),NA())</f>
        <v>2.27</v>
      </c>
      <c r="E21" s="162">
        <f>IF(ISNUMBER(VALUE(SUBSTITUTE(実質収支比率等に係る経年分析!I$49,"▲","-"))),ROUND(VALUE(SUBSTITUTE(実質収支比率等に係る経年分析!I$49,"▲","-")),2),NA())</f>
        <v>-5.22</v>
      </c>
      <c r="F21" s="162">
        <f>IF(ISNUMBER(VALUE(SUBSTITUTE(実質収支比率等に係る経年分析!J$49,"▲","-"))),ROUND(VALUE(SUBSTITUTE(実質収支比率等に係る経年分析!J$49,"▲","-")),2),NA())</f>
        <v>-0.48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子育て支援券特別会計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0.56000000000000005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1.1499999999999999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1.36</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1.77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1.43</v>
      </c>
    </row>
    <row r="34" spans="1:16" x14ac:dyDescent="0.2">
      <c r="A34" s="163" t="str">
        <f>IF(連結実質赤字比率に係る赤字・黒字の構成分析!C$36="",NA(),連結実質赤字比率に係る赤字・黒字の構成分析!C$36)</f>
        <v>国民健康保険事業費特別会計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5.34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6.28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8.2799999999999994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3388</v>
      </c>
      <c r="E42" s="164"/>
      <c r="F42" s="164"/>
      <c r="G42" s="164">
        <f>'実質公債費比率（分子）の構造'!L$52</f>
        <v>3368</v>
      </c>
      <c r="H42" s="164"/>
      <c r="I42" s="164"/>
      <c r="J42" s="164">
        <f>'実質公債費比率（分子）の構造'!M$52</f>
        <v>3213</v>
      </c>
      <c r="K42" s="164"/>
      <c r="L42" s="164"/>
      <c r="M42" s="164">
        <f>'実質公債費比率（分子）の構造'!N$52</f>
        <v>3029</v>
      </c>
      <c r="N42" s="164"/>
      <c r="O42" s="164"/>
      <c r="P42" s="164">
        <f>'実質公債費比率（分子）の構造'!O$52</f>
        <v>2876</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f>'実質公債費比率（分子）の構造'!K$50</f>
        <v>16</v>
      </c>
      <c r="C44" s="164"/>
      <c r="D44" s="164"/>
      <c r="E44" s="164">
        <f>'実質公債費比率（分子）の構造'!L$50</f>
        <v>6</v>
      </c>
      <c r="F44" s="164"/>
      <c r="G44" s="164"/>
      <c r="H44" s="164">
        <f>'実質公債費比率（分子）の構造'!M$50</f>
        <v>8</v>
      </c>
      <c r="I44" s="164"/>
      <c r="J44" s="164"/>
      <c r="K44" s="164">
        <f>'実質公債費比率（分子）の構造'!N$50</f>
        <v>11</v>
      </c>
      <c r="L44" s="164"/>
      <c r="M44" s="164"/>
      <c r="N44" s="164">
        <f>'実質公債費比率（分子）の構造'!O$50</f>
        <v>9</v>
      </c>
      <c r="O44" s="164"/>
      <c r="P44" s="164"/>
    </row>
    <row r="45" spans="1:16" x14ac:dyDescent="0.2">
      <c r="A45" s="164" t="s">
        <v>63</v>
      </c>
      <c r="B45" s="164">
        <f>'実質公債費比率（分子）の構造'!K$49</f>
        <v>126</v>
      </c>
      <c r="C45" s="164"/>
      <c r="D45" s="164"/>
      <c r="E45" s="164">
        <f>'実質公債費比率（分子）の構造'!L$49</f>
        <v>112</v>
      </c>
      <c r="F45" s="164"/>
      <c r="G45" s="164"/>
      <c r="H45" s="164">
        <f>'実質公債費比率（分子）の構造'!M$49</f>
        <v>130</v>
      </c>
      <c r="I45" s="164"/>
      <c r="J45" s="164"/>
      <c r="K45" s="164">
        <f>'実質公債費比率（分子）の構造'!N$49</f>
        <v>138</v>
      </c>
      <c r="L45" s="164"/>
      <c r="M45" s="164"/>
      <c r="N45" s="164">
        <f>'実質公債費比率（分子）の構造'!O$49</f>
        <v>178</v>
      </c>
      <c r="O45" s="164"/>
      <c r="P45" s="164"/>
    </row>
    <row r="46" spans="1:16" x14ac:dyDescent="0.2">
      <c r="A46" s="164" t="s">
        <v>64</v>
      </c>
      <c r="B46" s="164">
        <f>'実質公債費比率（分子）の構造'!K$48</f>
        <v>694</v>
      </c>
      <c r="C46" s="164"/>
      <c r="D46" s="164"/>
      <c r="E46" s="164">
        <f>'実質公債費比率（分子）の構造'!L$48</f>
        <v>626</v>
      </c>
      <c r="F46" s="164"/>
      <c r="G46" s="164"/>
      <c r="H46" s="164">
        <f>'実質公債費比率（分子）の構造'!M$48</f>
        <v>598</v>
      </c>
      <c r="I46" s="164"/>
      <c r="J46" s="164"/>
      <c r="K46" s="164">
        <f>'実質公債費比率（分子）の構造'!N$48</f>
        <v>647</v>
      </c>
      <c r="L46" s="164"/>
      <c r="M46" s="164"/>
      <c r="N46" s="164">
        <f>'実質公債費比率（分子）の構造'!O$48</f>
        <v>672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3456</v>
      </c>
      <c r="C49" s="164"/>
      <c r="D49" s="164"/>
      <c r="E49" s="164">
        <f>'実質公債費比率（分子）の構造'!L$45</f>
        <v>3642</v>
      </c>
      <c r="F49" s="164"/>
      <c r="G49" s="164"/>
      <c r="H49" s="164">
        <f>'実質公債費比率（分子）の構造'!M$45</f>
        <v>3610</v>
      </c>
      <c r="I49" s="164"/>
      <c r="J49" s="164"/>
      <c r="K49" s="164">
        <f>'実質公債費比率（分子）の構造'!N$45</f>
        <v>3440</v>
      </c>
      <c r="L49" s="164"/>
      <c r="M49" s="164"/>
      <c r="N49" s="164">
        <f>'実質公債費比率（分子）の構造'!O$45</f>
        <v>3186</v>
      </c>
      <c r="O49" s="164"/>
      <c r="P49" s="164"/>
    </row>
    <row r="50" spans="1:16" x14ac:dyDescent="0.2">
      <c r="A50" s="164" t="s">
        <v>67</v>
      </c>
      <c r="B50" s="164" t="e">
        <f>NA()</f>
        <v>#N/A</v>
      </c>
      <c r="C50" s="164">
        <f>IF(ISNUMBER('実質公債費比率（分子）の構造'!K$53),'実質公債費比率（分子）の構造'!K$53,NA())</f>
        <v>904</v>
      </c>
      <c r="D50" s="164" t="e">
        <f>NA()</f>
        <v>#N/A</v>
      </c>
      <c r="E50" s="164" t="e">
        <f>NA()</f>
        <v>#N/A</v>
      </c>
      <c r="F50" s="164">
        <f>IF(ISNUMBER('実質公債費比率（分子）の構造'!L$53),'実質公債費比率（分子）の構造'!L$53,NA())</f>
        <v>1018</v>
      </c>
      <c r="G50" s="164" t="e">
        <f>NA()</f>
        <v>#N/A</v>
      </c>
      <c r="H50" s="164" t="e">
        <f>NA()</f>
        <v>#N/A</v>
      </c>
      <c r="I50" s="164">
        <f>IF(ISNUMBER('実質公債費比率（分子）の構造'!M$53),'実質公債費比率（分子）の構造'!M$53,NA())</f>
        <v>1133</v>
      </c>
      <c r="J50" s="164" t="e">
        <f>NA()</f>
        <v>#N/A</v>
      </c>
      <c r="K50" s="164" t="e">
        <f>NA()</f>
        <v>#N/A</v>
      </c>
      <c r="L50" s="164">
        <f>IF(ISNUMBER('実質公債費比率（分子）の構造'!N$53),'実質公債費比率（分子）の構造'!N$53,NA())</f>
        <v>1207</v>
      </c>
      <c r="M50" s="164" t="e">
        <f>NA()</f>
        <v>#N/A</v>
      </c>
      <c r="N50" s="164" t="e">
        <f>NA()</f>
        <v>#N/A</v>
      </c>
      <c r="O50" s="164">
        <f>IF(ISNUMBER('実質公債費比率（分子）の構造'!O$53),'実質公債費比率（分子）の構造'!O$53,NA())</f>
        <v>1169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29344</v>
      </c>
      <c r="E56" s="163"/>
      <c r="F56" s="163"/>
      <c r="G56" s="163">
        <f>'将来負担比率（分子）の構造'!J$52</f>
        <v>27894</v>
      </c>
      <c r="H56" s="163"/>
      <c r="I56" s="163"/>
      <c r="J56" s="163">
        <f>'将来負担比率（分子）の構造'!K$52</f>
        <v>25764</v>
      </c>
      <c r="K56" s="163"/>
      <c r="L56" s="163"/>
      <c r="M56" s="163">
        <f>'将来負担比率（分子）の構造'!L$52</f>
        <v>23624</v>
      </c>
      <c r="N56" s="163"/>
      <c r="O56" s="163"/>
      <c r="P56" s="163">
        <f>'将来負担比率（分子）の構造'!M$52</f>
        <v>21495</v>
      </c>
    </row>
    <row r="57" spans="1:16" x14ac:dyDescent="0.2">
      <c r="A57" s="163" t="s">
        <v>42</v>
      </c>
      <c r="B57" s="163"/>
      <c r="C57" s="163"/>
      <c r="D57" s="163">
        <f>'将来負担比率（分子）の構造'!I$51</f>
        <v>2710</v>
      </c>
      <c r="E57" s="163"/>
      <c r="F57" s="163"/>
      <c r="G57" s="163">
        <f>'将来負担比率（分子）の構造'!J$51</f>
        <v>2596</v>
      </c>
      <c r="H57" s="163"/>
      <c r="I57" s="163"/>
      <c r="J57" s="163">
        <f>'将来負担比率（分子）の構造'!K$51</f>
        <v>2490</v>
      </c>
      <c r="K57" s="163"/>
      <c r="L57" s="163"/>
      <c r="M57" s="163">
        <f>'将来負担比率（分子）の構造'!L$51</f>
        <v>2454</v>
      </c>
      <c r="N57" s="163"/>
      <c r="O57" s="163"/>
      <c r="P57" s="163">
        <f>'将来負担比率（分子）の構造'!M$51</f>
        <v>2417</v>
      </c>
    </row>
    <row r="58" spans="1:16" x14ac:dyDescent="0.2">
      <c r="A58" s="163" t="s">
        <v>41</v>
      </c>
      <c r="B58" s="163"/>
      <c r="C58" s="163"/>
      <c r="D58" s="163">
        <f>'将来負担比率（分子）の構造'!I$50</f>
        <v>4033</v>
      </c>
      <c r="E58" s="163"/>
      <c r="F58" s="163"/>
      <c r="G58" s="163">
        <f>'将来負担比率（分子）の構造'!J$50</f>
        <v>5039</v>
      </c>
      <c r="H58" s="163"/>
      <c r="I58" s="163"/>
      <c r="J58" s="163">
        <f>'将来負担比率（分子）の構造'!K$50</f>
        <v>6158</v>
      </c>
      <c r="K58" s="163"/>
      <c r="L58" s="163"/>
      <c r="M58" s="163">
        <f>'将来負担比率（分子）の構造'!L$50</f>
        <v>7746</v>
      </c>
      <c r="N58" s="163"/>
      <c r="O58" s="163"/>
      <c r="P58" s="163">
        <f>'将来負担比率（分子）の構造'!M$50</f>
        <v>7380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9</v>
      </c>
      <c r="L61" s="163"/>
      <c r="M61" s="163"/>
      <c r="N61" s="163">
        <f>'将来負担比率（分子）の構造'!M$46</f>
        <v>3</v>
      </c>
      <c r="O61" s="163"/>
      <c r="P61" s="163"/>
    </row>
    <row r="62" spans="1:16" x14ac:dyDescent="0.2">
      <c r="A62" s="163" t="s">
        <v>35</v>
      </c>
      <c r="B62" s="163">
        <f>'将来負担比率（分子）の構造'!I$45</f>
        <v>4532</v>
      </c>
      <c r="C62" s="163"/>
      <c r="D62" s="163"/>
      <c r="E62" s="163">
        <f>'将来負担比率（分子）の構造'!J$45</f>
        <v>4511</v>
      </c>
      <c r="F62" s="163"/>
      <c r="G62" s="163"/>
      <c r="H62" s="163">
        <f>'将来負担比率（分子）の構造'!K$45</f>
        <v>4568</v>
      </c>
      <c r="I62" s="163"/>
      <c r="J62" s="163"/>
      <c r="K62" s="163">
        <f>'将来負担比率（分子）の構造'!L$45</f>
        <v>4500</v>
      </c>
      <c r="L62" s="163"/>
      <c r="M62" s="163"/>
      <c r="N62" s="163">
        <f>'将来負担比率（分子）の構造'!M$45</f>
        <v>4474</v>
      </c>
      <c r="O62" s="163"/>
      <c r="P62" s="163"/>
    </row>
    <row r="63" spans="1:16" x14ac:dyDescent="0.2">
      <c r="A63" s="163" t="s">
        <v>34</v>
      </c>
      <c r="B63" s="163">
        <f>'将来負担比率（分子）の構造'!I$44</f>
        <v>1332</v>
      </c>
      <c r="C63" s="163"/>
      <c r="D63" s="163"/>
      <c r="E63" s="163">
        <f>'将来負担比率（分子）の構造'!J$44</f>
        <v>1664</v>
      </c>
      <c r="F63" s="163"/>
      <c r="G63" s="163"/>
      <c r="H63" s="163">
        <f>'将来負担比率（分子）の構造'!K$44</f>
        <v>1686</v>
      </c>
      <c r="I63" s="163"/>
      <c r="J63" s="163"/>
      <c r="K63" s="163">
        <f>'将来負担比率（分子）の構造'!L$44</f>
        <v>1698</v>
      </c>
      <c r="L63" s="163"/>
      <c r="M63" s="163"/>
      <c r="N63" s="163">
        <f>'将来負担比率（分子）の構造'!M$44</f>
        <v>1840</v>
      </c>
      <c r="O63" s="163"/>
      <c r="P63" s="163"/>
    </row>
    <row r="64" spans="1:16" x14ac:dyDescent="0.2">
      <c r="A64" s="163" t="s">
        <v>33</v>
      </c>
      <c r="B64" s="163">
        <f>'将来負担比率（分子）の構造'!I$43</f>
        <v>8281</v>
      </c>
      <c r="C64" s="163"/>
      <c r="D64" s="163"/>
      <c r="E64" s="163">
        <f>'将来負担比率（分子）の構造'!J$43</f>
        <v>7156</v>
      </c>
      <c r="F64" s="163"/>
      <c r="G64" s="163"/>
      <c r="H64" s="163">
        <f>'将来負担比率（分子）の構造'!K$43</f>
        <v>6002</v>
      </c>
      <c r="I64" s="163"/>
      <c r="J64" s="163"/>
      <c r="K64" s="163">
        <f>'将来負担比率（分子）の構造'!L$43</f>
        <v>5650</v>
      </c>
      <c r="L64" s="163"/>
      <c r="M64" s="163"/>
      <c r="N64" s="163">
        <f>'将来負担比率（分子）の構造'!M$43</f>
        <v>5585</v>
      </c>
      <c r="O64" s="163"/>
      <c r="P64" s="163"/>
    </row>
    <row r="65" spans="1:16" x14ac:dyDescent="0.2">
      <c r="A65" s="163" t="s">
        <v>32</v>
      </c>
      <c r="B65" s="163">
        <f>'将来負担比率（分子）の構造'!I$42</f>
        <v>6</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32380</v>
      </c>
      <c r="C66" s="163"/>
      <c r="D66" s="163"/>
      <c r="E66" s="163">
        <f>'将来負担比率（分子）の構造'!J$41</f>
        <v>30861</v>
      </c>
      <c r="F66" s="163"/>
      <c r="G66" s="163"/>
      <c r="H66" s="163">
        <f>'将来負担比率（分子）の構造'!K$41</f>
        <v>28169</v>
      </c>
      <c r="I66" s="163"/>
      <c r="J66" s="163"/>
      <c r="K66" s="163">
        <f>'将来負担比率（分子）の構造'!L$41</f>
        <v>25455</v>
      </c>
      <c r="L66" s="163"/>
      <c r="M66" s="163"/>
      <c r="N66" s="163">
        <f>'将来負担比率（分子）の構造'!M$41</f>
        <v>23410</v>
      </c>
      <c r="O66" s="163"/>
      <c r="P66" s="163"/>
    </row>
    <row r="67" spans="1:16" x14ac:dyDescent="0.2">
      <c r="A67" s="163" t="s">
        <v>71</v>
      </c>
      <c r="B67" s="163" t="e">
        <f>NA()</f>
        <v>#N/A</v>
      </c>
      <c r="C67" s="163">
        <f>IF(ISNUMBER('将来負担比率（分子）の構造'!I$53), IF('将来負担比率（分子）の構造'!I$53 &lt; 0, 0, '将来負担比率（分子）の構造'!I$53), NA())</f>
        <v>10444</v>
      </c>
      <c r="D67" s="163" t="e">
        <f>NA()</f>
        <v>#N/A</v>
      </c>
      <c r="E67" s="163" t="e">
        <f>NA()</f>
        <v>#N/A</v>
      </c>
      <c r="F67" s="163">
        <f>IF(ISNUMBER('将来負担比率（分子）の構造'!J$53), IF('将来負担比率（分子）の構造'!J$53 &lt; 0, 0, '将来負担比率（分子）の構造'!J$53), NA())</f>
        <v>8663</v>
      </c>
      <c r="G67" s="163" t="e">
        <f>NA()</f>
        <v>#N/A</v>
      </c>
      <c r="H67" s="163" t="e">
        <f>NA()</f>
        <v>#N/A</v>
      </c>
      <c r="I67" s="163">
        <f>IF(ISNUMBER('将来負担比率（分子）の構造'!K$53), IF('将来負担比率（分子）の構造'!K$53 &lt; 0, 0, '将来負担比率（分子）の構造'!K$53), NA())</f>
        <v>6012</v>
      </c>
      <c r="J67" s="163" t="e">
        <f>NA()</f>
        <v>#N/A</v>
      </c>
      <c r="K67" s="163" t="e">
        <f>NA()</f>
        <v>#N/A</v>
      </c>
      <c r="L67" s="163">
        <f>IF(ISNUMBER('将来負担比率（分子）の構造'!L$53), IF('将来負担比率（分子）の構造'!L$53 &lt; 0, 0, '将来負担比率（分子）の構造'!L$53), NA())</f>
        <v>3488</v>
      </c>
      <c r="M67" s="163" t="e">
        <f>NA()</f>
        <v>#N/A</v>
      </c>
      <c r="N67" s="163" t="e">
        <f>NA()</f>
        <v>#N/A</v>
      </c>
      <c r="O67" s="163">
        <f>IF(ISNUMBER('将来負担比率（分子）の構造'!M$53), IF('将来負担比率（分子）の構造'!M$53 &lt; 0, 0, '将来負担比率（分子）の構造'!M$53), NA())</f>
        <v>4020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1814</v>
      </c>
      <c r="C72" s="167">
        <f>基金残高に係る経年分析!G55</f>
        <v>2314</v>
      </c>
      <c r="D72" s="167">
        <f>基金残高に係る経年分析!H55</f>
        <v>2093</v>
      </c>
    </row>
    <row r="73" spans="1:16" x14ac:dyDescent="0.2">
      <c r="A73" s="166" t="s">
        <v>74</v>
      </c>
      <c r="B73" s="167">
        <f>基金残高に係る経年分析!F56</f>
        <v>355</v>
      </c>
      <c r="C73" s="167">
        <f>基金残高に係る経年分析!G56</f>
        <v>453</v>
      </c>
      <c r="D73" s="167">
        <f>基金残高に係る経年分析!H56</f>
        <v>497</v>
      </c>
    </row>
    <row r="74" spans="1:16" x14ac:dyDescent="0.2">
      <c r="A74" s="166" t="s">
        <v>75</v>
      </c>
      <c r="B74" s="167">
        <f>基金残高に係る経年分析!F57</f>
        <v>2126</v>
      </c>
      <c r="C74" s="167">
        <f>基金残高に係る経年分析!G57</f>
        <v>3133</v>
      </c>
      <c r="D74" s="167">
        <f>基金残高に係る経年分析!H57</f>
        <v>3037</v>
      </c>
    </row>
  </sheetData>
  <sheetProtection algorithmName="SHA-512" hashValue="EQ8NA3Ywow5FWcg/6v/ZMA9XhlS+2tufoiH03kMO8SQH1uh9scc+BJd4Xp0glm2WT3jxFH7m9NSqNheAfwg7bw==" saltValue="qDTynLIWXsjGqU9FOaPX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10991516</v>
      </c>
      <c r="S5" s="677"/>
      <c r="T5" s="677"/>
      <c r="U5" s="677"/>
      <c r="V5" s="677"/>
      <c r="W5" s="677"/>
      <c r="X5" s="677"/>
      <c r="Y5" s="702"/>
      <c r="Z5" s="715">
        <v>30.6</v>
      </c>
      <c r="AA5" s="715"/>
      <c r="AB5" s="715"/>
      <c r="AC5" s="715"/>
      <c r="AD5" s="716">
        <v>10644516</v>
      </c>
      <c r="AE5" s="716"/>
      <c r="AF5" s="716"/>
      <c r="AG5" s="716"/>
      <c r="AH5" s="716"/>
      <c r="AI5" s="716"/>
      <c r="AJ5" s="716"/>
      <c r="AK5" s="716"/>
      <c r="AL5" s="703">
        <v>53.4</v>
      </c>
      <c r="AM5" s="685"/>
      <c r="AN5" s="685"/>
      <c r="AO5" s="704"/>
      <c r="AP5" s="679" t="s">
        <v>216</v>
      </c>
      <c r="AQ5" s="680"/>
      <c r="AR5" s="680"/>
      <c r="AS5" s="680"/>
      <c r="AT5" s="680"/>
      <c r="AU5" s="680"/>
      <c r="AV5" s="680"/>
      <c r="AW5" s="680"/>
      <c r="AX5" s="680"/>
      <c r="AY5" s="680"/>
      <c r="AZ5" s="680"/>
      <c r="BA5" s="680"/>
      <c r="BB5" s="680"/>
      <c r="BC5" s="680"/>
      <c r="BD5" s="680"/>
      <c r="BE5" s="680"/>
      <c r="BF5" s="681"/>
      <c r="BG5" s="621">
        <v>10619464</v>
      </c>
      <c r="BH5" s="622"/>
      <c r="BI5" s="622"/>
      <c r="BJ5" s="622"/>
      <c r="BK5" s="622"/>
      <c r="BL5" s="622"/>
      <c r="BM5" s="622"/>
      <c r="BN5" s="623"/>
      <c r="BO5" s="659">
        <v>96.6</v>
      </c>
      <c r="BP5" s="659"/>
      <c r="BQ5" s="659"/>
      <c r="BR5" s="659"/>
      <c r="BS5" s="660">
        <v>212698</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402608</v>
      </c>
      <c r="S6" s="622"/>
      <c r="T6" s="622"/>
      <c r="U6" s="622"/>
      <c r="V6" s="622"/>
      <c r="W6" s="622"/>
      <c r="X6" s="622"/>
      <c r="Y6" s="623"/>
      <c r="Z6" s="659">
        <v>1.1000000000000001</v>
      </c>
      <c r="AA6" s="659"/>
      <c r="AB6" s="659"/>
      <c r="AC6" s="659"/>
      <c r="AD6" s="660">
        <v>402608</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10619464</v>
      </c>
      <c r="BH6" s="622"/>
      <c r="BI6" s="622"/>
      <c r="BJ6" s="622"/>
      <c r="BK6" s="622"/>
      <c r="BL6" s="622"/>
      <c r="BM6" s="622"/>
      <c r="BN6" s="623"/>
      <c r="BO6" s="659">
        <v>96.6</v>
      </c>
      <c r="BP6" s="659"/>
      <c r="BQ6" s="659"/>
      <c r="BR6" s="659"/>
      <c r="BS6" s="660">
        <v>212698</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242841</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242841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3486</v>
      </c>
      <c r="S7" s="622"/>
      <c r="T7" s="622"/>
      <c r="U7" s="622"/>
      <c r="V7" s="622"/>
      <c r="W7" s="622"/>
      <c r="X7" s="622"/>
      <c r="Y7" s="623"/>
      <c r="Z7" s="659">
        <v>0</v>
      </c>
      <c r="AA7" s="659"/>
      <c r="AB7" s="659"/>
      <c r="AC7" s="659"/>
      <c r="AD7" s="660">
        <v>3486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4244594</v>
      </c>
      <c r="BH7" s="622"/>
      <c r="BI7" s="622"/>
      <c r="BJ7" s="622"/>
      <c r="BK7" s="622"/>
      <c r="BL7" s="622"/>
      <c r="BM7" s="622"/>
      <c r="BN7" s="623"/>
      <c r="BO7" s="659">
        <v>38.6</v>
      </c>
      <c r="BP7" s="659"/>
      <c r="BQ7" s="659"/>
      <c r="BR7" s="659"/>
      <c r="BS7" s="660">
        <v>212698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3706755</v>
      </c>
      <c r="CS7" s="622"/>
      <c r="CT7" s="622"/>
      <c r="CU7" s="622"/>
      <c r="CV7" s="622"/>
      <c r="CW7" s="622"/>
      <c r="CX7" s="622"/>
      <c r="CY7" s="623"/>
      <c r="CZ7" s="659">
        <v>10.9</v>
      </c>
      <c r="DA7" s="659"/>
      <c r="DB7" s="659"/>
      <c r="DC7" s="659"/>
      <c r="DD7" s="627">
        <v>44980</v>
      </c>
      <c r="DE7" s="622"/>
      <c r="DF7" s="622"/>
      <c r="DG7" s="622"/>
      <c r="DH7" s="622"/>
      <c r="DI7" s="622"/>
      <c r="DJ7" s="622"/>
      <c r="DK7" s="622"/>
      <c r="DL7" s="622"/>
      <c r="DM7" s="622"/>
      <c r="DN7" s="622"/>
      <c r="DO7" s="622"/>
      <c r="DP7" s="623"/>
      <c r="DQ7" s="627">
        <v>3166586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70158</v>
      </c>
      <c r="S8" s="622"/>
      <c r="T8" s="622"/>
      <c r="U8" s="622"/>
      <c r="V8" s="622"/>
      <c r="W8" s="622"/>
      <c r="X8" s="622"/>
      <c r="Y8" s="623"/>
      <c r="Z8" s="659">
        <v>0.2</v>
      </c>
      <c r="AA8" s="659"/>
      <c r="AB8" s="659"/>
      <c r="AC8" s="659"/>
      <c r="AD8" s="660">
        <v>70158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105459</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13687819</v>
      </c>
      <c r="CS8" s="622"/>
      <c r="CT8" s="622"/>
      <c r="CU8" s="622"/>
      <c r="CV8" s="622"/>
      <c r="CW8" s="622"/>
      <c r="CX8" s="622"/>
      <c r="CY8" s="623"/>
      <c r="CZ8" s="659">
        <v>40.1</v>
      </c>
      <c r="DA8" s="659"/>
      <c r="DB8" s="659"/>
      <c r="DC8" s="659"/>
      <c r="DD8" s="627">
        <v>136458</v>
      </c>
      <c r="DE8" s="622"/>
      <c r="DF8" s="622"/>
      <c r="DG8" s="622"/>
      <c r="DH8" s="622"/>
      <c r="DI8" s="622"/>
      <c r="DJ8" s="622"/>
      <c r="DK8" s="622"/>
      <c r="DL8" s="622"/>
      <c r="DM8" s="622"/>
      <c r="DN8" s="622"/>
      <c r="DO8" s="622"/>
      <c r="DP8" s="623"/>
      <c r="DQ8" s="627">
        <v>6950793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99574</v>
      </c>
      <c r="S9" s="622"/>
      <c r="T9" s="622"/>
      <c r="U9" s="622"/>
      <c r="V9" s="622"/>
      <c r="W9" s="622"/>
      <c r="X9" s="622"/>
      <c r="Y9" s="623"/>
      <c r="Z9" s="659">
        <v>0.3</v>
      </c>
      <c r="AA9" s="659"/>
      <c r="AB9" s="659"/>
      <c r="AC9" s="659"/>
      <c r="AD9" s="660">
        <v>99574</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3284154</v>
      </c>
      <c r="BH9" s="622"/>
      <c r="BI9" s="622"/>
      <c r="BJ9" s="622"/>
      <c r="BK9" s="622"/>
      <c r="BL9" s="622"/>
      <c r="BM9" s="622"/>
      <c r="BN9" s="623"/>
      <c r="BO9" s="659">
        <v>29.9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2356730</v>
      </c>
      <c r="CS9" s="622"/>
      <c r="CT9" s="622"/>
      <c r="CU9" s="622"/>
      <c r="CV9" s="622"/>
      <c r="CW9" s="622"/>
      <c r="CX9" s="622"/>
      <c r="CY9" s="623"/>
      <c r="CZ9" s="659">
        <v>6.9</v>
      </c>
      <c r="DA9" s="659"/>
      <c r="DB9" s="659"/>
      <c r="DC9" s="659"/>
      <c r="DD9" s="627">
        <v>50600</v>
      </c>
      <c r="DE9" s="622"/>
      <c r="DF9" s="622"/>
      <c r="DG9" s="622"/>
      <c r="DH9" s="622"/>
      <c r="DI9" s="622"/>
      <c r="DJ9" s="622"/>
      <c r="DK9" s="622"/>
      <c r="DL9" s="622"/>
      <c r="DM9" s="622"/>
      <c r="DN9" s="622"/>
      <c r="DO9" s="622"/>
      <c r="DP9" s="623"/>
      <c r="DQ9" s="627">
        <v>2113405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264177</v>
      </c>
      <c r="BH10" s="622"/>
      <c r="BI10" s="622"/>
      <c r="BJ10" s="622"/>
      <c r="BK10" s="622"/>
      <c r="BL10" s="622"/>
      <c r="BM10" s="622"/>
      <c r="BN10" s="623"/>
      <c r="BO10" s="659">
        <v>2.4</v>
      </c>
      <c r="BP10" s="659"/>
      <c r="BQ10" s="659"/>
      <c r="BR10" s="659"/>
      <c r="BS10" s="660">
        <v>43944</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35387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33796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1961155</v>
      </c>
      <c r="S11" s="622"/>
      <c r="T11" s="622"/>
      <c r="U11" s="622"/>
      <c r="V11" s="622"/>
      <c r="W11" s="622"/>
      <c r="X11" s="622"/>
      <c r="Y11" s="623"/>
      <c r="Z11" s="624">
        <v>5.5</v>
      </c>
      <c r="AA11" s="625"/>
      <c r="AB11" s="625"/>
      <c r="AC11" s="626"/>
      <c r="AD11" s="627">
        <v>1961155</v>
      </c>
      <c r="AE11" s="622"/>
      <c r="AF11" s="622"/>
      <c r="AG11" s="622"/>
      <c r="AH11" s="622"/>
      <c r="AI11" s="622"/>
      <c r="AJ11" s="622"/>
      <c r="AK11" s="623"/>
      <c r="AL11" s="624">
        <v>9.8000000000000007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590804</v>
      </c>
      <c r="BH11" s="622"/>
      <c r="BI11" s="622"/>
      <c r="BJ11" s="622"/>
      <c r="BK11" s="622"/>
      <c r="BL11" s="622"/>
      <c r="BM11" s="622"/>
      <c r="BN11" s="623"/>
      <c r="BO11" s="659">
        <v>5.4</v>
      </c>
      <c r="BP11" s="659"/>
      <c r="BQ11" s="659"/>
      <c r="BR11" s="659"/>
      <c r="BS11" s="660">
        <v>168754</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1449793</v>
      </c>
      <c r="CS11" s="622"/>
      <c r="CT11" s="622"/>
      <c r="CU11" s="622"/>
      <c r="CV11" s="622"/>
      <c r="CW11" s="622"/>
      <c r="CX11" s="622"/>
      <c r="CY11" s="623"/>
      <c r="CZ11" s="659">
        <v>4.2</v>
      </c>
      <c r="DA11" s="659"/>
      <c r="DB11" s="659"/>
      <c r="DC11" s="659"/>
      <c r="DD11" s="627">
        <v>495467</v>
      </c>
      <c r="DE11" s="622"/>
      <c r="DF11" s="622"/>
      <c r="DG11" s="622"/>
      <c r="DH11" s="622"/>
      <c r="DI11" s="622"/>
      <c r="DJ11" s="622"/>
      <c r="DK11" s="622"/>
      <c r="DL11" s="622"/>
      <c r="DM11" s="622"/>
      <c r="DN11" s="622"/>
      <c r="DO11" s="622"/>
      <c r="DP11" s="623"/>
      <c r="DQ11" s="627">
        <v>655780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56784</v>
      </c>
      <c r="S12" s="622"/>
      <c r="T12" s="622"/>
      <c r="U12" s="622"/>
      <c r="V12" s="622"/>
      <c r="W12" s="622"/>
      <c r="X12" s="622"/>
      <c r="Y12" s="623"/>
      <c r="Z12" s="659">
        <v>0.2</v>
      </c>
      <c r="AA12" s="659"/>
      <c r="AB12" s="659"/>
      <c r="AC12" s="659"/>
      <c r="AD12" s="660">
        <v>56784</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5544354</v>
      </c>
      <c r="BH12" s="622"/>
      <c r="BI12" s="622"/>
      <c r="BJ12" s="622"/>
      <c r="BK12" s="622"/>
      <c r="BL12" s="622"/>
      <c r="BM12" s="622"/>
      <c r="BN12" s="623"/>
      <c r="BO12" s="659">
        <v>50.4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1121167</v>
      </c>
      <c r="CS12" s="622"/>
      <c r="CT12" s="622"/>
      <c r="CU12" s="622"/>
      <c r="CV12" s="622"/>
      <c r="CW12" s="622"/>
      <c r="CX12" s="622"/>
      <c r="CY12" s="623"/>
      <c r="CZ12" s="659">
        <v>3.3</v>
      </c>
      <c r="DA12" s="659"/>
      <c r="DB12" s="659"/>
      <c r="DC12" s="659"/>
      <c r="DD12" s="627">
        <v>29010</v>
      </c>
      <c r="DE12" s="622"/>
      <c r="DF12" s="622"/>
      <c r="DG12" s="622"/>
      <c r="DH12" s="622"/>
      <c r="DI12" s="622"/>
      <c r="DJ12" s="622"/>
      <c r="DK12" s="622"/>
      <c r="DL12" s="622"/>
      <c r="DM12" s="622"/>
      <c r="DN12" s="622"/>
      <c r="DO12" s="622"/>
      <c r="DP12" s="623"/>
      <c r="DQ12" s="627">
        <v>442709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5529248</v>
      </c>
      <c r="BH13" s="622"/>
      <c r="BI13" s="622"/>
      <c r="BJ13" s="622"/>
      <c r="BK13" s="622"/>
      <c r="BL13" s="622"/>
      <c r="BM13" s="622"/>
      <c r="BN13" s="623"/>
      <c r="BO13" s="659">
        <v>50.3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2607766</v>
      </c>
      <c r="CS13" s="622"/>
      <c r="CT13" s="622"/>
      <c r="CU13" s="622"/>
      <c r="CV13" s="622"/>
      <c r="CW13" s="622"/>
      <c r="CX13" s="622"/>
      <c r="CY13" s="623"/>
      <c r="CZ13" s="659">
        <v>7.6</v>
      </c>
      <c r="DA13" s="659"/>
      <c r="DB13" s="659"/>
      <c r="DC13" s="659"/>
      <c r="DD13" s="627">
        <v>1317349</v>
      </c>
      <c r="DE13" s="622"/>
      <c r="DF13" s="622"/>
      <c r="DG13" s="622"/>
      <c r="DH13" s="622"/>
      <c r="DI13" s="622"/>
      <c r="DJ13" s="622"/>
      <c r="DK13" s="622"/>
      <c r="DL13" s="622"/>
      <c r="DM13" s="622"/>
      <c r="DN13" s="622"/>
      <c r="DO13" s="622"/>
      <c r="DP13" s="623"/>
      <c r="DQ13" s="627">
        <v>1404363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284210</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1300071</v>
      </c>
      <c r="CS14" s="622"/>
      <c r="CT14" s="622"/>
      <c r="CU14" s="622"/>
      <c r="CV14" s="622"/>
      <c r="CW14" s="622"/>
      <c r="CX14" s="622"/>
      <c r="CY14" s="623"/>
      <c r="CZ14" s="659">
        <v>3.8</v>
      </c>
      <c r="DA14" s="659"/>
      <c r="DB14" s="659"/>
      <c r="DC14" s="659"/>
      <c r="DD14" s="627">
        <v>24588</v>
      </c>
      <c r="DE14" s="622"/>
      <c r="DF14" s="622"/>
      <c r="DG14" s="622"/>
      <c r="DH14" s="622"/>
      <c r="DI14" s="622"/>
      <c r="DJ14" s="622"/>
      <c r="DK14" s="622"/>
      <c r="DL14" s="622"/>
      <c r="DM14" s="622"/>
      <c r="DN14" s="622"/>
      <c r="DO14" s="622"/>
      <c r="DP14" s="623"/>
      <c r="DQ14" s="627">
        <v>1275300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48552</v>
      </c>
      <c r="S15" s="622"/>
      <c r="T15" s="622"/>
      <c r="U15" s="622"/>
      <c r="V15" s="622"/>
      <c r="W15" s="622"/>
      <c r="X15" s="622"/>
      <c r="Y15" s="623"/>
      <c r="Z15" s="659">
        <v>0.1</v>
      </c>
      <c r="AA15" s="659"/>
      <c r="AB15" s="659"/>
      <c r="AC15" s="659"/>
      <c r="AD15" s="660">
        <v>48552</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546306</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4423057</v>
      </c>
      <c r="CS15" s="622"/>
      <c r="CT15" s="622"/>
      <c r="CU15" s="622"/>
      <c r="CV15" s="622"/>
      <c r="CW15" s="622"/>
      <c r="CX15" s="622"/>
      <c r="CY15" s="623"/>
      <c r="CZ15" s="659">
        <v>12.9</v>
      </c>
      <c r="DA15" s="659"/>
      <c r="DB15" s="659"/>
      <c r="DC15" s="659"/>
      <c r="DD15" s="627">
        <v>380195</v>
      </c>
      <c r="DE15" s="622"/>
      <c r="DF15" s="622"/>
      <c r="DG15" s="622"/>
      <c r="DH15" s="622"/>
      <c r="DI15" s="622"/>
      <c r="DJ15" s="622"/>
      <c r="DK15" s="622"/>
      <c r="DL15" s="622"/>
      <c r="DM15" s="622"/>
      <c r="DN15" s="622"/>
      <c r="DO15" s="622"/>
      <c r="DP15" s="623"/>
      <c r="DQ15" s="627">
        <v>3421611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209203</v>
      </c>
      <c r="S16" s="622"/>
      <c r="T16" s="622"/>
      <c r="U16" s="622"/>
      <c r="V16" s="622"/>
      <c r="W16" s="622"/>
      <c r="X16" s="622"/>
      <c r="Y16" s="623"/>
      <c r="Z16" s="659">
        <v>0.6</v>
      </c>
      <c r="AA16" s="659"/>
      <c r="AB16" s="659"/>
      <c r="AC16" s="659"/>
      <c r="AD16" s="660">
        <v>209203</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43091</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1283</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372465</v>
      </c>
      <c r="S17" s="622"/>
      <c r="T17" s="622"/>
      <c r="U17" s="622"/>
      <c r="V17" s="622"/>
      <c r="W17" s="622"/>
      <c r="X17" s="622"/>
      <c r="Y17" s="623"/>
      <c r="Z17" s="659">
        <v>1</v>
      </c>
      <c r="AA17" s="659"/>
      <c r="AB17" s="659"/>
      <c r="AC17" s="659"/>
      <c r="AD17" s="660">
        <v>372465</v>
      </c>
      <c r="AE17" s="660"/>
      <c r="AF17" s="660"/>
      <c r="AG17" s="660"/>
      <c r="AH17" s="660"/>
      <c r="AI17" s="660"/>
      <c r="AJ17" s="660"/>
      <c r="AK17" s="660"/>
      <c r="AL17" s="624">
        <v>1.9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3186432</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3174402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66753</v>
      </c>
      <c r="S18" s="622"/>
      <c r="T18" s="622"/>
      <c r="U18" s="622"/>
      <c r="V18" s="622"/>
      <c r="W18" s="622"/>
      <c r="X18" s="622"/>
      <c r="Y18" s="623"/>
      <c r="Z18" s="659">
        <v>0.2</v>
      </c>
      <c r="AA18" s="659"/>
      <c r="AB18" s="659"/>
      <c r="AC18" s="659"/>
      <c r="AD18" s="660">
        <v>66753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303297</v>
      </c>
      <c r="S19" s="622"/>
      <c r="T19" s="622"/>
      <c r="U19" s="622"/>
      <c r="V19" s="622"/>
      <c r="W19" s="622"/>
      <c r="X19" s="622"/>
      <c r="Y19" s="623"/>
      <c r="Z19" s="659">
        <v>0.8</v>
      </c>
      <c r="AA19" s="659"/>
      <c r="AB19" s="659"/>
      <c r="AC19" s="659"/>
      <c r="AD19" s="660">
        <v>303297</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372052</v>
      </c>
      <c r="BH19" s="622"/>
      <c r="BI19" s="622"/>
      <c r="BJ19" s="622"/>
      <c r="BK19" s="622"/>
      <c r="BL19" s="622"/>
      <c r="BM19" s="622"/>
      <c r="BN19" s="623"/>
      <c r="BO19" s="659">
        <v>3.4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2415</v>
      </c>
      <c r="S20" s="622"/>
      <c r="T20" s="622"/>
      <c r="U20" s="622"/>
      <c r="V20" s="622"/>
      <c r="W20" s="622"/>
      <c r="X20" s="622"/>
      <c r="Y20" s="623"/>
      <c r="Z20" s="659">
        <v>0</v>
      </c>
      <c r="AA20" s="659"/>
      <c r="AB20" s="659"/>
      <c r="AC20" s="659"/>
      <c r="AD20" s="660">
        <v>2415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372052</v>
      </c>
      <c r="BH20" s="622"/>
      <c r="BI20" s="622"/>
      <c r="BJ20" s="622"/>
      <c r="BK20" s="622"/>
      <c r="BL20" s="622"/>
      <c r="BM20" s="622"/>
      <c r="BN20" s="623"/>
      <c r="BO20" s="659">
        <v>3.4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34160909</v>
      </c>
      <c r="CS20" s="622"/>
      <c r="CT20" s="622"/>
      <c r="CU20" s="622"/>
      <c r="CV20" s="622"/>
      <c r="CW20" s="622"/>
      <c r="CX20" s="622"/>
      <c r="CY20" s="623"/>
      <c r="CZ20" s="659">
        <v>100</v>
      </c>
      <c r="DA20" s="659"/>
      <c r="DB20" s="659"/>
      <c r="DC20" s="659"/>
      <c r="DD20" s="627">
        <v>2478647</v>
      </c>
      <c r="DE20" s="622"/>
      <c r="DF20" s="622"/>
      <c r="DG20" s="622"/>
      <c r="DH20" s="622"/>
      <c r="DI20" s="622"/>
      <c r="DJ20" s="622"/>
      <c r="DK20" s="622"/>
      <c r="DL20" s="622"/>
      <c r="DM20" s="622"/>
      <c r="DN20" s="622"/>
      <c r="DO20" s="622"/>
      <c r="DP20" s="623"/>
      <c r="DQ20" s="627">
        <v>22882869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6757351</v>
      </c>
      <c r="S21" s="622"/>
      <c r="T21" s="622"/>
      <c r="U21" s="622"/>
      <c r="V21" s="622"/>
      <c r="W21" s="622"/>
      <c r="X21" s="622"/>
      <c r="Y21" s="623"/>
      <c r="Z21" s="659">
        <v>18.8</v>
      </c>
      <c r="AA21" s="659"/>
      <c r="AB21" s="659"/>
      <c r="AC21" s="659"/>
      <c r="AD21" s="660">
        <v>6024904</v>
      </c>
      <c r="AE21" s="660"/>
      <c r="AF21" s="660"/>
      <c r="AG21" s="660"/>
      <c r="AH21" s="660"/>
      <c r="AI21" s="660"/>
      <c r="AJ21" s="660"/>
      <c r="AK21" s="660"/>
      <c r="AL21" s="624">
        <v>30.2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25052</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6024904</v>
      </c>
      <c r="S22" s="622"/>
      <c r="T22" s="622"/>
      <c r="U22" s="622"/>
      <c r="V22" s="622"/>
      <c r="W22" s="622"/>
      <c r="X22" s="622"/>
      <c r="Y22" s="623"/>
      <c r="Z22" s="659">
        <v>16.8</v>
      </c>
      <c r="AA22" s="659"/>
      <c r="AB22" s="659"/>
      <c r="AC22" s="659"/>
      <c r="AD22" s="660">
        <v>6024904</v>
      </c>
      <c r="AE22" s="660"/>
      <c r="AF22" s="660"/>
      <c r="AG22" s="660"/>
      <c r="AH22" s="660"/>
      <c r="AI22" s="660"/>
      <c r="AJ22" s="660"/>
      <c r="AK22" s="660"/>
      <c r="AL22" s="624">
        <v>30.2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731588</v>
      </c>
      <c r="S23" s="622"/>
      <c r="T23" s="622"/>
      <c r="U23" s="622"/>
      <c r="V23" s="622"/>
      <c r="W23" s="622"/>
      <c r="X23" s="622"/>
      <c r="Y23" s="623"/>
      <c r="Z23" s="659">
        <v>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347000</v>
      </c>
      <c r="BH23" s="622"/>
      <c r="BI23" s="622"/>
      <c r="BJ23" s="622"/>
      <c r="BK23" s="622"/>
      <c r="BL23" s="622"/>
      <c r="BM23" s="622"/>
      <c r="BN23" s="623"/>
      <c r="BO23" s="659">
        <v>3.2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859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17730344</v>
      </c>
      <c r="CS24" s="677"/>
      <c r="CT24" s="677"/>
      <c r="CU24" s="677"/>
      <c r="CV24" s="677"/>
      <c r="CW24" s="677"/>
      <c r="CX24" s="677"/>
      <c r="CY24" s="702"/>
      <c r="CZ24" s="703">
        <v>51.9</v>
      </c>
      <c r="DA24" s="685"/>
      <c r="DB24" s="685"/>
      <c r="DC24" s="705"/>
      <c r="DD24" s="701">
        <v>11462828</v>
      </c>
      <c r="DE24" s="677"/>
      <c r="DF24" s="677"/>
      <c r="DG24" s="677"/>
      <c r="DH24" s="677"/>
      <c r="DI24" s="677"/>
      <c r="DJ24" s="677"/>
      <c r="DK24" s="702"/>
      <c r="DL24" s="701">
        <v>10442131</v>
      </c>
      <c r="DM24" s="677"/>
      <c r="DN24" s="677"/>
      <c r="DO24" s="677"/>
      <c r="DP24" s="677"/>
      <c r="DQ24" s="677"/>
      <c r="DR24" s="677"/>
      <c r="DS24" s="677"/>
      <c r="DT24" s="677"/>
      <c r="DU24" s="677"/>
      <c r="DV24" s="702"/>
      <c r="DW24" s="703">
        <v>52.2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20972852</v>
      </c>
      <c r="S25" s="622"/>
      <c r="T25" s="622"/>
      <c r="U25" s="622"/>
      <c r="V25" s="622"/>
      <c r="W25" s="622"/>
      <c r="X25" s="622"/>
      <c r="Y25" s="623"/>
      <c r="Z25" s="659">
        <v>58.4</v>
      </c>
      <c r="AA25" s="659"/>
      <c r="AB25" s="659"/>
      <c r="AC25" s="659"/>
      <c r="AD25" s="660">
        <v>19893405</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5307413</v>
      </c>
      <c r="CS25" s="634"/>
      <c r="CT25" s="634"/>
      <c r="CU25" s="634"/>
      <c r="CV25" s="634"/>
      <c r="CW25" s="634"/>
      <c r="CX25" s="634"/>
      <c r="CY25" s="635"/>
      <c r="CZ25" s="624">
        <v>15.5</v>
      </c>
      <c r="DA25" s="636"/>
      <c r="DB25" s="636"/>
      <c r="DC25" s="637"/>
      <c r="DD25" s="627">
        <v>5007131</v>
      </c>
      <c r="DE25" s="634"/>
      <c r="DF25" s="634"/>
      <c r="DG25" s="634"/>
      <c r="DH25" s="634"/>
      <c r="DI25" s="634"/>
      <c r="DJ25" s="634"/>
      <c r="DK25" s="635"/>
      <c r="DL25" s="627">
        <v>4988934</v>
      </c>
      <c r="DM25" s="634"/>
      <c r="DN25" s="634"/>
      <c r="DO25" s="634"/>
      <c r="DP25" s="634"/>
      <c r="DQ25" s="634"/>
      <c r="DR25" s="634"/>
      <c r="DS25" s="634"/>
      <c r="DT25" s="634"/>
      <c r="DU25" s="634"/>
      <c r="DV25" s="635"/>
      <c r="DW25" s="624">
        <v>24.9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6058</v>
      </c>
      <c r="S26" s="622"/>
      <c r="T26" s="622"/>
      <c r="U26" s="622"/>
      <c r="V26" s="622"/>
      <c r="W26" s="622"/>
      <c r="X26" s="622"/>
      <c r="Y26" s="623"/>
      <c r="Z26" s="659">
        <v>0</v>
      </c>
      <c r="AA26" s="659"/>
      <c r="AB26" s="659"/>
      <c r="AC26" s="659"/>
      <c r="AD26" s="660">
        <v>6058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3196591</v>
      </c>
      <c r="CS26" s="622"/>
      <c r="CT26" s="622"/>
      <c r="CU26" s="622"/>
      <c r="CV26" s="622"/>
      <c r="CW26" s="622"/>
      <c r="CX26" s="622"/>
      <c r="CY26" s="623"/>
      <c r="CZ26" s="624">
        <v>9.4</v>
      </c>
      <c r="DA26" s="636"/>
      <c r="DB26" s="636"/>
      <c r="DC26" s="637"/>
      <c r="DD26" s="627">
        <v>3008285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209160</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10991516</v>
      </c>
      <c r="BH27" s="622"/>
      <c r="BI27" s="622"/>
      <c r="BJ27" s="622"/>
      <c r="BK27" s="622"/>
      <c r="BL27" s="622"/>
      <c r="BM27" s="622"/>
      <c r="BN27" s="623"/>
      <c r="BO27" s="659">
        <v>100</v>
      </c>
      <c r="BP27" s="659"/>
      <c r="BQ27" s="659"/>
      <c r="BR27" s="659"/>
      <c r="BS27" s="660">
        <v>212698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9236499</v>
      </c>
      <c r="CS27" s="634"/>
      <c r="CT27" s="634"/>
      <c r="CU27" s="634"/>
      <c r="CV27" s="634"/>
      <c r="CW27" s="634"/>
      <c r="CX27" s="634"/>
      <c r="CY27" s="635"/>
      <c r="CZ27" s="624">
        <v>27</v>
      </c>
      <c r="DA27" s="636"/>
      <c r="DB27" s="636"/>
      <c r="DC27" s="637"/>
      <c r="DD27" s="627">
        <v>3281295</v>
      </c>
      <c r="DE27" s="634"/>
      <c r="DF27" s="634"/>
      <c r="DG27" s="634"/>
      <c r="DH27" s="634"/>
      <c r="DI27" s="634"/>
      <c r="DJ27" s="634"/>
      <c r="DK27" s="635"/>
      <c r="DL27" s="627">
        <v>2278795</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337188</v>
      </c>
      <c r="S28" s="622"/>
      <c r="T28" s="622"/>
      <c r="U28" s="622"/>
      <c r="V28" s="622"/>
      <c r="W28" s="622"/>
      <c r="X28" s="622"/>
      <c r="Y28" s="623"/>
      <c r="Z28" s="659">
        <v>0.9</v>
      </c>
      <c r="AA28" s="659"/>
      <c r="AB28" s="659"/>
      <c r="AC28" s="659"/>
      <c r="AD28" s="660">
        <v>15539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3186432</v>
      </c>
      <c r="CS28" s="622"/>
      <c r="CT28" s="622"/>
      <c r="CU28" s="622"/>
      <c r="CV28" s="622"/>
      <c r="CW28" s="622"/>
      <c r="CX28" s="622"/>
      <c r="CY28" s="623"/>
      <c r="CZ28" s="624">
        <v>9.3000000000000007</v>
      </c>
      <c r="DA28" s="636"/>
      <c r="DB28" s="636"/>
      <c r="DC28" s="637"/>
      <c r="DD28" s="627">
        <v>3174402</v>
      </c>
      <c r="DE28" s="622"/>
      <c r="DF28" s="622"/>
      <c r="DG28" s="622"/>
      <c r="DH28" s="622"/>
      <c r="DI28" s="622"/>
      <c r="DJ28" s="622"/>
      <c r="DK28" s="623"/>
      <c r="DL28" s="627">
        <v>3174402</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40914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3186432</v>
      </c>
      <c r="CS29" s="634"/>
      <c r="CT29" s="634"/>
      <c r="CU29" s="634"/>
      <c r="CV29" s="634"/>
      <c r="CW29" s="634"/>
      <c r="CX29" s="634"/>
      <c r="CY29" s="635"/>
      <c r="CZ29" s="624">
        <v>9.3000000000000007</v>
      </c>
      <c r="DA29" s="636"/>
      <c r="DB29" s="636"/>
      <c r="DC29" s="637"/>
      <c r="DD29" s="627">
        <v>3174402</v>
      </c>
      <c r="DE29" s="634"/>
      <c r="DF29" s="634"/>
      <c r="DG29" s="634"/>
      <c r="DH29" s="634"/>
      <c r="DI29" s="634"/>
      <c r="DJ29" s="634"/>
      <c r="DK29" s="635"/>
      <c r="DL29" s="627">
        <v>3174402</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6373459</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3136181</v>
      </c>
      <c r="CS30" s="622"/>
      <c r="CT30" s="622"/>
      <c r="CU30" s="622"/>
      <c r="CV30" s="622"/>
      <c r="CW30" s="622"/>
      <c r="CX30" s="622"/>
      <c r="CY30" s="623"/>
      <c r="CZ30" s="624">
        <v>9.1999999999999993</v>
      </c>
      <c r="DA30" s="636"/>
      <c r="DB30" s="636"/>
      <c r="DC30" s="637"/>
      <c r="DD30" s="627">
        <v>3124494</v>
      </c>
      <c r="DE30" s="622"/>
      <c r="DF30" s="622"/>
      <c r="DG30" s="622"/>
      <c r="DH30" s="622"/>
      <c r="DI30" s="622"/>
      <c r="DJ30" s="622"/>
      <c r="DK30" s="623"/>
      <c r="DL30" s="627">
        <v>3124494</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98.4</v>
      </c>
      <c r="BN31" s="684"/>
      <c r="BO31" s="684"/>
      <c r="BP31" s="684"/>
      <c r="BQ31" s="686"/>
      <c r="BR31" s="683">
        <v>99.6</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50251</v>
      </c>
      <c r="CS31" s="634"/>
      <c r="CT31" s="634"/>
      <c r="CU31" s="634"/>
      <c r="CV31" s="634"/>
      <c r="CW31" s="634"/>
      <c r="CX31" s="634"/>
      <c r="CY31" s="635"/>
      <c r="CZ31" s="624">
        <v>0.1</v>
      </c>
      <c r="DA31" s="636"/>
      <c r="DB31" s="636"/>
      <c r="DC31" s="637"/>
      <c r="DD31" s="627">
        <v>49908</v>
      </c>
      <c r="DE31" s="634"/>
      <c r="DF31" s="634"/>
      <c r="DG31" s="634"/>
      <c r="DH31" s="634"/>
      <c r="DI31" s="634"/>
      <c r="DJ31" s="634"/>
      <c r="DK31" s="635"/>
      <c r="DL31" s="627">
        <v>49908</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3074145</v>
      </c>
      <c r="S32" s="622"/>
      <c r="T32" s="622"/>
      <c r="U32" s="622"/>
      <c r="V32" s="622"/>
      <c r="W32" s="622"/>
      <c r="X32" s="622"/>
      <c r="Y32" s="623"/>
      <c r="Z32" s="659">
        <v>8.6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99.8</v>
      </c>
      <c r="BH32" s="634"/>
      <c r="BI32" s="634"/>
      <c r="BJ32" s="634"/>
      <c r="BK32" s="634"/>
      <c r="BL32" s="634"/>
      <c r="BM32" s="625">
        <v>99.1</v>
      </c>
      <c r="BN32" s="634"/>
      <c r="BO32" s="634"/>
      <c r="BP32" s="634"/>
      <c r="BQ32" s="657"/>
      <c r="BR32" s="692">
        <v>99.6</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138680</v>
      </c>
      <c r="S33" s="622"/>
      <c r="T33" s="622"/>
      <c r="U33" s="622"/>
      <c r="V33" s="622"/>
      <c r="W33" s="622"/>
      <c r="X33" s="622"/>
      <c r="Y33" s="623"/>
      <c r="Z33" s="659">
        <v>0.4</v>
      </c>
      <c r="AA33" s="659"/>
      <c r="AB33" s="659"/>
      <c r="AC33" s="659"/>
      <c r="AD33" s="660">
        <v>11454</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99.6</v>
      </c>
      <c r="BH33" s="606"/>
      <c r="BI33" s="606"/>
      <c r="BJ33" s="606"/>
      <c r="BK33" s="606"/>
      <c r="BL33" s="606"/>
      <c r="BM33" s="652">
        <v>97.8</v>
      </c>
      <c r="BN33" s="606"/>
      <c r="BO33" s="606"/>
      <c r="BP33" s="606"/>
      <c r="BQ33" s="669"/>
      <c r="BR33" s="682">
        <v>99.6</v>
      </c>
      <c r="BS33" s="606"/>
      <c r="BT33" s="606"/>
      <c r="BU33" s="606"/>
      <c r="BV33" s="606"/>
      <c r="BW33" s="606"/>
      <c r="BX33" s="652">
        <v>97.6</v>
      </c>
      <c r="BY33" s="606"/>
      <c r="BZ33" s="606"/>
      <c r="CA33" s="606"/>
      <c r="CB33" s="669"/>
      <c r="CD33" s="618" t="s">
        <v>307</v>
      </c>
      <c r="CE33" s="619"/>
      <c r="CF33" s="619"/>
      <c r="CG33" s="619"/>
      <c r="CH33" s="619"/>
      <c r="CI33" s="619"/>
      <c r="CJ33" s="619"/>
      <c r="CK33" s="619"/>
      <c r="CL33" s="619"/>
      <c r="CM33" s="619"/>
      <c r="CN33" s="619"/>
      <c r="CO33" s="619"/>
      <c r="CP33" s="619"/>
      <c r="CQ33" s="620"/>
      <c r="CR33" s="621">
        <v>13908827</v>
      </c>
      <c r="CS33" s="634"/>
      <c r="CT33" s="634"/>
      <c r="CU33" s="634"/>
      <c r="CV33" s="634"/>
      <c r="CW33" s="634"/>
      <c r="CX33" s="634"/>
      <c r="CY33" s="635"/>
      <c r="CZ33" s="624">
        <v>40.700000000000003</v>
      </c>
      <c r="DA33" s="636"/>
      <c r="DB33" s="636"/>
      <c r="DC33" s="637"/>
      <c r="DD33" s="627">
        <v>11004259</v>
      </c>
      <c r="DE33" s="634"/>
      <c r="DF33" s="634"/>
      <c r="DG33" s="634"/>
      <c r="DH33" s="634"/>
      <c r="DI33" s="634"/>
      <c r="DJ33" s="634"/>
      <c r="DK33" s="635"/>
      <c r="DL33" s="627">
        <v>9211301</v>
      </c>
      <c r="DM33" s="634"/>
      <c r="DN33" s="634"/>
      <c r="DO33" s="634"/>
      <c r="DP33" s="634"/>
      <c r="DQ33" s="634"/>
      <c r="DR33" s="634"/>
      <c r="DS33" s="634"/>
      <c r="DT33" s="634"/>
      <c r="DU33" s="634"/>
      <c r="DV33" s="635"/>
      <c r="DW33" s="624">
        <v>46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310857</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5030326</v>
      </c>
      <c r="CS34" s="622"/>
      <c r="CT34" s="622"/>
      <c r="CU34" s="622"/>
      <c r="CV34" s="622"/>
      <c r="CW34" s="622"/>
      <c r="CX34" s="622"/>
      <c r="CY34" s="623"/>
      <c r="CZ34" s="624">
        <v>14.7</v>
      </c>
      <c r="DA34" s="636"/>
      <c r="DB34" s="636"/>
      <c r="DC34" s="637"/>
      <c r="DD34" s="627">
        <v>3857892</v>
      </c>
      <c r="DE34" s="622"/>
      <c r="DF34" s="622"/>
      <c r="DG34" s="622"/>
      <c r="DH34" s="622"/>
      <c r="DI34" s="622"/>
      <c r="DJ34" s="622"/>
      <c r="DK34" s="623"/>
      <c r="DL34" s="627">
        <v>3339331</v>
      </c>
      <c r="DM34" s="622"/>
      <c r="DN34" s="622"/>
      <c r="DO34" s="622"/>
      <c r="DP34" s="622"/>
      <c r="DQ34" s="622"/>
      <c r="DR34" s="622"/>
      <c r="DS34" s="622"/>
      <c r="DT34" s="622"/>
      <c r="DU34" s="622"/>
      <c r="DV34" s="623"/>
      <c r="DW34" s="624">
        <v>16.7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584829</v>
      </c>
      <c r="S35" s="622"/>
      <c r="T35" s="622"/>
      <c r="U35" s="622"/>
      <c r="V35" s="622"/>
      <c r="W35" s="622"/>
      <c r="X35" s="622"/>
      <c r="Y35" s="623"/>
      <c r="Z35" s="659">
        <v>1.6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280313</v>
      </c>
      <c r="CS35" s="634"/>
      <c r="CT35" s="634"/>
      <c r="CU35" s="634"/>
      <c r="CV35" s="634"/>
      <c r="CW35" s="634"/>
      <c r="CX35" s="634"/>
      <c r="CY35" s="635"/>
      <c r="CZ35" s="624">
        <v>0.8</v>
      </c>
      <c r="DA35" s="636"/>
      <c r="DB35" s="636"/>
      <c r="DC35" s="637"/>
      <c r="DD35" s="627">
        <v>236775</v>
      </c>
      <c r="DE35" s="634"/>
      <c r="DF35" s="634"/>
      <c r="DG35" s="634"/>
      <c r="DH35" s="634"/>
      <c r="DI35" s="634"/>
      <c r="DJ35" s="634"/>
      <c r="DK35" s="635"/>
      <c r="DL35" s="627">
        <v>236775</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1622667</v>
      </c>
      <c r="S36" s="622"/>
      <c r="T36" s="622"/>
      <c r="U36" s="622"/>
      <c r="V36" s="622"/>
      <c r="W36" s="622"/>
      <c r="X36" s="622"/>
      <c r="Y36" s="623"/>
      <c r="Z36" s="659">
        <v>4.5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3546117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350587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5117008</v>
      </c>
      <c r="CS36" s="622"/>
      <c r="CT36" s="622"/>
      <c r="CU36" s="622"/>
      <c r="CV36" s="622"/>
      <c r="CW36" s="622"/>
      <c r="CX36" s="622"/>
      <c r="CY36" s="623"/>
      <c r="CZ36" s="624">
        <v>15</v>
      </c>
      <c r="DA36" s="636"/>
      <c r="DB36" s="636"/>
      <c r="DC36" s="637"/>
      <c r="DD36" s="627">
        <v>4451377</v>
      </c>
      <c r="DE36" s="622"/>
      <c r="DF36" s="622"/>
      <c r="DG36" s="622"/>
      <c r="DH36" s="622"/>
      <c r="DI36" s="622"/>
      <c r="DJ36" s="622"/>
      <c r="DK36" s="623"/>
      <c r="DL36" s="627">
        <v>3438583</v>
      </c>
      <c r="DM36" s="622"/>
      <c r="DN36" s="622"/>
      <c r="DO36" s="622"/>
      <c r="DP36" s="622"/>
      <c r="DQ36" s="622"/>
      <c r="DR36" s="622"/>
      <c r="DS36" s="622"/>
      <c r="DT36" s="622"/>
      <c r="DU36" s="622"/>
      <c r="DV36" s="623"/>
      <c r="DW36" s="624">
        <v>17.2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1123500</v>
      </c>
      <c r="S37" s="622"/>
      <c r="T37" s="622"/>
      <c r="U37" s="622"/>
      <c r="V37" s="622"/>
      <c r="W37" s="622"/>
      <c r="X37" s="622"/>
      <c r="Y37" s="623"/>
      <c r="Z37" s="659">
        <v>3.1</v>
      </c>
      <c r="AA37" s="659"/>
      <c r="AB37" s="659"/>
      <c r="AC37" s="659"/>
      <c r="AD37" s="660">
        <v>2051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800000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333804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1939086</v>
      </c>
      <c r="CS37" s="634"/>
      <c r="CT37" s="634"/>
      <c r="CU37" s="634"/>
      <c r="CV37" s="634"/>
      <c r="CW37" s="634"/>
      <c r="CX37" s="634"/>
      <c r="CY37" s="635"/>
      <c r="CZ37" s="624">
        <v>5.7</v>
      </c>
      <c r="DA37" s="636"/>
      <c r="DB37" s="636"/>
      <c r="DC37" s="637"/>
      <c r="DD37" s="627">
        <v>1931680</v>
      </c>
      <c r="DE37" s="634"/>
      <c r="DF37" s="634"/>
      <c r="DG37" s="634"/>
      <c r="DH37" s="634"/>
      <c r="DI37" s="634"/>
      <c r="DJ37" s="634"/>
      <c r="DK37" s="635"/>
      <c r="DL37" s="627">
        <v>1883655</v>
      </c>
      <c r="DM37" s="634"/>
      <c r="DN37" s="634"/>
      <c r="DO37" s="634"/>
      <c r="DP37" s="634"/>
      <c r="DQ37" s="634"/>
      <c r="DR37" s="634"/>
      <c r="DS37" s="634"/>
      <c r="DT37" s="634"/>
      <c r="DU37" s="634"/>
      <c r="DV37" s="635"/>
      <c r="DW37" s="624">
        <v>9.4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1091400</v>
      </c>
      <c r="S38" s="622"/>
      <c r="T38" s="622"/>
      <c r="U38" s="622"/>
      <c r="V38" s="622"/>
      <c r="W38" s="622"/>
      <c r="X38" s="622"/>
      <c r="Y38" s="623"/>
      <c r="Z38" s="659">
        <v>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80921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9649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2665196</v>
      </c>
      <c r="CS38" s="622"/>
      <c r="CT38" s="622"/>
      <c r="CU38" s="622"/>
      <c r="CV38" s="622"/>
      <c r="CW38" s="622"/>
      <c r="CX38" s="622"/>
      <c r="CY38" s="623"/>
      <c r="CZ38" s="624">
        <v>7.8</v>
      </c>
      <c r="DA38" s="636"/>
      <c r="DB38" s="636"/>
      <c r="DC38" s="637"/>
      <c r="DD38" s="627">
        <v>2233307</v>
      </c>
      <c r="DE38" s="622"/>
      <c r="DF38" s="622"/>
      <c r="DG38" s="622"/>
      <c r="DH38" s="622"/>
      <c r="DI38" s="622"/>
      <c r="DJ38" s="622"/>
      <c r="DK38" s="623"/>
      <c r="DL38" s="627">
        <v>2196612</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14813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234244</v>
      </c>
      <c r="CS39" s="634"/>
      <c r="CT39" s="634"/>
      <c r="CU39" s="634"/>
      <c r="CV39" s="634"/>
      <c r="CW39" s="634"/>
      <c r="CX39" s="634"/>
      <c r="CY39" s="635"/>
      <c r="CZ39" s="624">
        <v>0.7</v>
      </c>
      <c r="DA39" s="636"/>
      <c r="DB39" s="636"/>
      <c r="DC39" s="637"/>
      <c r="DD39" s="627">
        <v>224908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77500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581740</v>
      </c>
      <c r="CS40" s="622"/>
      <c r="CT40" s="622"/>
      <c r="CU40" s="622"/>
      <c r="CV40" s="622"/>
      <c r="CW40" s="622"/>
      <c r="CX40" s="622"/>
      <c r="CY40" s="623"/>
      <c r="CZ40" s="624">
        <v>1.7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35885709</v>
      </c>
      <c r="S41" s="646"/>
      <c r="T41" s="646"/>
      <c r="U41" s="646"/>
      <c r="V41" s="646"/>
      <c r="W41" s="646"/>
      <c r="X41" s="646"/>
      <c r="Y41" s="649"/>
      <c r="Z41" s="650">
        <v>100</v>
      </c>
      <c r="AA41" s="650"/>
      <c r="AB41" s="650"/>
      <c r="AC41" s="650"/>
      <c r="AD41" s="651">
        <v>19928507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506813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2158383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2521738</v>
      </c>
      <c r="CS42" s="634"/>
      <c r="CT42" s="634"/>
      <c r="CU42" s="634"/>
      <c r="CV42" s="634"/>
      <c r="CW42" s="634"/>
      <c r="CX42" s="634"/>
      <c r="CY42" s="635"/>
      <c r="CZ42" s="624">
        <v>7.4</v>
      </c>
      <c r="DA42" s="636"/>
      <c r="DB42" s="636"/>
      <c r="DC42" s="637"/>
      <c r="DD42" s="627">
        <v>415782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96594</v>
      </c>
      <c r="CS43" s="634"/>
      <c r="CT43" s="634"/>
      <c r="CU43" s="634"/>
      <c r="CV43" s="634"/>
      <c r="CW43" s="634"/>
      <c r="CX43" s="634"/>
      <c r="CY43" s="635"/>
      <c r="CZ43" s="624">
        <v>0.3</v>
      </c>
      <c r="DA43" s="636"/>
      <c r="DB43" s="636"/>
      <c r="DC43" s="637"/>
      <c r="DD43" s="627">
        <v>96594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2478647</v>
      </c>
      <c r="CS44" s="622"/>
      <c r="CT44" s="622"/>
      <c r="CU44" s="622"/>
      <c r="CV44" s="622"/>
      <c r="CW44" s="622"/>
      <c r="CX44" s="622"/>
      <c r="CY44" s="623"/>
      <c r="CZ44" s="624">
        <v>7.3</v>
      </c>
      <c r="DA44" s="625"/>
      <c r="DB44" s="625"/>
      <c r="DC44" s="626"/>
      <c r="DD44" s="627">
        <v>414499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1504786</v>
      </c>
      <c r="CS45" s="634"/>
      <c r="CT45" s="634"/>
      <c r="CU45" s="634"/>
      <c r="CV45" s="634"/>
      <c r="CW45" s="634"/>
      <c r="CX45" s="634"/>
      <c r="CY45" s="635"/>
      <c r="CZ45" s="624">
        <v>4.4000000000000004</v>
      </c>
      <c r="DA45" s="636"/>
      <c r="DB45" s="636"/>
      <c r="DC45" s="637"/>
      <c r="DD45" s="627">
        <v>127910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905902</v>
      </c>
      <c r="CS46" s="622"/>
      <c r="CT46" s="622"/>
      <c r="CU46" s="622"/>
      <c r="CV46" s="622"/>
      <c r="CW46" s="622"/>
      <c r="CX46" s="622"/>
      <c r="CY46" s="623"/>
      <c r="CZ46" s="624">
        <v>2.7</v>
      </c>
      <c r="DA46" s="625"/>
      <c r="DB46" s="625"/>
      <c r="DC46" s="626"/>
      <c r="DD46" s="627">
        <v>281751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43091</v>
      </c>
      <c r="CS47" s="634"/>
      <c r="CT47" s="634"/>
      <c r="CU47" s="634"/>
      <c r="CV47" s="634"/>
      <c r="CW47" s="634"/>
      <c r="CX47" s="634"/>
      <c r="CY47" s="635"/>
      <c r="CZ47" s="624">
        <v>0.1</v>
      </c>
      <c r="DA47" s="636"/>
      <c r="DB47" s="636"/>
      <c r="DC47" s="637"/>
      <c r="DD47" s="627">
        <v>1283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34160909</v>
      </c>
      <c r="CS49" s="606"/>
      <c r="CT49" s="606"/>
      <c r="CU49" s="606"/>
      <c r="CV49" s="606"/>
      <c r="CW49" s="606"/>
      <c r="CX49" s="606"/>
      <c r="CY49" s="607"/>
      <c r="CZ49" s="608">
        <v>100</v>
      </c>
      <c r="DA49" s="609"/>
      <c r="DB49" s="609"/>
      <c r="DC49" s="610"/>
      <c r="DD49" s="611">
        <v>22882869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FOwAcSmQzw1U2Yg6ytvW0l+S1+nqxf4v6S2Roy6oyeuQ7xZFWUZHoY9EWwl79sCe73JbP1pRDwEV/QJtjYtkw==" saltValue="eMTQoFvzJ+NBoJIe/lUc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35900</v>
      </c>
      <c r="R7" s="1103"/>
      <c r="S7" s="1103"/>
      <c r="T7" s="1103"/>
      <c r="U7" s="1103"/>
      <c r="V7" s="1103">
        <v>34193</v>
      </c>
      <c r="W7" s="1103"/>
      <c r="X7" s="1103"/>
      <c r="Y7" s="1103"/>
      <c r="Z7" s="1103"/>
      <c r="AA7" s="1103">
        <v>1707</v>
      </c>
      <c r="AB7" s="1103"/>
      <c r="AC7" s="1103"/>
      <c r="AD7" s="1103"/>
      <c r="AE7" s="1104"/>
      <c r="AF7" s="1105">
        <v>1620</v>
      </c>
      <c r="AG7" s="1106"/>
      <c r="AH7" s="1106"/>
      <c r="AI7" s="1106"/>
      <c r="AJ7" s="1107"/>
      <c r="AK7" s="1108">
        <v>585</v>
      </c>
      <c r="AL7" s="1109"/>
      <c r="AM7" s="1109"/>
      <c r="AN7" s="1109"/>
      <c r="AO7" s="1109"/>
      <c r="AP7" s="1109">
        <v>23410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6</v>
      </c>
      <c r="CI7" s="1097"/>
      <c r="CJ7" s="1097"/>
      <c r="CK7" s="1097"/>
      <c r="CL7" s="1098"/>
      <c r="CM7" s="1096">
        <v>38</v>
      </c>
      <c r="CN7" s="1097"/>
      <c r="CO7" s="1097"/>
      <c r="CP7" s="1097"/>
      <c r="CQ7" s="1098"/>
      <c r="CR7" s="1096">
        <v>10</v>
      </c>
      <c r="CS7" s="1097"/>
      <c r="CT7" s="1097"/>
      <c r="CU7" s="1097"/>
      <c r="CV7" s="1098"/>
      <c r="CW7" s="1096" t="s">
        <v>546</v>
      </c>
      <c r="CX7" s="1097"/>
      <c r="CY7" s="1097"/>
      <c r="CZ7" s="1097"/>
      <c r="DA7" s="1098"/>
      <c r="DB7" s="1096" t="s">
        <v>546</v>
      </c>
      <c r="DC7" s="1097"/>
      <c r="DD7" s="1097"/>
      <c r="DE7" s="1097"/>
      <c r="DF7" s="1098"/>
      <c r="DG7" s="1096" t="s">
        <v>546</v>
      </c>
      <c r="DH7" s="1097"/>
      <c r="DI7" s="1097"/>
      <c r="DJ7" s="1097"/>
      <c r="DK7" s="1098"/>
      <c r="DL7" s="1096" t="s">
        <v>546</v>
      </c>
      <c r="DM7" s="1097"/>
      <c r="DN7" s="1097"/>
      <c r="DO7" s="1097"/>
      <c r="DP7" s="1098"/>
      <c r="DQ7" s="1096" t="s">
        <v>546</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18</v>
      </c>
      <c r="R8" s="1039"/>
      <c r="S8" s="1039"/>
      <c r="T8" s="1039"/>
      <c r="U8" s="1039"/>
      <c r="V8" s="1039">
        <v>1</v>
      </c>
      <c r="W8" s="1039"/>
      <c r="X8" s="1039"/>
      <c r="Y8" s="1039"/>
      <c r="Z8" s="1039"/>
      <c r="AA8" s="1039">
        <v>17</v>
      </c>
      <c r="AB8" s="1039"/>
      <c r="AC8" s="1039"/>
      <c r="AD8" s="1039"/>
      <c r="AE8" s="1040"/>
      <c r="AF8" s="1035">
        <v>17</v>
      </c>
      <c r="AG8" s="1036"/>
      <c r="AH8" s="1036"/>
      <c r="AI8" s="1036"/>
      <c r="AJ8" s="1037"/>
      <c r="AK8" s="1080">
        <v>0</v>
      </c>
      <c r="AL8" s="1081"/>
      <c r="AM8" s="1081"/>
      <c r="AN8" s="1081"/>
      <c r="AO8" s="1081"/>
      <c r="AP8" s="1081" t="s">
        <v>546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0</v>
      </c>
      <c r="CI8" s="990"/>
      <c r="CJ8" s="990"/>
      <c r="CK8" s="990"/>
      <c r="CL8" s="991"/>
      <c r="CM8" s="989">
        <v>155</v>
      </c>
      <c r="CN8" s="990"/>
      <c r="CO8" s="990"/>
      <c r="CP8" s="990"/>
      <c r="CQ8" s="991"/>
      <c r="CR8" s="989">
        <v>15</v>
      </c>
      <c r="CS8" s="990"/>
      <c r="CT8" s="990"/>
      <c r="CU8" s="990"/>
      <c r="CV8" s="991"/>
      <c r="CW8" s="989">
        <v>54</v>
      </c>
      <c r="CX8" s="990"/>
      <c r="CY8" s="990"/>
      <c r="CZ8" s="990"/>
      <c r="DA8" s="991"/>
      <c r="DB8" s="989" t="s">
        <v>546</v>
      </c>
      <c r="DC8" s="990"/>
      <c r="DD8" s="990"/>
      <c r="DE8" s="990"/>
      <c r="DF8" s="991"/>
      <c r="DG8" s="989" t="s">
        <v>546</v>
      </c>
      <c r="DH8" s="990"/>
      <c r="DI8" s="990"/>
      <c r="DJ8" s="990"/>
      <c r="DK8" s="991"/>
      <c r="DL8" s="989" t="s">
        <v>546</v>
      </c>
      <c r="DM8" s="990"/>
      <c r="DN8" s="990"/>
      <c r="DO8" s="990"/>
      <c r="DP8" s="991"/>
      <c r="DQ8" s="989" t="s">
        <v>546</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0</v>
      </c>
      <c r="CI9" s="990"/>
      <c r="CJ9" s="990"/>
      <c r="CK9" s="990"/>
      <c r="CL9" s="991"/>
      <c r="CM9" s="989">
        <v>61</v>
      </c>
      <c r="CN9" s="990"/>
      <c r="CO9" s="990"/>
      <c r="CP9" s="990"/>
      <c r="CQ9" s="991"/>
      <c r="CR9" s="989">
        <v>20</v>
      </c>
      <c r="CS9" s="990"/>
      <c r="CT9" s="990"/>
      <c r="CU9" s="990"/>
      <c r="CV9" s="991"/>
      <c r="CW9" s="989">
        <v>12</v>
      </c>
      <c r="CX9" s="990"/>
      <c r="CY9" s="990"/>
      <c r="CZ9" s="990"/>
      <c r="DA9" s="991"/>
      <c r="DB9" s="989" t="s">
        <v>546</v>
      </c>
      <c r="DC9" s="990"/>
      <c r="DD9" s="990"/>
      <c r="DE9" s="990"/>
      <c r="DF9" s="991"/>
      <c r="DG9" s="989" t="s">
        <v>546</v>
      </c>
      <c r="DH9" s="990"/>
      <c r="DI9" s="990"/>
      <c r="DJ9" s="990"/>
      <c r="DK9" s="991"/>
      <c r="DL9" s="989" t="s">
        <v>546</v>
      </c>
      <c r="DM9" s="990"/>
      <c r="DN9" s="990"/>
      <c r="DO9" s="990"/>
      <c r="DP9" s="991"/>
      <c r="DQ9" s="989" t="s">
        <v>546</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559</v>
      </c>
      <c r="BT10" s="993"/>
      <c r="BU10" s="993"/>
      <c r="BV10" s="993"/>
      <c r="BW10" s="993"/>
      <c r="BX10" s="993"/>
      <c r="BY10" s="993"/>
      <c r="BZ10" s="993"/>
      <c r="CA10" s="993"/>
      <c r="CB10" s="993"/>
      <c r="CC10" s="993"/>
      <c r="CD10" s="993"/>
      <c r="CE10" s="993"/>
      <c r="CF10" s="993"/>
      <c r="CG10" s="1014"/>
      <c r="CH10" s="989">
        <v>11</v>
      </c>
      <c r="CI10" s="990"/>
      <c r="CJ10" s="990"/>
      <c r="CK10" s="990"/>
      <c r="CL10" s="991"/>
      <c r="CM10" s="989">
        <v>86</v>
      </c>
      <c r="CN10" s="990"/>
      <c r="CO10" s="990"/>
      <c r="CP10" s="990"/>
      <c r="CQ10" s="991"/>
      <c r="CR10" s="989">
        <v>31</v>
      </c>
      <c r="CS10" s="990"/>
      <c r="CT10" s="990"/>
      <c r="CU10" s="990"/>
      <c r="CV10" s="991"/>
      <c r="CW10" s="989" t="s">
        <v>566</v>
      </c>
      <c r="CX10" s="990"/>
      <c r="CY10" s="990"/>
      <c r="CZ10" s="990"/>
      <c r="DA10" s="991"/>
      <c r="DB10" s="989">
        <v>133</v>
      </c>
      <c r="DC10" s="990"/>
      <c r="DD10" s="990"/>
      <c r="DE10" s="990"/>
      <c r="DF10" s="991"/>
      <c r="DG10" s="989" t="s">
        <v>546</v>
      </c>
      <c r="DH10" s="990"/>
      <c r="DI10" s="990"/>
      <c r="DJ10" s="990"/>
      <c r="DK10" s="991"/>
      <c r="DL10" s="989" t="s">
        <v>546</v>
      </c>
      <c r="DM10" s="990"/>
      <c r="DN10" s="990"/>
      <c r="DO10" s="990"/>
      <c r="DP10" s="991"/>
      <c r="DQ10" s="989" t="s">
        <v>546</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560</v>
      </c>
      <c r="BT11" s="993"/>
      <c r="BU11" s="993"/>
      <c r="BV11" s="993"/>
      <c r="BW11" s="993"/>
      <c r="BX11" s="993"/>
      <c r="BY11" s="993"/>
      <c r="BZ11" s="993"/>
      <c r="CA11" s="993"/>
      <c r="CB11" s="993"/>
      <c r="CC11" s="993"/>
      <c r="CD11" s="993"/>
      <c r="CE11" s="993"/>
      <c r="CF11" s="993"/>
      <c r="CG11" s="1014"/>
      <c r="CH11" s="989">
        <v>0</v>
      </c>
      <c r="CI11" s="990"/>
      <c r="CJ11" s="990"/>
      <c r="CK11" s="990"/>
      <c r="CL11" s="991"/>
      <c r="CM11" s="989">
        <v>-7</v>
      </c>
      <c r="CN11" s="990"/>
      <c r="CO11" s="990"/>
      <c r="CP11" s="990"/>
      <c r="CQ11" s="991"/>
      <c r="CR11" s="989">
        <v>50</v>
      </c>
      <c r="CS11" s="990"/>
      <c r="CT11" s="990"/>
      <c r="CU11" s="990"/>
      <c r="CV11" s="991"/>
      <c r="CW11" s="989" t="s">
        <v>546</v>
      </c>
      <c r="CX11" s="990"/>
      <c r="CY11" s="990"/>
      <c r="CZ11" s="990"/>
      <c r="DA11" s="991"/>
      <c r="DB11" s="989" t="s">
        <v>546</v>
      </c>
      <c r="DC11" s="990"/>
      <c r="DD11" s="990"/>
      <c r="DE11" s="990"/>
      <c r="DF11" s="991"/>
      <c r="DG11" s="989" t="s">
        <v>546</v>
      </c>
      <c r="DH11" s="990"/>
      <c r="DI11" s="990"/>
      <c r="DJ11" s="990"/>
      <c r="DK11" s="991"/>
      <c r="DL11" s="989" t="s">
        <v>546</v>
      </c>
      <c r="DM11" s="990"/>
      <c r="DN11" s="990"/>
      <c r="DO11" s="990"/>
      <c r="DP11" s="991"/>
      <c r="DQ11" s="989" t="s">
        <v>546</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35918</v>
      </c>
      <c r="R23" s="1061"/>
      <c r="S23" s="1061"/>
      <c r="T23" s="1061"/>
      <c r="U23" s="1061"/>
      <c r="V23" s="1061">
        <v>34194</v>
      </c>
      <c r="W23" s="1061"/>
      <c r="X23" s="1061"/>
      <c r="Y23" s="1061"/>
      <c r="Z23" s="1061"/>
      <c r="AA23" s="1061">
        <v>1725</v>
      </c>
      <c r="AB23" s="1061"/>
      <c r="AC23" s="1061"/>
      <c r="AD23" s="1061"/>
      <c r="AE23" s="1068"/>
      <c r="AF23" s="1069">
        <v>1637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7845</v>
      </c>
      <c r="R28" s="1051"/>
      <c r="S28" s="1051"/>
      <c r="T28" s="1051"/>
      <c r="U28" s="1051"/>
      <c r="V28" s="1051">
        <v>7494</v>
      </c>
      <c r="W28" s="1051"/>
      <c r="X28" s="1051"/>
      <c r="Y28" s="1051"/>
      <c r="Z28" s="1051"/>
      <c r="AA28" s="1051">
        <v>351</v>
      </c>
      <c r="AB28" s="1051"/>
      <c r="AC28" s="1051"/>
      <c r="AD28" s="1051"/>
      <c r="AE28" s="1052"/>
      <c r="AF28" s="1053">
        <v>351</v>
      </c>
      <c r="AG28" s="1051"/>
      <c r="AH28" s="1051"/>
      <c r="AI28" s="1051"/>
      <c r="AJ28" s="1054"/>
      <c r="AK28" s="1042">
        <v>507</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7615</v>
      </c>
      <c r="R29" s="1039"/>
      <c r="S29" s="1039"/>
      <c r="T29" s="1039"/>
      <c r="U29" s="1039"/>
      <c r="V29" s="1039">
        <v>7348</v>
      </c>
      <c r="W29" s="1039"/>
      <c r="X29" s="1039"/>
      <c r="Y29" s="1039"/>
      <c r="Z29" s="1039"/>
      <c r="AA29" s="1039">
        <v>266</v>
      </c>
      <c r="AB29" s="1039"/>
      <c r="AC29" s="1039"/>
      <c r="AD29" s="1039"/>
      <c r="AE29" s="1040"/>
      <c r="AF29" s="1035">
        <v>266</v>
      </c>
      <c r="AG29" s="1036"/>
      <c r="AH29" s="1036"/>
      <c r="AI29" s="1036"/>
      <c r="AJ29" s="1037"/>
      <c r="AK29" s="980">
        <v>1269</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928</v>
      </c>
      <c r="R30" s="1039"/>
      <c r="S30" s="1039"/>
      <c r="T30" s="1039"/>
      <c r="U30" s="1039"/>
      <c r="V30" s="1039">
        <v>922</v>
      </c>
      <c r="W30" s="1039"/>
      <c r="X30" s="1039"/>
      <c r="Y30" s="1039"/>
      <c r="Z30" s="1039"/>
      <c r="AA30" s="1039">
        <v>7</v>
      </c>
      <c r="AB30" s="1039"/>
      <c r="AC30" s="1039"/>
      <c r="AD30" s="1039"/>
      <c r="AE30" s="1040"/>
      <c r="AF30" s="1035">
        <v>7</v>
      </c>
      <c r="AG30" s="1036"/>
      <c r="AH30" s="1036"/>
      <c r="AI30" s="1036"/>
      <c r="AJ30" s="1037"/>
      <c r="AK30" s="980">
        <v>190</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1570</v>
      </c>
      <c r="R31" s="1039"/>
      <c r="S31" s="1039"/>
      <c r="T31" s="1039"/>
      <c r="U31" s="1039"/>
      <c r="V31" s="1039">
        <v>1420</v>
      </c>
      <c r="W31" s="1039"/>
      <c r="X31" s="1039"/>
      <c r="Y31" s="1039"/>
      <c r="Z31" s="1039"/>
      <c r="AA31" s="1039">
        <v>150</v>
      </c>
      <c r="AB31" s="1039"/>
      <c r="AC31" s="1039"/>
      <c r="AD31" s="1039"/>
      <c r="AE31" s="1040"/>
      <c r="AF31" s="1035">
        <v>970</v>
      </c>
      <c r="AG31" s="1036"/>
      <c r="AH31" s="1036"/>
      <c r="AI31" s="1036"/>
      <c r="AJ31" s="1037"/>
      <c r="AK31" s="980">
        <v>24</v>
      </c>
      <c r="AL31" s="971"/>
      <c r="AM31" s="971"/>
      <c r="AN31" s="971"/>
      <c r="AO31" s="971"/>
      <c r="AP31" s="971">
        <v>4272</v>
      </c>
      <c r="AQ31" s="971"/>
      <c r="AR31" s="971"/>
      <c r="AS31" s="971"/>
      <c r="AT31" s="971"/>
      <c r="AU31" s="971">
        <v>572</v>
      </c>
      <c r="AV31" s="971"/>
      <c r="AW31" s="971"/>
      <c r="AX31" s="971"/>
      <c r="AY31" s="971"/>
      <c r="AZ31" s="1041" t="s">
        <v>546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1906</v>
      </c>
      <c r="R32" s="1039"/>
      <c r="S32" s="1039"/>
      <c r="T32" s="1039"/>
      <c r="U32" s="1039"/>
      <c r="V32" s="1039">
        <v>1743</v>
      </c>
      <c r="W32" s="1039"/>
      <c r="X32" s="1039"/>
      <c r="Y32" s="1039"/>
      <c r="Z32" s="1039"/>
      <c r="AA32" s="1039">
        <v>162</v>
      </c>
      <c r="AB32" s="1039"/>
      <c r="AC32" s="1039"/>
      <c r="AD32" s="1039"/>
      <c r="AE32" s="1040"/>
      <c r="AF32" s="1035">
        <v>281</v>
      </c>
      <c r="AG32" s="1036"/>
      <c r="AH32" s="1036"/>
      <c r="AI32" s="1036"/>
      <c r="AJ32" s="1037"/>
      <c r="AK32" s="980">
        <v>725</v>
      </c>
      <c r="AL32" s="971"/>
      <c r="AM32" s="971"/>
      <c r="AN32" s="971"/>
      <c r="AO32" s="971"/>
      <c r="AP32" s="971">
        <v>7050</v>
      </c>
      <c r="AQ32" s="971"/>
      <c r="AR32" s="971"/>
      <c r="AS32" s="971"/>
      <c r="AT32" s="971"/>
      <c r="AU32" s="971">
        <v>5012</v>
      </c>
      <c r="AV32" s="971"/>
      <c r="AW32" s="971"/>
      <c r="AX32" s="971"/>
      <c r="AY32" s="971"/>
      <c r="AZ32" s="1041" t="s">
        <v>546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1874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844</v>
      </c>
      <c r="R68" s="982"/>
      <c r="S68" s="982"/>
      <c r="T68" s="982"/>
      <c r="U68" s="982"/>
      <c r="V68" s="982">
        <v>699</v>
      </c>
      <c r="W68" s="982"/>
      <c r="X68" s="982"/>
      <c r="Y68" s="982"/>
      <c r="Z68" s="982"/>
      <c r="AA68" s="982">
        <v>145</v>
      </c>
      <c r="AB68" s="982"/>
      <c r="AC68" s="982"/>
      <c r="AD68" s="982"/>
      <c r="AE68" s="982"/>
      <c r="AF68" s="982">
        <v>142</v>
      </c>
      <c r="AG68" s="982"/>
      <c r="AH68" s="982"/>
      <c r="AI68" s="982"/>
      <c r="AJ68" s="982"/>
      <c r="AK68" s="982" t="s">
        <v>546</v>
      </c>
      <c r="AL68" s="982"/>
      <c r="AM68" s="982"/>
      <c r="AN68" s="982"/>
      <c r="AO68" s="982"/>
      <c r="AP68" s="982">
        <v>267</v>
      </c>
      <c r="AQ68" s="982"/>
      <c r="AR68" s="982"/>
      <c r="AS68" s="982"/>
      <c r="AT68" s="982"/>
      <c r="AU68" s="982">
        <v>82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1149</v>
      </c>
      <c r="R69" s="971"/>
      <c r="S69" s="971"/>
      <c r="T69" s="971"/>
      <c r="U69" s="971"/>
      <c r="V69" s="971">
        <v>973</v>
      </c>
      <c r="W69" s="971"/>
      <c r="X69" s="971"/>
      <c r="Y69" s="971"/>
      <c r="Z69" s="971"/>
      <c r="AA69" s="971">
        <v>176</v>
      </c>
      <c r="AB69" s="971"/>
      <c r="AC69" s="971"/>
      <c r="AD69" s="971"/>
      <c r="AE69" s="971"/>
      <c r="AF69" s="971">
        <v>171</v>
      </c>
      <c r="AG69" s="971"/>
      <c r="AH69" s="971"/>
      <c r="AI69" s="971"/>
      <c r="AJ69" s="971"/>
      <c r="AK69" s="971" t="s">
        <v>546</v>
      </c>
      <c r="AL69" s="971"/>
      <c r="AM69" s="971"/>
      <c r="AN69" s="971"/>
      <c r="AO69" s="971"/>
      <c r="AP69" s="971">
        <v>410</v>
      </c>
      <c r="AQ69" s="971"/>
      <c r="AR69" s="971"/>
      <c r="AS69" s="971"/>
      <c r="AT69" s="971"/>
      <c r="AU69" s="971">
        <v>278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40</v>
      </c>
      <c r="R70" s="971"/>
      <c r="S70" s="971"/>
      <c r="T70" s="971"/>
      <c r="U70" s="971"/>
      <c r="V70" s="971">
        <v>35</v>
      </c>
      <c r="W70" s="971"/>
      <c r="X70" s="971"/>
      <c r="Y70" s="971"/>
      <c r="Z70" s="971"/>
      <c r="AA70" s="971">
        <v>5</v>
      </c>
      <c r="AB70" s="971"/>
      <c r="AC70" s="971"/>
      <c r="AD70" s="971"/>
      <c r="AE70" s="971"/>
      <c r="AF70" s="971">
        <v>5</v>
      </c>
      <c r="AG70" s="971"/>
      <c r="AH70" s="971"/>
      <c r="AI70" s="971"/>
      <c r="AJ70" s="971"/>
      <c r="AK70" s="971" t="s">
        <v>546</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206</v>
      </c>
      <c r="R71" s="971"/>
      <c r="S71" s="971"/>
      <c r="T71" s="971"/>
      <c r="U71" s="971"/>
      <c r="V71" s="971">
        <v>131</v>
      </c>
      <c r="W71" s="971"/>
      <c r="X71" s="971"/>
      <c r="Y71" s="971"/>
      <c r="Z71" s="971"/>
      <c r="AA71" s="971">
        <v>75</v>
      </c>
      <c r="AB71" s="971"/>
      <c r="AC71" s="971"/>
      <c r="AD71" s="971"/>
      <c r="AE71" s="971"/>
      <c r="AF71" s="971">
        <v>75</v>
      </c>
      <c r="AG71" s="971"/>
      <c r="AH71" s="971"/>
      <c r="AI71" s="971"/>
      <c r="AJ71" s="971"/>
      <c r="AK71" s="971" t="s">
        <v>546</v>
      </c>
      <c r="AL71" s="971"/>
      <c r="AM71" s="971"/>
      <c r="AN71" s="971"/>
      <c r="AO71" s="971"/>
      <c r="AP71" s="971">
        <v>446</v>
      </c>
      <c r="AQ71" s="971"/>
      <c r="AR71" s="971"/>
      <c r="AS71" s="971"/>
      <c r="AT71" s="971"/>
      <c r="AU71" s="971">
        <v>300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4452</v>
      </c>
      <c r="R72" s="971"/>
      <c r="S72" s="971"/>
      <c r="T72" s="971"/>
      <c r="U72" s="971"/>
      <c r="V72" s="971">
        <v>4401</v>
      </c>
      <c r="W72" s="971"/>
      <c r="X72" s="971"/>
      <c r="Y72" s="971"/>
      <c r="Z72" s="971"/>
      <c r="AA72" s="971">
        <v>52</v>
      </c>
      <c r="AB72" s="971"/>
      <c r="AC72" s="971"/>
      <c r="AD72" s="971"/>
      <c r="AE72" s="971"/>
      <c r="AF72" s="971">
        <v>52</v>
      </c>
      <c r="AG72" s="971"/>
      <c r="AH72" s="971"/>
      <c r="AI72" s="971"/>
      <c r="AJ72" s="971"/>
      <c r="AK72" s="971" t="s">
        <v>546</v>
      </c>
      <c r="AL72" s="971"/>
      <c r="AM72" s="971"/>
      <c r="AN72" s="971"/>
      <c r="AO72" s="971"/>
      <c r="AP72" s="971">
        <v>3816</v>
      </c>
      <c r="AQ72" s="971"/>
      <c r="AR72" s="971"/>
      <c r="AS72" s="971"/>
      <c r="AT72" s="971"/>
      <c r="AU72" s="971">
        <v>1179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9298</v>
      </c>
      <c r="R73" s="971"/>
      <c r="S73" s="971"/>
      <c r="T73" s="971"/>
      <c r="U73" s="971"/>
      <c r="V73" s="971">
        <v>9234</v>
      </c>
      <c r="W73" s="971"/>
      <c r="X73" s="971"/>
      <c r="Y73" s="971"/>
      <c r="Z73" s="971"/>
      <c r="AA73" s="971">
        <v>65</v>
      </c>
      <c r="AB73" s="971"/>
      <c r="AC73" s="971"/>
      <c r="AD73" s="971"/>
      <c r="AE73" s="971"/>
      <c r="AF73" s="971">
        <v>65</v>
      </c>
      <c r="AG73" s="971"/>
      <c r="AH73" s="971"/>
      <c r="AI73" s="971"/>
      <c r="AJ73" s="971"/>
      <c r="AK73" s="971">
        <v>11</v>
      </c>
      <c r="AL73" s="971"/>
      <c r="AM73" s="971"/>
      <c r="AN73" s="971"/>
      <c r="AO73" s="971"/>
      <c r="AP73" s="971" t="s">
        <v>546</v>
      </c>
      <c r="AQ73" s="971"/>
      <c r="AR73" s="971"/>
      <c r="AS73" s="971"/>
      <c r="AT73" s="971"/>
      <c r="AU73" s="971" t="s">
        <v>546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553</v>
      </c>
      <c r="C74" s="975"/>
      <c r="D74" s="975"/>
      <c r="E74" s="975"/>
      <c r="F74" s="975"/>
      <c r="G74" s="975"/>
      <c r="H74" s="975"/>
      <c r="I74" s="975"/>
      <c r="J74" s="975"/>
      <c r="K74" s="975"/>
      <c r="L74" s="975"/>
      <c r="M74" s="975"/>
      <c r="N74" s="975"/>
      <c r="O74" s="975"/>
      <c r="P74" s="976"/>
      <c r="Q74" s="977">
        <v>872</v>
      </c>
      <c r="R74" s="971"/>
      <c r="S74" s="971"/>
      <c r="T74" s="971"/>
      <c r="U74" s="971"/>
      <c r="V74" s="971">
        <v>861</v>
      </c>
      <c r="W74" s="971"/>
      <c r="X74" s="971"/>
      <c r="Y74" s="971"/>
      <c r="Z74" s="971"/>
      <c r="AA74" s="971">
        <v>11</v>
      </c>
      <c r="AB74" s="971"/>
      <c r="AC74" s="971"/>
      <c r="AD74" s="971"/>
      <c r="AE74" s="971"/>
      <c r="AF74" s="971">
        <v>11</v>
      </c>
      <c r="AG74" s="971"/>
      <c r="AH74" s="971"/>
      <c r="AI74" s="971"/>
      <c r="AJ74" s="971"/>
      <c r="AK74" s="971">
        <v>2</v>
      </c>
      <c r="AL74" s="971"/>
      <c r="AM74" s="971"/>
      <c r="AN74" s="971"/>
      <c r="AO74" s="971"/>
      <c r="AP74" s="971" t="s">
        <v>546</v>
      </c>
      <c r="AQ74" s="971"/>
      <c r="AR74" s="971"/>
      <c r="AS74" s="971"/>
      <c r="AT74" s="971"/>
      <c r="AU74" s="971" t="s">
        <v>546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554</v>
      </c>
      <c r="C75" s="975"/>
      <c r="D75" s="975"/>
      <c r="E75" s="975"/>
      <c r="F75" s="975"/>
      <c r="G75" s="975"/>
      <c r="H75" s="975"/>
      <c r="I75" s="975"/>
      <c r="J75" s="975"/>
      <c r="K75" s="975"/>
      <c r="L75" s="975"/>
      <c r="M75" s="975"/>
      <c r="N75" s="975"/>
      <c r="O75" s="975"/>
      <c r="P75" s="976"/>
      <c r="Q75" s="978">
        <v>652</v>
      </c>
      <c r="R75" s="979"/>
      <c r="S75" s="979"/>
      <c r="T75" s="979"/>
      <c r="U75" s="980"/>
      <c r="V75" s="981">
        <v>625</v>
      </c>
      <c r="W75" s="979"/>
      <c r="X75" s="979"/>
      <c r="Y75" s="979"/>
      <c r="Z75" s="980"/>
      <c r="AA75" s="981">
        <v>27</v>
      </c>
      <c r="AB75" s="979"/>
      <c r="AC75" s="979"/>
      <c r="AD75" s="979"/>
      <c r="AE75" s="980"/>
      <c r="AF75" s="981">
        <v>27</v>
      </c>
      <c r="AG75" s="979"/>
      <c r="AH75" s="979"/>
      <c r="AI75" s="979"/>
      <c r="AJ75" s="980"/>
      <c r="AK75" s="981">
        <v>499</v>
      </c>
      <c r="AL75" s="979"/>
      <c r="AM75" s="979"/>
      <c r="AN75" s="979"/>
      <c r="AO75" s="980"/>
      <c r="AP75" s="981" t="s">
        <v>546</v>
      </c>
      <c r="AQ75" s="979"/>
      <c r="AR75" s="979"/>
      <c r="AS75" s="979"/>
      <c r="AT75" s="980"/>
      <c r="AU75" s="981" t="s">
        <v>546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555</v>
      </c>
      <c r="C76" s="975"/>
      <c r="D76" s="975"/>
      <c r="E76" s="975"/>
      <c r="F76" s="975"/>
      <c r="G76" s="975"/>
      <c r="H76" s="975"/>
      <c r="I76" s="975"/>
      <c r="J76" s="975"/>
      <c r="K76" s="975"/>
      <c r="L76" s="975"/>
      <c r="M76" s="975"/>
      <c r="N76" s="975"/>
      <c r="O76" s="975"/>
      <c r="P76" s="976"/>
      <c r="Q76" s="978">
        <v>251491</v>
      </c>
      <c r="R76" s="979"/>
      <c r="S76" s="979"/>
      <c r="T76" s="979"/>
      <c r="U76" s="980"/>
      <c r="V76" s="981">
        <v>247681</v>
      </c>
      <c r="W76" s="979"/>
      <c r="X76" s="979"/>
      <c r="Y76" s="979"/>
      <c r="Z76" s="980"/>
      <c r="AA76" s="981">
        <v>4810</v>
      </c>
      <c r="AB76" s="979"/>
      <c r="AC76" s="979"/>
      <c r="AD76" s="979"/>
      <c r="AE76" s="980"/>
      <c r="AF76" s="981">
        <v>4810</v>
      </c>
      <c r="AG76" s="979"/>
      <c r="AH76" s="979"/>
      <c r="AI76" s="979"/>
      <c r="AJ76" s="980"/>
      <c r="AK76" s="981">
        <v>2194</v>
      </c>
      <c r="AL76" s="979"/>
      <c r="AM76" s="979"/>
      <c r="AN76" s="979"/>
      <c r="AO76" s="980"/>
      <c r="AP76" s="981" t="s">
        <v>546</v>
      </c>
      <c r="AQ76" s="979"/>
      <c r="AR76" s="979"/>
      <c r="AS76" s="979"/>
      <c r="AT76" s="980"/>
      <c r="AU76" s="981" t="s">
        <v>546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3609993</v>
      </c>
      <c r="AB110" s="889"/>
      <c r="AC110" s="889"/>
      <c r="AD110" s="889"/>
      <c r="AE110" s="890"/>
      <c r="AF110" s="891">
        <v>3440220</v>
      </c>
      <c r="AG110" s="889"/>
      <c r="AH110" s="889"/>
      <c r="AI110" s="889"/>
      <c r="AJ110" s="890"/>
      <c r="AK110" s="891">
        <v>3186432</v>
      </c>
      <c r="AL110" s="889"/>
      <c r="AM110" s="889"/>
      <c r="AN110" s="889"/>
      <c r="AO110" s="890"/>
      <c r="AP110" s="892">
        <v>18.7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28169206</v>
      </c>
      <c r="BR110" s="842"/>
      <c r="BS110" s="842"/>
      <c r="BT110" s="842"/>
      <c r="BU110" s="842"/>
      <c r="BV110" s="842">
        <v>25455249</v>
      </c>
      <c r="BW110" s="842"/>
      <c r="BX110" s="842"/>
      <c r="BY110" s="842"/>
      <c r="BZ110" s="842"/>
      <c r="CA110" s="842">
        <v>23410468</v>
      </c>
      <c r="CB110" s="842"/>
      <c r="CC110" s="842"/>
      <c r="CD110" s="842"/>
      <c r="CE110" s="842"/>
      <c r="CF110" s="866">
        <v>137.4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6001662</v>
      </c>
      <c r="BR112" s="817"/>
      <c r="BS112" s="817"/>
      <c r="BT112" s="817"/>
      <c r="BU112" s="817"/>
      <c r="BV112" s="817">
        <v>5650062</v>
      </c>
      <c r="BW112" s="817"/>
      <c r="BX112" s="817"/>
      <c r="BY112" s="817"/>
      <c r="BZ112" s="817"/>
      <c r="CA112" s="817">
        <v>5584872</v>
      </c>
      <c r="CB112" s="817"/>
      <c r="CC112" s="817"/>
      <c r="CD112" s="817"/>
      <c r="CE112" s="817"/>
      <c r="CF112" s="875">
        <v>32.799999999999997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598346</v>
      </c>
      <c r="AB113" s="919"/>
      <c r="AC113" s="919"/>
      <c r="AD113" s="919"/>
      <c r="AE113" s="920"/>
      <c r="AF113" s="921">
        <v>646777</v>
      </c>
      <c r="AG113" s="919"/>
      <c r="AH113" s="919"/>
      <c r="AI113" s="919"/>
      <c r="AJ113" s="920"/>
      <c r="AK113" s="921">
        <v>671570</v>
      </c>
      <c r="AL113" s="919"/>
      <c r="AM113" s="919"/>
      <c r="AN113" s="919"/>
      <c r="AO113" s="920"/>
      <c r="AP113" s="922">
        <v>3.9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1686380</v>
      </c>
      <c r="BR113" s="817"/>
      <c r="BS113" s="817"/>
      <c r="BT113" s="817"/>
      <c r="BU113" s="817"/>
      <c r="BV113" s="817">
        <v>1697562</v>
      </c>
      <c r="BW113" s="817"/>
      <c r="BX113" s="817"/>
      <c r="BY113" s="817"/>
      <c r="BZ113" s="817"/>
      <c r="CA113" s="817">
        <v>1839958</v>
      </c>
      <c r="CB113" s="817"/>
      <c r="CC113" s="817"/>
      <c r="CD113" s="817"/>
      <c r="CE113" s="817"/>
      <c r="CF113" s="875">
        <v>10.8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129697</v>
      </c>
      <c r="AB114" s="780"/>
      <c r="AC114" s="780"/>
      <c r="AD114" s="780"/>
      <c r="AE114" s="781"/>
      <c r="AF114" s="782">
        <v>137651</v>
      </c>
      <c r="AG114" s="780"/>
      <c r="AH114" s="780"/>
      <c r="AI114" s="780"/>
      <c r="AJ114" s="781"/>
      <c r="AK114" s="782">
        <v>178334</v>
      </c>
      <c r="AL114" s="780"/>
      <c r="AM114" s="780"/>
      <c r="AN114" s="780"/>
      <c r="AO114" s="781"/>
      <c r="AP114" s="824">
        <v>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4567725</v>
      </c>
      <c r="BR114" s="817"/>
      <c r="BS114" s="817"/>
      <c r="BT114" s="817"/>
      <c r="BU114" s="817"/>
      <c r="BV114" s="817">
        <v>4499973</v>
      </c>
      <c r="BW114" s="817"/>
      <c r="BX114" s="817"/>
      <c r="BY114" s="817"/>
      <c r="BZ114" s="817"/>
      <c r="CA114" s="817">
        <v>4473508</v>
      </c>
      <c r="CB114" s="817"/>
      <c r="CC114" s="817"/>
      <c r="CD114" s="817"/>
      <c r="CE114" s="817"/>
      <c r="CF114" s="875">
        <v>26.3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8447</v>
      </c>
      <c r="AB115" s="919"/>
      <c r="AC115" s="919"/>
      <c r="AD115" s="919"/>
      <c r="AE115" s="920"/>
      <c r="AF115" s="921">
        <v>11467</v>
      </c>
      <c r="AG115" s="919"/>
      <c r="AH115" s="919"/>
      <c r="AI115" s="919"/>
      <c r="AJ115" s="920"/>
      <c r="AK115" s="921">
        <v>8541</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8597</v>
      </c>
      <c r="BW115" s="817"/>
      <c r="BX115" s="817"/>
      <c r="BY115" s="817"/>
      <c r="BZ115" s="817"/>
      <c r="CA115" s="817">
        <v>3211</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7</v>
      </c>
      <c r="AB116" s="780"/>
      <c r="AC116" s="780"/>
      <c r="AD116" s="780"/>
      <c r="AE116" s="781"/>
      <c r="AF116" s="782">
        <v>53</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4346490</v>
      </c>
      <c r="AB117" s="903"/>
      <c r="AC117" s="903"/>
      <c r="AD117" s="903"/>
      <c r="AE117" s="904"/>
      <c r="AF117" s="905">
        <v>4236168</v>
      </c>
      <c r="AG117" s="903"/>
      <c r="AH117" s="903"/>
      <c r="AI117" s="903"/>
      <c r="AJ117" s="904"/>
      <c r="AK117" s="905">
        <v>4044877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40424973</v>
      </c>
      <c r="BR119" s="845"/>
      <c r="BS119" s="845"/>
      <c r="BT119" s="845"/>
      <c r="BU119" s="845"/>
      <c r="BV119" s="845">
        <v>37311443</v>
      </c>
      <c r="BW119" s="845"/>
      <c r="BX119" s="845"/>
      <c r="BY119" s="845"/>
      <c r="BZ119" s="845"/>
      <c r="CA119" s="845">
        <v>35312017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6157770</v>
      </c>
      <c r="BR120" s="842"/>
      <c r="BS120" s="842"/>
      <c r="BT120" s="842"/>
      <c r="BU120" s="842"/>
      <c r="BV120" s="842">
        <v>7745899</v>
      </c>
      <c r="BW120" s="842"/>
      <c r="BX120" s="842"/>
      <c r="BY120" s="842"/>
      <c r="BZ120" s="842"/>
      <c r="CA120" s="842">
        <v>7379742</v>
      </c>
      <c r="CB120" s="842"/>
      <c r="CC120" s="842"/>
      <c r="CD120" s="842"/>
      <c r="CE120" s="842"/>
      <c r="CF120" s="866">
        <v>43.3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5554887</v>
      </c>
      <c r="DH120" s="842"/>
      <c r="DI120" s="842"/>
      <c r="DJ120" s="842"/>
      <c r="DK120" s="842"/>
      <c r="DL120" s="842">
        <v>5197668</v>
      </c>
      <c r="DM120" s="842"/>
      <c r="DN120" s="842"/>
      <c r="DO120" s="842"/>
      <c r="DP120" s="842"/>
      <c r="DQ120" s="842">
        <v>5012385</v>
      </c>
      <c r="DR120" s="842"/>
      <c r="DS120" s="842"/>
      <c r="DT120" s="842"/>
      <c r="DU120" s="842"/>
      <c r="DV120" s="843">
        <v>29.4</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2490297</v>
      </c>
      <c r="BR121" s="817"/>
      <c r="BS121" s="817"/>
      <c r="BT121" s="817"/>
      <c r="BU121" s="817"/>
      <c r="BV121" s="817">
        <v>2453942</v>
      </c>
      <c r="BW121" s="817"/>
      <c r="BX121" s="817"/>
      <c r="BY121" s="817"/>
      <c r="BZ121" s="817"/>
      <c r="CA121" s="817">
        <v>2417132</v>
      </c>
      <c r="CB121" s="817"/>
      <c r="CC121" s="817"/>
      <c r="CD121" s="817"/>
      <c r="CE121" s="817"/>
      <c r="CF121" s="875">
        <v>14.2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446775</v>
      </c>
      <c r="DH121" s="817"/>
      <c r="DI121" s="817"/>
      <c r="DJ121" s="817"/>
      <c r="DK121" s="817"/>
      <c r="DL121" s="817">
        <v>452394</v>
      </c>
      <c r="DM121" s="817"/>
      <c r="DN121" s="817"/>
      <c r="DO121" s="817"/>
      <c r="DP121" s="817"/>
      <c r="DQ121" s="817">
        <v>572487</v>
      </c>
      <c r="DR121" s="817"/>
      <c r="DS121" s="817"/>
      <c r="DT121" s="817"/>
      <c r="DU121" s="817"/>
      <c r="DV121" s="794">
        <v>3.4</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25764484</v>
      </c>
      <c r="BR122" s="845"/>
      <c r="BS122" s="845"/>
      <c r="BT122" s="845"/>
      <c r="BU122" s="845"/>
      <c r="BV122" s="845">
        <v>23623901</v>
      </c>
      <c r="BW122" s="845"/>
      <c r="BX122" s="845"/>
      <c r="BY122" s="845"/>
      <c r="BZ122" s="845"/>
      <c r="CA122" s="845">
        <v>21495240</v>
      </c>
      <c r="CB122" s="845"/>
      <c r="CC122" s="845"/>
      <c r="CD122" s="845"/>
      <c r="CE122" s="845"/>
      <c r="CF122" s="846">
        <v>126.1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34412551</v>
      </c>
      <c r="BR123" s="833"/>
      <c r="BS123" s="833"/>
      <c r="BT123" s="833"/>
      <c r="BU123" s="833"/>
      <c r="BV123" s="833">
        <v>33823742</v>
      </c>
      <c r="BW123" s="833"/>
      <c r="BX123" s="833"/>
      <c r="BY123" s="833"/>
      <c r="BZ123" s="833"/>
      <c r="CA123" s="833">
        <v>31292114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v>1122</v>
      </c>
      <c r="AG124" s="780"/>
      <c r="AH124" s="780"/>
      <c r="AI124" s="780"/>
      <c r="AJ124" s="781"/>
      <c r="AK124" s="782">
        <v>702</v>
      </c>
      <c r="AL124" s="780"/>
      <c r="AM124" s="780"/>
      <c r="AN124" s="780"/>
      <c r="AO124" s="781"/>
      <c r="AP124" s="824">
        <v>0</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37</v>
      </c>
      <c r="BR124" s="831"/>
      <c r="BS124" s="831"/>
      <c r="BT124" s="831"/>
      <c r="BU124" s="831"/>
      <c r="BV124" s="831">
        <v>21</v>
      </c>
      <c r="BW124" s="831"/>
      <c r="BX124" s="831"/>
      <c r="BY124" s="831"/>
      <c r="BZ124" s="831"/>
      <c r="CA124" s="831">
        <v>23.5</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8447</v>
      </c>
      <c r="AB127" s="780"/>
      <c r="AC127" s="780"/>
      <c r="AD127" s="780"/>
      <c r="AE127" s="781"/>
      <c r="AF127" s="782">
        <v>10345</v>
      </c>
      <c r="AG127" s="780"/>
      <c r="AH127" s="780"/>
      <c r="AI127" s="780"/>
      <c r="AJ127" s="781"/>
      <c r="AK127" s="782">
        <v>7839</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325374</v>
      </c>
      <c r="AB128" s="801"/>
      <c r="AC128" s="801"/>
      <c r="AD128" s="801"/>
      <c r="AE128" s="802"/>
      <c r="AF128" s="803">
        <v>311372</v>
      </c>
      <c r="AG128" s="801"/>
      <c r="AH128" s="801"/>
      <c r="AI128" s="801"/>
      <c r="AJ128" s="802"/>
      <c r="AK128" s="803">
        <v>369834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12.52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8597</v>
      </c>
      <c r="DM128" s="791"/>
      <c r="DN128" s="791"/>
      <c r="DO128" s="791"/>
      <c r="DP128" s="791"/>
      <c r="DQ128" s="791">
        <v>3211</v>
      </c>
      <c r="DR128" s="791"/>
      <c r="DS128" s="791"/>
      <c r="DT128" s="791"/>
      <c r="DU128" s="791"/>
      <c r="DV128" s="792">
        <v>0</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19103538</v>
      </c>
      <c r="AB129" s="780"/>
      <c r="AC129" s="780"/>
      <c r="AD129" s="780"/>
      <c r="AE129" s="781"/>
      <c r="AF129" s="782">
        <v>19257621</v>
      </c>
      <c r="AG129" s="780"/>
      <c r="AH129" s="780"/>
      <c r="AI129" s="780"/>
      <c r="AJ129" s="781"/>
      <c r="AK129" s="782">
        <v>19545366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17.52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2888111</v>
      </c>
      <c r="AB130" s="780"/>
      <c r="AC130" s="780"/>
      <c r="AD130" s="780"/>
      <c r="AE130" s="781"/>
      <c r="AF130" s="782">
        <v>2718698</v>
      </c>
      <c r="AG130" s="780"/>
      <c r="AH130" s="780"/>
      <c r="AI130" s="780"/>
      <c r="AJ130" s="781"/>
      <c r="AK130" s="782">
        <v>2505913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16215427</v>
      </c>
      <c r="AB131" s="764"/>
      <c r="AC131" s="764"/>
      <c r="AD131" s="764"/>
      <c r="AE131" s="765"/>
      <c r="AF131" s="766">
        <v>16538923</v>
      </c>
      <c r="AG131" s="764"/>
      <c r="AH131" s="764"/>
      <c r="AI131" s="764"/>
      <c r="AJ131" s="765"/>
      <c r="AK131" s="766">
        <v>17039453</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23.5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6.9872042219999999</v>
      </c>
      <c r="AB132" s="745"/>
      <c r="AC132" s="745"/>
      <c r="AD132" s="745"/>
      <c r="AE132" s="746"/>
      <c r="AF132" s="747">
        <v>7.2924821040000003</v>
      </c>
      <c r="AG132" s="745"/>
      <c r="AH132" s="745"/>
      <c r="AI132" s="745"/>
      <c r="AJ132" s="746"/>
      <c r="AK132" s="747">
        <v>6.8613118039999996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6.2</v>
      </c>
      <c r="AB133" s="724"/>
      <c r="AC133" s="724"/>
      <c r="AD133" s="724"/>
      <c r="AE133" s="725"/>
      <c r="AF133" s="723">
        <v>6.7</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gaW1as3aaR241FLjlg06u/5wo8XNV/N0IjZQjI18swuqJf8/b+Zst++/YRndiQDhOmyIiVt8YQfDru2HyiVug==" saltValue="e9JEZJ8uNTI2JXk4pcME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7K59ICyQWpTu7GGxLm5MSK9Iqkyt0kXbyDjQU5/Xn2GHU6LlC5n41eosqLk2Y8VQ7U4FRmZbB6hmx41IgAH4WA==" saltValue="PYx2cw7ZT0P7aWaqD4r2a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3uoIeMFRrod9LhJEwPHgBra4Is63BN7sDOZxmIZqxxSo7i9ay3g8FA25Oqj1Zbh0qDHi7RV4nzlPcTMjUFLGw==" saltValue="IfIuIZN4ANH03A/6zL2K4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5307413</v>
      </c>
      <c r="AP9" s="269">
        <v>77989</v>
      </c>
      <c r="AQ9" s="270">
        <v>97105</v>
      </c>
      <c r="AR9" s="271">
        <v>-19.7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886999</v>
      </c>
      <c r="AP10" s="272">
        <v>13034</v>
      </c>
      <c r="AQ10" s="273">
        <v>6971</v>
      </c>
      <c r="AR10" s="274">
        <v>87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2455</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319989</v>
      </c>
      <c r="AP13" s="272">
        <v>4702</v>
      </c>
      <c r="AQ13" s="273">
        <v>2470</v>
      </c>
      <c r="AR13" s="274">
        <v>90.4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96594</v>
      </c>
      <c r="AP14" s="272">
        <v>1419</v>
      </c>
      <c r="AQ14" s="273">
        <v>1963</v>
      </c>
      <c r="AR14" s="274">
        <v>-27.7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-358261</v>
      </c>
      <c r="AP15" s="272">
        <v>-5264</v>
      </c>
      <c r="AQ15" s="273">
        <v>-6265</v>
      </c>
      <c r="AR15" s="274">
        <v>-16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6252734</v>
      </c>
      <c r="AP16" s="272">
        <v>91880</v>
      </c>
      <c r="AQ16" s="273">
        <v>104699</v>
      </c>
      <c r="AR16" s="274">
        <v>-12.2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7.41</v>
      </c>
      <c r="AP21" s="286">
        <v>9.14</v>
      </c>
      <c r="AQ21" s="287">
        <v>-1.73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v>
      </c>
      <c r="AP22" s="291">
        <v>97.2</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3186432</v>
      </c>
      <c r="AP32" s="300">
        <v>46823</v>
      </c>
      <c r="AQ32" s="301">
        <v>56691</v>
      </c>
      <c r="AR32" s="302">
        <v>-17.399999999999999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230</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671570</v>
      </c>
      <c r="AP35" s="300">
        <v>9868</v>
      </c>
      <c r="AQ35" s="301">
        <v>14249</v>
      </c>
      <c r="AR35" s="302">
        <v>-30.7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178334</v>
      </c>
      <c r="AP36" s="300">
        <v>2621</v>
      </c>
      <c r="AQ36" s="301">
        <v>1629</v>
      </c>
      <c r="AR36" s="302">
        <v>60.9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8541</v>
      </c>
      <c r="AP37" s="300">
        <v>126</v>
      </c>
      <c r="AQ37" s="301">
        <v>220</v>
      </c>
      <c r="AR37" s="302">
        <v>-42.7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2</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-369834</v>
      </c>
      <c r="AP39" s="300">
        <v>-5434</v>
      </c>
      <c r="AQ39" s="301">
        <v>-3294</v>
      </c>
      <c r="AR39" s="302">
        <v>65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-2505913</v>
      </c>
      <c r="AP40" s="300">
        <v>-36823</v>
      </c>
      <c r="AQ40" s="301">
        <v>-48952</v>
      </c>
      <c r="AR40" s="302">
        <v>-24.8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1169130</v>
      </c>
      <c r="AP41" s="300">
        <v>17180</v>
      </c>
      <c r="AQ41" s="301">
        <v>20775</v>
      </c>
      <c r="AR41" s="302">
        <v>-17.3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4401306</v>
      </c>
      <c r="AN51" s="322">
        <v>62446</v>
      </c>
      <c r="AO51" s="323">
        <v>38.4</v>
      </c>
      <c r="AP51" s="324">
        <v>67009</v>
      </c>
      <c r="AQ51" s="325">
        <v>-6.4</v>
      </c>
      <c r="AR51" s="326">
        <v>44.8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2334256</v>
      </c>
      <c r="AN52" s="330">
        <v>33118</v>
      </c>
      <c r="AO52" s="331">
        <v>173</v>
      </c>
      <c r="AP52" s="332">
        <v>43028</v>
      </c>
      <c r="AQ52" s="333">
        <v>-4.5999999999999996</v>
      </c>
      <c r="AR52" s="334">
        <v>177.6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1962986</v>
      </c>
      <c r="AN53" s="322">
        <v>27965</v>
      </c>
      <c r="AO53" s="323">
        <v>-55.2</v>
      </c>
      <c r="AP53" s="324">
        <v>40807</v>
      </c>
      <c r="AQ53" s="325">
        <v>-39.1</v>
      </c>
      <c r="AR53" s="326">
        <v>-16.100000000000001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802162</v>
      </c>
      <c r="AN54" s="330">
        <v>11428</v>
      </c>
      <c r="AO54" s="331">
        <v>-65.5</v>
      </c>
      <c r="AP54" s="332">
        <v>19520</v>
      </c>
      <c r="AQ54" s="333">
        <v>-54.6</v>
      </c>
      <c r="AR54" s="334">
        <v>-10.9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1391552</v>
      </c>
      <c r="AN55" s="322">
        <v>20035</v>
      </c>
      <c r="AO55" s="323">
        <v>-28.4</v>
      </c>
      <c r="AP55" s="324">
        <v>37343</v>
      </c>
      <c r="AQ55" s="325">
        <v>-8.5</v>
      </c>
      <c r="AR55" s="326">
        <v>-19.899999999999999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713516</v>
      </c>
      <c r="AN56" s="330">
        <v>10273</v>
      </c>
      <c r="AO56" s="331">
        <v>-10.1</v>
      </c>
      <c r="AP56" s="332">
        <v>17633</v>
      </c>
      <c r="AQ56" s="333">
        <v>-9.6999999999999993</v>
      </c>
      <c r="AR56" s="334">
        <v>-0.4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1515546</v>
      </c>
      <c r="AN57" s="322">
        <v>22005</v>
      </c>
      <c r="AO57" s="323">
        <v>9.8000000000000007</v>
      </c>
      <c r="AP57" s="324">
        <v>47407</v>
      </c>
      <c r="AQ57" s="325">
        <v>27</v>
      </c>
      <c r="AR57" s="326">
        <v>-17.2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650198</v>
      </c>
      <c r="AN58" s="330">
        <v>9441</v>
      </c>
      <c r="AO58" s="331">
        <v>-8.1</v>
      </c>
      <c r="AP58" s="332">
        <v>27543</v>
      </c>
      <c r="AQ58" s="333">
        <v>56.2</v>
      </c>
      <c r="AR58" s="334">
        <v>-64.3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2478647</v>
      </c>
      <c r="AN59" s="322">
        <v>36422</v>
      </c>
      <c r="AO59" s="323">
        <v>65.5</v>
      </c>
      <c r="AP59" s="324">
        <v>49754</v>
      </c>
      <c r="AQ59" s="325">
        <v>5</v>
      </c>
      <c r="AR59" s="326">
        <v>60.5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905902</v>
      </c>
      <c r="AN60" s="330">
        <v>13312</v>
      </c>
      <c r="AO60" s="331">
        <v>41</v>
      </c>
      <c r="AP60" s="332">
        <v>21592</v>
      </c>
      <c r="AQ60" s="333">
        <v>-21.6</v>
      </c>
      <c r="AR60" s="334">
        <v>62.6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2350007</v>
      </c>
      <c r="AN61" s="337">
        <v>33775</v>
      </c>
      <c r="AO61" s="338">
        <v>6</v>
      </c>
      <c r="AP61" s="339">
        <v>48464</v>
      </c>
      <c r="AQ61" s="340">
        <v>-4.4000000000000004</v>
      </c>
      <c r="AR61" s="326">
        <v>10.4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1081207</v>
      </c>
      <c r="AN62" s="330">
        <v>15514</v>
      </c>
      <c r="AO62" s="331">
        <v>26.1</v>
      </c>
      <c r="AP62" s="332">
        <v>25863</v>
      </c>
      <c r="AQ62" s="333">
        <v>-6.9</v>
      </c>
      <c r="AR62" s="334">
        <v>33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H45CB2ZOzNDrXdqPBtchXVc0bNp6k10D727n+c7K2MGbYy1inr60up5mav/qg1M0hUQls/USNzKC97h5g2eY7A==" saltValue="2vHOHRG+sU0fumu9NiVx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I5KxS1yat7OHq6dh0dr41XI8HDzv62anRPonSsvGYMrV9g9pscRpA5HGlY2nHRSj4JaFL8gUgBJCsyl+ZPF2BQ==" saltValue="BZgAnlZfntofupQMsLAM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IVlrJSMw+2JG8QhVFRQyRYEHuSjb0YoEU3toyvrFuNkvfCes3c4o/UIal6EdpfHQflXqXigBuk3ovQ+SPvUcWQ==" saltValue="Dpq1QgPDFeeaSOL+DDvo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5.3</v>
      </c>
      <c r="G47" s="12">
        <v>6.67</v>
      </c>
      <c r="H47" s="12">
        <v>9.49</v>
      </c>
      <c r="I47" s="12">
        <v>12.01</v>
      </c>
      <c r="J47" s="13">
        <v>10.71</v>
      </c>
    </row>
    <row r="48" spans="2:10" ht="57.75" customHeight="1" x14ac:dyDescent="0.2">
      <c r="B48" s="14"/>
      <c r="C48" s="1141" t="s">
        <v>4</v>
      </c>
      <c r="D48" s="1141"/>
      <c r="E48" s="1142"/>
      <c r="F48" s="15">
        <v>6.42</v>
      </c>
      <c r="G48" s="16">
        <v>15.65</v>
      </c>
      <c r="H48" s="16">
        <v>15.79</v>
      </c>
      <c r="I48" s="16">
        <v>7.84</v>
      </c>
      <c r="J48" s="17">
        <v>8.3800000000000008</v>
      </c>
    </row>
    <row r="49" spans="2:10" ht="57.75" customHeight="1" thickBot="1" x14ac:dyDescent="0.25">
      <c r="B49" s="18"/>
      <c r="C49" s="1143" t="s">
        <v>5</v>
      </c>
      <c r="D49" s="1143"/>
      <c r="E49" s="1144"/>
      <c r="F49" s="19">
        <v>2.25</v>
      </c>
      <c r="G49" s="20">
        <v>10.95</v>
      </c>
      <c r="H49" s="20">
        <v>2.27</v>
      </c>
      <c r="I49" s="20" t="s">
        <v>530</v>
      </c>
      <c r="J49" s="21" t="s">
        <v>531</v>
      </c>
    </row>
    <row r="50" spans="2:10" ht="13" x14ac:dyDescent="0.2"/>
  </sheetData>
  <sheetProtection algorithmName="SHA-512" hashValue="nQgEHM++6+xCem2ho2OFvFEWg9++NgB8FcHDQBOGiEfWRDc1VsWlFAEQQp709Fzh+3tqIlRoFij4ptNqR6iWew==" saltValue="dzV2WcSvElPzh71M8zJo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2026-03-18T00:58:14Z</cp:lastPrinted>
  <dcterms:created xsi:type="dcterms:W3CDTF">2026-02-26T09:34:40Z</dcterms:created>
  <dcterms:modified xsi:type="dcterms:W3CDTF">2026-03-18T09:51:51Z</dcterms:modified>
  <cp:category/>
</cp:coreProperties>
</file>