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05財政担当\R7（2025）\②財政運営\16財政状況資料集\令和６年度決算\04県→国\県HP掲載用\"/>
    </mc:Choice>
  </mc:AlternateContent>
  <xr:revisionPtr revIDLastSave="0" documentId="13_ncr:1_{E9773BEE-0DE4-424E-A6AA-F268006E3ABF}" xr6:coauthVersionLast="47" xr6:coauthVersionMax="47" xr10:uidLastSave="{00000000-0000-0000-0000-000000000000}"/>
  <bookViews>
    <workbookView xWindow="6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CO34" i="10" l="1"/>
  <c r="CO35" i="10" s="1"/>
</calcChain>
</file>

<file path=xl/sharedStrings.xml><?xml version="1.0" encoding="utf-8"?>
<sst xmlns="http://schemas.openxmlformats.org/spreadsheetml/2006/main" count="1060" uniqueCount="567">
  <si>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</si>
  <si>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</si>
  <si>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</si>
  <si>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</si>
  <si>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</si>
  <si>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</si>
  <si>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</si>
  <si>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</si>
  <si>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</si>
  <si>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</si>
  <si>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</si>
  <si>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</si>
  <si>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</si>
  <si>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</si>
  <si>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</si>
  <si>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</si>
  <si>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</si>
  <si>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</si>
  <si>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</si>
  <si>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</si>
  <si>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</si>
  <si>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</si>
  <si>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</si>
  <si>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</si>
  <si>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</si>
  <si>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</si>
  <si>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</si>
  <si>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</si>
  <si>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</si>
  <si>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</si>
  <si>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</si>
  <si>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</si>
  <si>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</si>
  <si>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</si>
  <si>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</si>
  <si>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</si>
  <si>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</si>
  <si>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</si>
  <si>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</si>
  <si>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</si>
  <si>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</si>
  <si>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</si>
  <si>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</si>
  <si>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</si>
  <si>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</si>
  <si>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</si>
  <si>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</si>
  <si>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</si>
  <si>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</si>
  <si>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</si>
  <si>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</si>
  <si>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</si>
  <si>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</si>
  <si>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</si>
  <si>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</si>
  <si>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</si>
  <si>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</si>
  <si>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</si>
  <si>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</si>
  <si>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</si>
  <si>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</si>
  <si>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</si>
  <si>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</si>
  <si>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</si>
  <si>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</si>
  <si>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</si>
  <si>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</si>
  <si>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</si>
  <si>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</si>
  <si>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</si>
  <si>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</si>
  <si>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</si>
  <si>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</si>
  <si>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</si>
  <si>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</si>
  <si>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</si>
  <si>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</si>
  <si>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</si>
  <si>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</si>
  <si>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</si>
  <si>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</si>
  <si>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</si>
  <si>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</si>
  <si>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</si>
  <si>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</si>
  <si>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</si>
  <si>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</si>
  <si>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</si>
  <si>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</si>
  <si>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</si>
  <si>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</si>
  <si>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</si>
  <si>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</si>
  <si>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</si>
  <si>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矢板市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</si>
  <si>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</si>
  <si>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</si>
  <si>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</si>
  <si>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</si>
  <si>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</si>
  <si>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</si>
  <si>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</si>
  <si>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</si>
  <si>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</si>
  <si>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</si>
  <si>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</si>
  <si>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</si>
  <si>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</si>
  <si>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</si>
  <si>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</si>
  <si>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</si>
  <si>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</si>
  <si>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</si>
  <si>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</si>
  <si>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</si>
  <si>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</si>
  <si>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</si>
  <si>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</si>
  <si>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</si>
  <si>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</si>
  <si>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</si>
  <si>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</si>
  <si>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</si>
  <si>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</si>
  <si>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</si>
  <si>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</si>
  <si>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</si>
  <si>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</si>
  <si>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</si>
  <si>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</si>
  <si>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</si>
  <si>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</si>
  <si>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</si>
  <si>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</si>
  <si>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</si>
  <si>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</si>
  <si>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</si>
  <si>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</si>
  <si>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</si>
  <si>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</si>
  <si>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</si>
  <si>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</si>
  <si>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</si>
  <si>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</si>
  <si>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</si>
  <si>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</si>
  <si>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</si>
  <si>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</si>
  <si>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</si>
  <si>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</si>
  <si>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</si>
  <si>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</si>
  <si>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</si>
  <si>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</si>
  <si>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</si>
  <si>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</si>
  <si>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</si>
  <si>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</si>
  <si>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</si>
  <si>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</si>
  <si>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</si>
  <si>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</si>
  <si>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</si>
  <si>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</si>
  <si>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</si>
  <si>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</si>
  <si>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</si>
  <si>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</si>
  <si>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</si>
  <si>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</si>
  <si>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</si>
  <si>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</si>
  <si>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</si>
  <si>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</si>
  <si>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</si>
  <si>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</si>
  <si>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</si>
  <si>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</si>
  <si>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</si>
  <si>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</si>
  <si>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</si>
  <si>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</si>
  <si>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</si>
  <si>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</si>
  <si>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</si>
  <si>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</si>
  <si>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</si>
  <si>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</si>
  <si>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</si>
  <si>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</si>
  <si>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</si>
  <si>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</si>
  <si>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</si>
  <si>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</si>
  <si>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</si>
  <si>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</si>
  <si>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</si>
  <si>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</si>
  <si>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</si>
  <si>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</si>
  <si>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</si>
  <si>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</si>
  <si>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</si>
  <si>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栃木県矢板市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</si>
  <si>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</si>
  <si>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</si>
  <si>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</si>
  <si>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</si>
  <si>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</si>
  <si>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</si>
  <si>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</si>
  <si>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</si>
  <si>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</si>
  <si>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</si>
  <si>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</si>
  <si>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</si>
  <si>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</si>
  <si>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</si>
  <si>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</si>
  <si>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</si>
  <si>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</si>
  <si>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</si>
  <si>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</si>
  <si>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</si>
  <si>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</si>
  <si>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</si>
  <si>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</si>
  <si>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</si>
  <si>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</si>
  <si>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</si>
  <si>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</si>
  <si>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</si>
  <si>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</si>
  <si>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</si>
  <si>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</si>
  <si>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</si>
  <si>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</si>
  <si>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</si>
  <si>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</si>
  <si>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</si>
  <si>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</si>
  <si>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</si>
  <si>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</si>
  <si>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</si>
  <si>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</si>
  <si>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</si>
  <si>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</si>
  <si>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</si>
  <si>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</si>
  <si>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</si>
  <si>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</si>
  <si>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</si>
  <si>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</si>
  <si>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</si>
  <si>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</si>
  <si>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</si>
  <si>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</si>
  <si>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</si>
  <si>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</si>
  <si>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</si>
  <si>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</si>
  <si>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</si>
  <si>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</si>
  <si>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</si>
  <si>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</si>
  <si>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</si>
  <si>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</si>
  <si>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</si>
  <si>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</si>
  <si>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</si>
  <si>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</si>
  <si>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</si>
  <si>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</si>
  <si>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</si>
  <si>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</si>
  <si>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</si>
  <si>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</si>
  <si>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</si>
  <si>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</si>
  <si>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</si>
  <si>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</si>
  <si>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</si>
  <si>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</si>
  <si>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</si>
  <si>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</si>
  <si>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</si>
  <si>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</si>
  <si>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</si>
  <si>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</si>
  <si>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</si>
  <si>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</si>
  <si>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</si>
  <si>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</si>
  <si>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</si>
  <si>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</si>
  <si>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</si>
  <si>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</si>
  <si>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</si>
  <si>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</si>
  <si>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</si>
  <si>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</si>
  <si>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</si>
  <si>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</si>
  <si>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</si>
  <si>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</si>
  <si>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</si>
  <si>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</si>
  <si>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</si>
  <si>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</si>
  <si>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</si>
  <si>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</si>
  <si>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</si>
  <si>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</si>
  <si>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</si>
  <si>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</si>
  <si>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</si>
  <si>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</si>
  <si>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</si>
  <si>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</si>
  <si>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</si>
  <si>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</si>
  <si>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</si>
  <si>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</si>
  <si>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</si>
  <si>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</si>
  <si>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</si>
  <si>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</si>
  <si>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</si>
  <si>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</si>
  <si>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</si>
  <si>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</si>
  <si>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</si>
  <si>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</si>
  <si>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</si>
  <si>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</si>
  <si>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</si>
  <si>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</si>
  <si>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</si>
  <si>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</si>
  <si>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</si>
  <si>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</si>
  <si>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</si>
  <si>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</si>
  <si>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</si>
  <si>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</si>
  <si>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</si>
  <si>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</si>
  <si>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</si>
  <si>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</si>
  <si>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</si>
  <si>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</si>
  <si>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</si>
  <si>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</si>
  <si>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栃木県矢板市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</si>
  <si>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</si>
  <si>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</si>
  <si>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</si>
  <si>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</si>
  <si>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</si>
  <si>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</si>
  <si>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</si>
  <si>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</si>
  <si>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</si>
  <si>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</si>
  <si>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</si>
  <si>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</si>
  <si>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</si>
  <si>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</si>
  <si>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</si>
  <si>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</si>
  <si>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</si>
  <si>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</si>
  <si>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</si>
  <si>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</si>
  <si>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ハッピーハイランド矢板排水処理事業特別会計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</si>
  <si>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</si>
  <si>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</si>
  <si>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</si>
  <si>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</si>
  <si>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</si>
  <si>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</si>
  <si>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</si>
  <si>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</si>
  <si>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</si>
  <si>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</si>
  <si>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</si>
  <si>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</si>
  <si>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</si>
  <si>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t>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</si>
  <si>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</si>
  <si>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</si>
  <si>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</si>
  <si>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</si>
  <si>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</si>
  <si>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</si>
  <si>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</si>
  <si>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</si>
  <si>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</si>
  <si>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</si>
  <si>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</si>
  <si>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</si>
  <si>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</si>
  <si>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</si>
  <si>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</si>
  <si>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</si>
  <si>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</si>
  <si>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</si>
  <si>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</si>
  <si>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</si>
  <si>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</si>
  <si>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</si>
  <si>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</si>
  <si>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</si>
  <si>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</si>
  <si>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</si>
  <si>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</si>
  <si>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</si>
  <si>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</si>
  <si>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</si>
  <si>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</si>
  <si>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</si>
  <si>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</si>
  <si>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</si>
  <si>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</si>
  <si>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</si>
  <si>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</si>
  <si>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</si>
  <si>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</si>
  <si>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</si>
  <si>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</si>
  <si>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</si>
  <si>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</si>
  <si>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</si>
  <si>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</si>
  <si>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</si>
  <si>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</si>
  <si>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</si>
  <si>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</si>
  <si>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</si>
  <si>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</si>
  <si>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</si>
  <si>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</si>
  <si>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</si>
  <si>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</si>
  <si>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</si>
  <si>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</si>
  <si>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</si>
  <si>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</si>
  <si>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</si>
  <si>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</si>
  <si>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</si>
  <si>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</si>
  <si>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</si>
  <si>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</si>
  <si>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</si>
  <si>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</si>
  <si>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</si>
  <si>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</si>
  <si>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</si>
  <si>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</si>
  <si>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</si>
  <si>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</si>
  <si>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</si>
  <si>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</si>
  <si>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</si>
  <si>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</si>
  <si>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</si>
  <si>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</si>
  <si>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</si>
  <si>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</si>
  <si>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</si>
  <si>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</si>
  <si>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</si>
  <si>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</si>
  <si>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</si>
  <si>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</si>
  <si>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</si>
  <si>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</si>
  <si>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</si>
  <si>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</si>
  <si>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</si>
  <si>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</si>
  <si>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</si>
  <si>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</si>
  <si>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</si>
  <si>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</si>
  <si>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</si>
  <si>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</si>
  <si>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</si>
  <si>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</si>
  <si>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</si>
  <si>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</si>
  <si>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</si>
  <si>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</si>
  <si>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</si>
  <si>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</si>
  <si>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</si>
  <si>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</si>
  <si>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</si>
  <si>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</si>
  <si>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</si>
  <si>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</si>
  <si>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</si>
  <si>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</si>
  <si>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</si>
  <si>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</si>
  <si>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</si>
  <si>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</si>
  <si>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</si>
  <si>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</si>
  <si>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</si>
  <si>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</si>
  <si>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</si>
  <si>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</si>
  <si>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</si>
  <si>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</si>
  <si>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</si>
  <si>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</si>
  <si>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</si>
  <si>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</si>
  <si>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</si>
  <si>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</si>
  <si>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</si>
  <si>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</si>
  <si>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</si>
  <si>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</si>
  <si>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</si>
  <si>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</si>
  <si>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</si>
  <si>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3.00</t>
  </si>
  <si>
    <t>▲ 0.66</t>
  </si>
  <si>
    <t>一般会計</t>
  </si>
  <si>
    <t>水道事業会計</t>
  </si>
  <si>
    <t>下水道事業会計</t>
  </si>
  <si>
    <t>国民健康保険特別会計</t>
  </si>
  <si>
    <t>後期高齢者医療特別会計</t>
  </si>
  <si>
    <t>介護保険特別会計</t>
  </si>
  <si>
    <t>ハッピーハイランド矢板排水処理事業特別会計</t>
  </si>
  <si>
    <t>その他会計（赤字）</t>
  </si>
  <si>
    <t>その他会計（黒字）</t>
  </si>
  <si>
    <t>R02</t>
    <phoneticPr fontId="5"/>
  </si>
  <si>
    <t>R03</t>
    <phoneticPr fontId="5"/>
  </si>
  <si>
    <t>R04</t>
    <phoneticPr fontId="5"/>
  </si>
  <si>
    <t>R05</t>
    <phoneticPr fontId="5"/>
  </si>
  <si>
    <t>R06</t>
    <phoneticPr fontId="5"/>
  </si>
  <si>
    <t>公共施設整備基金</t>
    <rPh sb="0" eb="2">
      <t>コウキョウ</t>
    </rPh>
    <rPh sb="2" eb="4">
      <t>シセツ</t>
    </rPh>
    <rPh sb="4" eb="6">
      <t>セイビ</t>
    </rPh>
    <rPh sb="6" eb="8">
      <t>キキン</t>
    </rPh>
    <phoneticPr fontId="5"/>
  </si>
  <si>
    <t>庁舎等整備基金</t>
    <rPh sb="0" eb="2">
      <t>チョウシャ</t>
    </rPh>
    <rPh sb="2" eb="3">
      <t>ナド</t>
    </rPh>
    <rPh sb="3" eb="5">
      <t>セイビ</t>
    </rPh>
    <rPh sb="5" eb="7">
      <t>キキン</t>
    </rPh>
    <phoneticPr fontId="5"/>
  </si>
  <si>
    <t>ふるさと納税基金</t>
    <rPh sb="4" eb="6">
      <t>ノウゼイ</t>
    </rPh>
    <rPh sb="6" eb="8">
      <t>キキン</t>
    </rPh>
    <phoneticPr fontId="5"/>
  </si>
  <si>
    <t>交通施設整備基金</t>
    <rPh sb="0" eb="2">
      <t>コウツウ</t>
    </rPh>
    <rPh sb="2" eb="4">
      <t>シセツ</t>
    </rPh>
    <rPh sb="4" eb="6">
      <t>セイビ</t>
    </rPh>
    <rPh sb="6" eb="8">
      <t>キキン</t>
    </rPh>
    <phoneticPr fontId="5"/>
  </si>
  <si>
    <t>子ども未来基金</t>
    <rPh sb="0" eb="1">
      <t>コ</t>
    </rPh>
    <rPh sb="3" eb="5">
      <t>ミライ</t>
    </rPh>
    <rPh sb="5" eb="7">
      <t>キキン</t>
    </rPh>
    <phoneticPr fontId="5"/>
  </si>
  <si>
    <t xml:space="preserve"> － </t>
    <phoneticPr fontId="2"/>
  </si>
  <si>
    <t>－</t>
    <phoneticPr fontId="2"/>
  </si>
  <si>
    <t>－</t>
    <phoneticPr fontId="2"/>
  </si>
  <si>
    <t>－</t>
    <phoneticPr fontId="5"/>
  </si>
  <si>
    <t>－</t>
    <phoneticPr fontId="2"/>
  </si>
  <si>
    <t>－</t>
    <phoneticPr fontId="2"/>
  </si>
  <si>
    <t>－</t>
    <phoneticPr fontId="2"/>
  </si>
  <si>
    <t>塩谷広域行政組合　一般会計</t>
    <rPh sb="0" eb="8">
      <t>シオヤコウイキギョウセイクミアイ</t>
    </rPh>
    <rPh sb="9" eb="13">
      <t>イッパンカイケイ</t>
    </rPh>
    <phoneticPr fontId="38"/>
  </si>
  <si>
    <t>塩谷広域行政組合　塩谷地方ふるさと市町村圏基金特別会計</t>
    <rPh sb="0" eb="8">
      <t>シオヤコウイキギョウセイクミアイ</t>
    </rPh>
    <rPh sb="9" eb="13">
      <t>シオヤチホウ</t>
    </rPh>
    <rPh sb="17" eb="20">
      <t>シチョウソン</t>
    </rPh>
    <rPh sb="20" eb="21">
      <t>ケン</t>
    </rPh>
    <rPh sb="21" eb="23">
      <t>キキン</t>
    </rPh>
    <rPh sb="23" eb="27">
      <t>トクベツカイケイ</t>
    </rPh>
    <phoneticPr fontId="38"/>
  </si>
  <si>
    <t>栃木県市町村総合事務組合　一般会計</t>
    <rPh sb="0" eb="3">
      <t>トチギケン</t>
    </rPh>
    <rPh sb="3" eb="6">
      <t>シチョウソン</t>
    </rPh>
    <rPh sb="6" eb="12">
      <t>ソウゴウジムクミアイ</t>
    </rPh>
    <rPh sb="13" eb="17">
      <t>イッパンカイケイ</t>
    </rPh>
    <phoneticPr fontId="38"/>
  </si>
  <si>
    <t>栃木県市町村総合事務組合　特別会計</t>
    <rPh sb="0" eb="3">
      <t>トチギケン</t>
    </rPh>
    <rPh sb="3" eb="6">
      <t>シチョウソン</t>
    </rPh>
    <rPh sb="6" eb="12">
      <t>ソウゴウジムクミアイ</t>
    </rPh>
    <rPh sb="13" eb="15">
      <t>トクベツ</t>
    </rPh>
    <rPh sb="15" eb="17">
      <t>カイケイ</t>
    </rPh>
    <phoneticPr fontId="38"/>
  </si>
  <si>
    <t>栃木県後期高齢者医療広域連合　一般会計</t>
    <rPh sb="0" eb="3">
      <t>トチギケン</t>
    </rPh>
    <rPh sb="3" eb="8">
      <t>コウキコウレイシャ</t>
    </rPh>
    <rPh sb="8" eb="10">
      <t>イリョウ</t>
    </rPh>
    <rPh sb="10" eb="14">
      <t>コウイキレンゴウ</t>
    </rPh>
    <rPh sb="15" eb="19">
      <t>イッパンカイケイ</t>
    </rPh>
    <phoneticPr fontId="38"/>
  </si>
  <si>
    <t>栃木県後期高齢者医療広域連合　後期高齢者医療特別会計</t>
    <rPh sb="0" eb="3">
      <t>トチギケン</t>
    </rPh>
    <rPh sb="3" eb="8">
      <t>コウキコウレイシャ</t>
    </rPh>
    <rPh sb="8" eb="10">
      <t>イリョウ</t>
    </rPh>
    <rPh sb="10" eb="14">
      <t>コウイキレンゴウ</t>
    </rPh>
    <rPh sb="15" eb="20">
      <t>コウキコウレイシャ</t>
    </rPh>
    <rPh sb="20" eb="22">
      <t>イリョウ</t>
    </rPh>
    <rPh sb="22" eb="26">
      <t>トクベツカイケイ</t>
    </rPh>
    <phoneticPr fontId="38"/>
  </si>
  <si>
    <t>－</t>
    <phoneticPr fontId="2"/>
  </si>
  <si>
    <t>矢板市農業公社</t>
    <rPh sb="0" eb="3">
      <t>ヤ</t>
    </rPh>
    <rPh sb="3" eb="5">
      <t>ノウギョウ</t>
    </rPh>
    <rPh sb="5" eb="7">
      <t>コウシャ</t>
    </rPh>
    <phoneticPr fontId="2"/>
  </si>
  <si>
    <t>株式会社やいた未来</t>
    <rPh sb="0" eb="2">
      <t>カブシキ</t>
    </rPh>
    <rPh sb="2" eb="4">
      <t>カイシャ</t>
    </rPh>
    <rPh sb="7" eb="9">
      <t>ミライ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</si>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</sst>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18B4-404A-9B16-E369957A64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78305</c:v>
                </c:pt>
                <c:pt idx="1">
                  <c:v>36886</c:v>
                </c:pt>
                <c:pt idx="2">
                  <c:v>47329</c:v>
                </c:pt>
                <c:pt idx="3">
                  <c:v>109037</c:v>
                </c:pt>
                <c:pt idx="4">
                  <c:v>50996</c:v>
                </c:pt>
              </c:numCache>
            </c:numRef>
          </c:val>
          <c:smooth val="0"/>
          <c:extLst>
            <c:ext xmlns:c16="http://schemas.microsoft.com/office/drawing/2014/chart" uri="{C3380CC4-5D6E-409C-BE32-E72D297353CC}">
              <c16:uniqueId val="{00000001-18B4-404A-9B16-E369957A64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12.7</c:v>
                </c:pt>
                <c:pt idx="1">
                  <c:v>12.31</c:v>
                </c:pt>
                <c:pt idx="2">
                  <c:v>8.43</c:v>
                </c:pt>
                <c:pt idx="3">
                  <c:v>7.61</c:v>
                </c:pt>
                <c:pt idx="4">
                  <c:v>9.5</c:v>
                </c:pt>
              </c:numCache>
            </c:numRef>
          </c:val>
          <c:extLst>
            <c:ext xmlns:c16="http://schemas.microsoft.com/office/drawing/2014/chart" uri="{C3380CC4-5D6E-409C-BE32-E72D297353CC}">
              <c16:uniqueId val="{00000000-21A3-4D66-85E3-3337786463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9.25</c:v>
                </c:pt>
                <c:pt idx="1">
                  <c:v>19.27</c:v>
                </c:pt>
                <c:pt idx="2">
                  <c:v>21.24</c:v>
                </c:pt>
                <c:pt idx="3">
                  <c:v>20.85</c:v>
                </c:pt>
                <c:pt idx="4">
                  <c:v>20.43</c:v>
                </c:pt>
              </c:numCache>
            </c:numRef>
          </c:val>
          <c:extLst>
            <c:ext xmlns:c16="http://schemas.microsoft.com/office/drawing/2014/chart" uri="{C3380CC4-5D6E-409C-BE32-E72D297353CC}">
              <c16:uniqueId val="{00000001-21A3-4D66-85E3-3337786463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5.74</c:v>
                </c:pt>
                <c:pt idx="1">
                  <c:v>10.68</c:v>
                </c:pt>
                <c:pt idx="2">
                  <c:v>-3</c:v>
                </c:pt>
                <c:pt idx="3">
                  <c:v>-0.66</c:v>
                </c:pt>
                <c:pt idx="4">
                  <c:v>2.0699999999999998</c:v>
                </c:pt>
              </c:numCache>
            </c:numRef>
          </c:val>
          <c:smooth val="0"/>
          <c:extLst>
            <c:ext xmlns:c16="http://schemas.microsoft.com/office/drawing/2014/chart" uri="{C3380CC4-5D6E-409C-BE32-E72D297353CC}">
              <c16:uniqueId val="{00000002-21A3-4D66-85E3-3337786463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C6B-4DF0-987A-D29B1671802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6B-4DF0-987A-D29B1671802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C6B-4DF0-987A-D29B16718024}"/>
            </c:ext>
          </c:extLst>
        </c:ser>
        <c:ser>
          <c:idx val="3"/>
          <c:order val="3"/>
          <c:tx>
            <c:strRef>
              <c:f>データシート!$A$30</c:f>
              <c:strCache>
                <c:ptCount val="1"/>
                <c:pt idx="0">
                  <c:v>ハッピーハイランド矢板排水処理事業特別会計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0.05</c:v>
                </c:pt>
                <c:pt idx="4">
                  <c:v>#N/A</c:v>
                </c:pt>
                <c:pt idx="5">
                  <c:v>0.03</c:v>
                </c:pt>
                <c:pt idx="6">
                  <c:v>#N/A</c:v>
                </c:pt>
                <c:pt idx="7">
                  <c:v>0.03</c:v>
                </c:pt>
                <c:pt idx="8">
                  <c:v>#N/A</c:v>
                </c:pt>
                <c:pt idx="9">
                  <c:v>0.03</c:v>
                </c:pt>
              </c:numCache>
            </c:numRef>
          </c:val>
          <c:extLst>
            <c:ext xmlns:c16="http://schemas.microsoft.com/office/drawing/2014/chart" uri="{C3380CC4-5D6E-409C-BE32-E72D297353CC}">
              <c16:uniqueId val="{00000003-CC6B-4DF0-987A-D29B1671802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2.4500000000000002</c:v>
                </c:pt>
                <c:pt idx="2">
                  <c:v>#N/A</c:v>
                </c:pt>
                <c:pt idx="3">
                  <c:v>2.04</c:v>
                </c:pt>
                <c:pt idx="4">
                  <c:v>#N/A</c:v>
                </c:pt>
                <c:pt idx="5">
                  <c:v>2.33</c:v>
                </c:pt>
                <c:pt idx="6">
                  <c:v>#N/A</c:v>
                </c:pt>
                <c:pt idx="7">
                  <c:v>1.35</c:v>
                </c:pt>
                <c:pt idx="8">
                  <c:v>#N/A</c:v>
                </c:pt>
                <c:pt idx="9">
                  <c:v>0.05</c:v>
                </c:pt>
              </c:numCache>
            </c:numRef>
          </c:val>
          <c:extLst>
            <c:ext xmlns:c16="http://schemas.microsoft.com/office/drawing/2014/chart" uri="{C3380CC4-5D6E-409C-BE32-E72D297353CC}">
              <c16:uniqueId val="{00000004-CC6B-4DF0-987A-D29B1671802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0.16</c:v>
                </c:pt>
                <c:pt idx="2">
                  <c:v>#N/A</c:v>
                </c:pt>
                <c:pt idx="3">
                  <c:v>0.25</c:v>
                </c:pt>
                <c:pt idx="4">
                  <c:v>#N/A</c:v>
                </c:pt>
                <c:pt idx="5">
                  <c:v>0.31</c:v>
                </c:pt>
                <c:pt idx="6">
                  <c:v>#N/A</c:v>
                </c:pt>
                <c:pt idx="7">
                  <c:v>0.18</c:v>
                </c:pt>
                <c:pt idx="8">
                  <c:v>#N/A</c:v>
                </c:pt>
                <c:pt idx="9">
                  <c:v>0.17</c:v>
                </c:pt>
              </c:numCache>
            </c:numRef>
          </c:val>
          <c:extLst>
            <c:ext xmlns:c16="http://schemas.microsoft.com/office/drawing/2014/chart" uri="{C3380CC4-5D6E-409C-BE32-E72D297353CC}">
              <c16:uniqueId val="{00000005-CC6B-4DF0-987A-D29B1671802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0.91</c:v>
                </c:pt>
                <c:pt idx="2">
                  <c:v>#N/A</c:v>
                </c:pt>
                <c:pt idx="3">
                  <c:v>1.3</c:v>
                </c:pt>
                <c:pt idx="4">
                  <c:v>#N/A</c:v>
                </c:pt>
                <c:pt idx="5">
                  <c:v>0.32</c:v>
                </c:pt>
                <c:pt idx="6">
                  <c:v>#N/A</c:v>
                </c:pt>
                <c:pt idx="7">
                  <c:v>0.92</c:v>
                </c:pt>
                <c:pt idx="8">
                  <c:v>#N/A</c:v>
                </c:pt>
                <c:pt idx="9">
                  <c:v>0.71</c:v>
                </c:pt>
              </c:numCache>
            </c:numRef>
          </c:val>
          <c:extLst>
            <c:ext xmlns:c16="http://schemas.microsoft.com/office/drawing/2014/chart" uri="{C3380CC4-5D6E-409C-BE32-E72D297353CC}">
              <c16:uniqueId val="{00000006-CC6B-4DF0-987A-D29B1671802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1.53</c:v>
                </c:pt>
                <c:pt idx="2">
                  <c:v>#N/A</c:v>
                </c:pt>
                <c:pt idx="3">
                  <c:v>1.69</c:v>
                </c:pt>
                <c:pt idx="4">
                  <c:v>#N/A</c:v>
                </c:pt>
                <c:pt idx="5">
                  <c:v>1.72</c:v>
                </c:pt>
                <c:pt idx="6">
                  <c:v>#N/A</c:v>
                </c:pt>
                <c:pt idx="7">
                  <c:v>1.56</c:v>
                </c:pt>
                <c:pt idx="8">
                  <c:v>#N/A</c:v>
                </c:pt>
                <c:pt idx="9">
                  <c:v>1.3</c:v>
                </c:pt>
              </c:numCache>
            </c:numRef>
          </c:val>
          <c:extLst>
            <c:ext xmlns:c16="http://schemas.microsoft.com/office/drawing/2014/chart" uri="{C3380CC4-5D6E-409C-BE32-E72D297353CC}">
              <c16:uniqueId val="{00000007-CC6B-4DF0-987A-D29B1671802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6.19</c:v>
                </c:pt>
                <c:pt idx="2">
                  <c:v>#N/A</c:v>
                </c:pt>
                <c:pt idx="3">
                  <c:v>5.97</c:v>
                </c:pt>
                <c:pt idx="4">
                  <c:v>#N/A</c:v>
                </c:pt>
                <c:pt idx="5">
                  <c:v>8.2799999999999994</c:v>
                </c:pt>
                <c:pt idx="6">
                  <c:v>#N/A</c:v>
                </c:pt>
                <c:pt idx="7">
                  <c:v>8.39</c:v>
                </c:pt>
                <c:pt idx="8">
                  <c:v>#N/A</c:v>
                </c:pt>
                <c:pt idx="9">
                  <c:v>6.46</c:v>
                </c:pt>
              </c:numCache>
            </c:numRef>
          </c:val>
          <c:extLst>
            <c:ext xmlns:c16="http://schemas.microsoft.com/office/drawing/2014/chart" uri="{C3380CC4-5D6E-409C-BE32-E72D297353CC}">
              <c16:uniqueId val="{00000008-CC6B-4DF0-987A-D29B1671802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12.66</c:v>
                </c:pt>
                <c:pt idx="2">
                  <c:v>#N/A</c:v>
                </c:pt>
                <c:pt idx="3">
                  <c:v>12.25</c:v>
                </c:pt>
                <c:pt idx="4">
                  <c:v>#N/A</c:v>
                </c:pt>
                <c:pt idx="5">
                  <c:v>8.4</c:v>
                </c:pt>
                <c:pt idx="6">
                  <c:v>#N/A</c:v>
                </c:pt>
                <c:pt idx="7">
                  <c:v>7.57</c:v>
                </c:pt>
                <c:pt idx="8">
                  <c:v>#N/A</c:v>
                </c:pt>
                <c:pt idx="9">
                  <c:v>9.4600000000000009</c:v>
                </c:pt>
              </c:numCache>
            </c:numRef>
          </c:val>
          <c:extLst>
            <c:ext xmlns:c16="http://schemas.microsoft.com/office/drawing/2014/chart" uri="{C3380CC4-5D6E-409C-BE32-E72D297353CC}">
              <c16:uniqueId val="{00000009-CC6B-4DF0-987A-D29B1671802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1069</c:v>
                </c:pt>
                <c:pt idx="5">
                  <c:v>1027</c:v>
                </c:pt>
                <c:pt idx="8">
                  <c:v>991</c:v>
                </c:pt>
                <c:pt idx="11">
                  <c:v>1017</c:v>
                </c:pt>
                <c:pt idx="14">
                  <c:v>993</c:v>
                </c:pt>
              </c:numCache>
            </c:numRef>
          </c:val>
          <c:extLst>
            <c:ext xmlns:c16="http://schemas.microsoft.com/office/drawing/2014/chart" uri="{C3380CC4-5D6E-409C-BE32-E72D297353CC}">
              <c16:uniqueId val="{00000000-7D6B-4448-B0BA-ED5D5E9EA0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D6B-4448-B0BA-ED5D5E9EA0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166</c:v>
                </c:pt>
                <c:pt idx="3">
                  <c:v>129</c:v>
                </c:pt>
                <c:pt idx="6">
                  <c:v>126</c:v>
                </c:pt>
                <c:pt idx="9">
                  <c:v>77</c:v>
                </c:pt>
                <c:pt idx="12">
                  <c:v>50</c:v>
                </c:pt>
              </c:numCache>
            </c:numRef>
          </c:val>
          <c:extLst>
            <c:ext xmlns:c16="http://schemas.microsoft.com/office/drawing/2014/chart" uri="{C3380CC4-5D6E-409C-BE32-E72D297353CC}">
              <c16:uniqueId val="{00000002-7D6B-4448-B0BA-ED5D5E9EA0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45</c:v>
                </c:pt>
                <c:pt idx="6">
                  <c:v>64</c:v>
                </c:pt>
                <c:pt idx="9">
                  <c:v>95</c:v>
                </c:pt>
                <c:pt idx="12">
                  <c:v>81</c:v>
                </c:pt>
              </c:numCache>
            </c:numRef>
          </c:val>
          <c:extLst>
            <c:ext xmlns:c16="http://schemas.microsoft.com/office/drawing/2014/chart" uri="{C3380CC4-5D6E-409C-BE32-E72D297353CC}">
              <c16:uniqueId val="{00000003-7D6B-4448-B0BA-ED5D5E9EA0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308</c:v>
                </c:pt>
                <c:pt idx="3">
                  <c:v>183</c:v>
                </c:pt>
                <c:pt idx="6">
                  <c:v>170</c:v>
                </c:pt>
                <c:pt idx="9">
                  <c:v>195</c:v>
                </c:pt>
                <c:pt idx="12">
                  <c:v>183</c:v>
                </c:pt>
              </c:numCache>
            </c:numRef>
          </c:val>
          <c:extLst>
            <c:ext xmlns:c16="http://schemas.microsoft.com/office/drawing/2014/chart" uri="{C3380CC4-5D6E-409C-BE32-E72D297353CC}">
              <c16:uniqueId val="{00000004-7D6B-4448-B0BA-ED5D5E9EA0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D6B-4448-B0BA-ED5D5E9EA0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D6B-4448-B0BA-ED5D5E9EA0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1188</c:v>
                </c:pt>
                <c:pt idx="3">
                  <c:v>1247</c:v>
                </c:pt>
                <c:pt idx="6">
                  <c:v>1274</c:v>
                </c:pt>
                <c:pt idx="9">
                  <c:v>1267</c:v>
                </c:pt>
                <c:pt idx="12">
                  <c:v>1231</c:v>
                </c:pt>
              </c:numCache>
            </c:numRef>
          </c:val>
          <c:extLst>
            <c:ext xmlns:c16="http://schemas.microsoft.com/office/drawing/2014/chart" uri="{C3380CC4-5D6E-409C-BE32-E72D297353CC}">
              <c16:uniqueId val="{00000007-7D6B-4448-B0BA-ED5D5E9EA0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634</c:v>
                </c:pt>
                <c:pt idx="2">
                  <c:v>#N/A</c:v>
                </c:pt>
                <c:pt idx="3">
                  <c:v>#N/A</c:v>
                </c:pt>
                <c:pt idx="4">
                  <c:v>577</c:v>
                </c:pt>
                <c:pt idx="5">
                  <c:v>#N/A</c:v>
                </c:pt>
                <c:pt idx="6">
                  <c:v>#N/A</c:v>
                </c:pt>
                <c:pt idx="7">
                  <c:v>643</c:v>
                </c:pt>
                <c:pt idx="8">
                  <c:v>#N/A</c:v>
                </c:pt>
                <c:pt idx="9">
                  <c:v>#N/A</c:v>
                </c:pt>
                <c:pt idx="10">
                  <c:v>617</c:v>
                </c:pt>
                <c:pt idx="11">
                  <c:v>#N/A</c:v>
                </c:pt>
                <c:pt idx="12">
                  <c:v>#N/A</c:v>
                </c:pt>
                <c:pt idx="13">
                  <c:v>552</c:v>
                </c:pt>
                <c:pt idx="14">
                  <c:v>#N/A</c:v>
                </c:pt>
              </c:numCache>
            </c:numRef>
          </c:val>
          <c:smooth val="0"/>
          <c:extLst>
            <c:ext xmlns:c16="http://schemas.microsoft.com/office/drawing/2014/chart" uri="{C3380CC4-5D6E-409C-BE32-E72D297353CC}">
              <c16:uniqueId val="{00000008-7D6B-4448-B0BA-ED5D5E9EA0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10349</c:v>
                </c:pt>
                <c:pt idx="5">
                  <c:v>10229</c:v>
                </c:pt>
                <c:pt idx="8">
                  <c:v>9585</c:v>
                </c:pt>
                <c:pt idx="11">
                  <c:v>10071</c:v>
                </c:pt>
                <c:pt idx="14">
                  <c:v>9395</c:v>
                </c:pt>
              </c:numCache>
            </c:numRef>
          </c:val>
          <c:extLst>
            <c:ext xmlns:c16="http://schemas.microsoft.com/office/drawing/2014/chart" uri="{C3380CC4-5D6E-409C-BE32-E72D297353CC}">
              <c16:uniqueId val="{00000000-CB33-467C-B9D5-A9B3912E09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1794</c:v>
                </c:pt>
                <c:pt idx="5">
                  <c:v>1634</c:v>
                </c:pt>
                <c:pt idx="8">
                  <c:v>1940</c:v>
                </c:pt>
                <c:pt idx="11">
                  <c:v>1748</c:v>
                </c:pt>
                <c:pt idx="14">
                  <c:v>1294</c:v>
                </c:pt>
              </c:numCache>
            </c:numRef>
          </c:val>
          <c:extLst>
            <c:ext xmlns:c16="http://schemas.microsoft.com/office/drawing/2014/chart" uri="{C3380CC4-5D6E-409C-BE32-E72D297353CC}">
              <c16:uniqueId val="{00000001-CB33-467C-B9D5-A9B3912E09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2716</c:v>
                </c:pt>
                <c:pt idx="5">
                  <c:v>4059</c:v>
                </c:pt>
                <c:pt idx="8">
                  <c:v>5135</c:v>
                </c:pt>
                <c:pt idx="11">
                  <c:v>5487</c:v>
                </c:pt>
                <c:pt idx="14">
                  <c:v>5866</c:v>
                </c:pt>
              </c:numCache>
            </c:numRef>
          </c:val>
          <c:extLst>
            <c:ext xmlns:c16="http://schemas.microsoft.com/office/drawing/2014/chart" uri="{C3380CC4-5D6E-409C-BE32-E72D297353CC}">
              <c16:uniqueId val="{00000002-CB33-467C-B9D5-A9B3912E09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33-467C-B9D5-A9B3912E09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33-467C-B9D5-A9B3912E09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33-467C-B9D5-A9B3912E09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2046</c:v>
                </c:pt>
                <c:pt idx="3">
                  <c:v>2047</c:v>
                </c:pt>
                <c:pt idx="6">
                  <c:v>1979</c:v>
                </c:pt>
                <c:pt idx="9">
                  <c:v>1981</c:v>
                </c:pt>
                <c:pt idx="12">
                  <c:v>1924</c:v>
                </c:pt>
              </c:numCache>
            </c:numRef>
          </c:val>
          <c:extLst>
            <c:ext xmlns:c16="http://schemas.microsoft.com/office/drawing/2014/chart" uri="{C3380CC4-5D6E-409C-BE32-E72D297353CC}">
              <c16:uniqueId val="{00000006-CB33-467C-B9D5-A9B3912E09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741</c:v>
                </c:pt>
                <c:pt idx="3">
                  <c:v>917</c:v>
                </c:pt>
                <c:pt idx="6">
                  <c:v>834</c:v>
                </c:pt>
                <c:pt idx="9">
                  <c:v>761</c:v>
                </c:pt>
                <c:pt idx="12">
                  <c:v>683</c:v>
                </c:pt>
              </c:numCache>
            </c:numRef>
          </c:val>
          <c:extLst>
            <c:ext xmlns:c16="http://schemas.microsoft.com/office/drawing/2014/chart" uri="{C3380CC4-5D6E-409C-BE32-E72D297353CC}">
              <c16:uniqueId val="{00000007-CB33-467C-B9D5-A9B3912E09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3057</c:v>
                </c:pt>
                <c:pt idx="3">
                  <c:v>2631</c:v>
                </c:pt>
                <c:pt idx="6">
                  <c:v>2288</c:v>
                </c:pt>
                <c:pt idx="9">
                  <c:v>1926</c:v>
                </c:pt>
                <c:pt idx="12">
                  <c:v>1862</c:v>
                </c:pt>
              </c:numCache>
            </c:numRef>
          </c:val>
          <c:extLst>
            <c:ext xmlns:c16="http://schemas.microsoft.com/office/drawing/2014/chart" uri="{C3380CC4-5D6E-409C-BE32-E72D297353CC}">
              <c16:uniqueId val="{00000008-CB33-467C-B9D5-A9B3912E09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50</c:v>
                </c:pt>
                <c:pt idx="3">
                  <c:v>54</c:v>
                </c:pt>
                <c:pt idx="6">
                  <c:v>38</c:v>
                </c:pt>
                <c:pt idx="9">
                  <c:v>22</c:v>
                </c:pt>
                <c:pt idx="12">
                  <c:v>0</c:v>
                </c:pt>
              </c:numCache>
            </c:numRef>
          </c:val>
          <c:extLst>
            <c:ext xmlns:c16="http://schemas.microsoft.com/office/drawing/2014/chart" uri="{C3380CC4-5D6E-409C-BE32-E72D297353CC}">
              <c16:uniqueId val="{00000009-CB33-467C-B9D5-A9B3912E09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12583</c:v>
                </c:pt>
                <c:pt idx="3">
                  <c:v>12418</c:v>
                </c:pt>
                <c:pt idx="6">
                  <c:v>12044</c:v>
                </c:pt>
                <c:pt idx="9">
                  <c:v>12598</c:v>
                </c:pt>
                <c:pt idx="12">
                  <c:v>12192</c:v>
                </c:pt>
              </c:numCache>
            </c:numRef>
          </c:val>
          <c:extLst>
            <c:ext xmlns:c16="http://schemas.microsoft.com/office/drawing/2014/chart" uri="{C3380CC4-5D6E-409C-BE32-E72D297353CC}">
              <c16:uniqueId val="{0000000A-CB33-467C-B9D5-A9B3912E09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3619</c:v>
                </c:pt>
                <c:pt idx="2">
                  <c:v>#N/A</c:v>
                </c:pt>
                <c:pt idx="3">
                  <c:v>#N/A</c:v>
                </c:pt>
                <c:pt idx="4">
                  <c:v>2145</c:v>
                </c:pt>
                <c:pt idx="5">
                  <c:v>#N/A</c:v>
                </c:pt>
                <c:pt idx="6">
                  <c:v>#N/A</c:v>
                </c:pt>
                <c:pt idx="7">
                  <c:v>523</c:v>
                </c:pt>
                <c:pt idx="8">
                  <c:v>#N/A</c:v>
                </c:pt>
                <c:pt idx="9">
                  <c:v>#N/A</c:v>
                </c:pt>
                <c:pt idx="10">
                  <c:v>0</c:v>
                </c:pt>
                <c:pt idx="11">
                  <c:v>#N/A</c:v>
                </c:pt>
                <c:pt idx="12">
                  <c:v>#N/A</c:v>
                </c:pt>
                <c:pt idx="13">
                  <c:v>106</c:v>
                </c:pt>
                <c:pt idx="14">
                  <c:v>#N/A</c:v>
                </c:pt>
              </c:numCache>
            </c:numRef>
          </c:val>
          <c:smooth val="0"/>
          <c:extLst>
            <c:ext xmlns:c16="http://schemas.microsoft.com/office/drawing/2014/chart" uri="{C3380CC4-5D6E-409C-BE32-E72D297353CC}">
              <c16:uniqueId val="{0000000B-CB33-467C-B9D5-A9B3912E09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1687</c:v>
                </c:pt>
                <c:pt idx="1">
                  <c:v>1688</c:v>
                </c:pt>
                <c:pt idx="2">
                  <c:v>1689</c:v>
                </c:pt>
              </c:numCache>
            </c:numRef>
          </c:val>
          <c:extLst>
            <c:ext xmlns:c16="http://schemas.microsoft.com/office/drawing/2014/chart" uri="{C3380CC4-5D6E-409C-BE32-E72D297353CC}">
              <c16:uniqueId val="{00000000-E8BD-4BF5-BFDB-9E224000D8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436</c:v>
                </c:pt>
                <c:pt idx="1">
                  <c:v>479</c:v>
                </c:pt>
                <c:pt idx="2">
                  <c:v>479</c:v>
                </c:pt>
              </c:numCache>
            </c:numRef>
          </c:val>
          <c:extLst>
            <c:ext xmlns:c16="http://schemas.microsoft.com/office/drawing/2014/chart" uri="{C3380CC4-5D6E-409C-BE32-E72D297353CC}">
              <c16:uniqueId val="{00000001-E8BD-4BF5-BFDB-9E224000D8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1770</c:v>
                </c:pt>
                <c:pt idx="1">
                  <c:v>1940</c:v>
                </c:pt>
                <c:pt idx="2">
                  <c:v>2157</c:v>
                </c:pt>
              </c:numCache>
            </c:numRef>
          </c:val>
          <c:extLst>
            <c:ext xmlns:c16="http://schemas.microsoft.com/office/drawing/2014/chart" uri="{C3380CC4-5D6E-409C-BE32-E72D297353CC}">
              <c16:uniqueId val="{00000002-E8BD-4BF5-BFDB-9E224000D8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年度においては、元利償還金、公営企業債の元利償還金に対する繰入金、組合等が起こした地方債の元利償還金に対する負担金、債務負担行為に基づく支出額のすべてにおいて減少した。</a:t>
          </a:r>
        </a:p>
        <a:p>
          <a:r>
            <a:rPr kumimoji="1" lang="ja-JP" altLang="en-US" sz="1200">
              <a:latin typeface="ＭＳ ゴシック" pitchFamily="49" charset="-128"/>
              <a:ea typeface="ＭＳ ゴシック" pitchFamily="49" charset="-128"/>
            </a:rPr>
            <a:t>しかし、令和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整備完了した文化スポーツ複合施設整備事業や泉きずな館等の大型公共事業に係る地方債の元金償還が後年度に控え、かつ長期間に及ぶことや、今後予定している老朽化した公共施設等の更新事業の実施により、元利償還金が高水準で推移することが予想される。</a:t>
          </a:r>
        </a:p>
        <a:p>
          <a:r>
            <a:rPr kumimoji="1" lang="ja-JP" altLang="en-US" sz="1200">
              <a:latin typeface="ＭＳ ゴシック" pitchFamily="49" charset="-128"/>
              <a:ea typeface="ＭＳ ゴシック" pitchFamily="49" charset="-128"/>
            </a:rPr>
            <a:t>起債に関しては、財源措置のある有利な借入れを積極的に活用し、世代間公平負担の趣旨に則り、後年に対して過度な財政負担とならないよう努めていく。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本市においては、満期一括償還地方債の償還の財源として積み立てた減債基金の残高は無い。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年度における将来負担額については、文化スポーツ複合施設建設等の大型公共事業が完了したことに伴い、元金償還額が地方債発行額を上回ったことにより地方債現在高が減少した。</a:t>
          </a:r>
        </a:p>
        <a:p>
          <a:r>
            <a:rPr kumimoji="1" lang="ja-JP" altLang="en-US" sz="1200">
              <a:latin typeface="ＭＳ ゴシック" pitchFamily="49" charset="-128"/>
              <a:ea typeface="ＭＳ ゴシック" pitchFamily="49" charset="-128"/>
            </a:rPr>
            <a:t>また、充当可能財源等についても、基準財政需要額算入見込額が減少したが、将来負担額より充当可能財源等の減少率の方が大きかったため、令和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年度においては△</a:t>
          </a:r>
          <a:r>
            <a:rPr kumimoji="1" lang="en-US" altLang="ja-JP" sz="1200">
              <a:latin typeface="ＭＳ ゴシック" pitchFamily="49" charset="-128"/>
              <a:ea typeface="ＭＳ ゴシック" pitchFamily="49" charset="-128"/>
            </a:rPr>
            <a:t>17,759</a:t>
          </a:r>
          <a:r>
            <a:rPr kumimoji="1" lang="ja-JP" altLang="en-US" sz="1200">
              <a:latin typeface="ＭＳ ゴシック" pitchFamily="49" charset="-128"/>
              <a:ea typeface="ＭＳ ゴシック" pitchFamily="49" charset="-128"/>
            </a:rPr>
            <a:t>であった分子の規模が</a:t>
          </a:r>
          <a:r>
            <a:rPr kumimoji="1" lang="en-US" altLang="ja-JP" sz="1200">
              <a:latin typeface="ＭＳ ゴシック" pitchFamily="49" charset="-128"/>
              <a:ea typeface="ＭＳ ゴシック" pitchFamily="49" charset="-128"/>
            </a:rPr>
            <a:t>106</a:t>
          </a:r>
          <a:r>
            <a:rPr kumimoji="1" lang="ja-JP" altLang="en-US" sz="1200">
              <a:latin typeface="ＭＳ ゴシック" pitchFamily="49" charset="-128"/>
              <a:ea typeface="ＭＳ ゴシック" pitchFamily="49" charset="-128"/>
            </a:rPr>
            <a:t>百万円となり、これに伴い将来負担比率も「－（数値なし）」から</a:t>
          </a:r>
          <a:r>
            <a:rPr kumimoji="1" lang="en-US" altLang="ja-JP" sz="1200">
              <a:latin typeface="ＭＳ ゴシック" pitchFamily="49" charset="-128"/>
              <a:ea typeface="ＭＳ ゴシック" pitchFamily="49" charset="-128"/>
            </a:rPr>
            <a:t>1.4%</a:t>
          </a:r>
          <a:r>
            <a:rPr kumimoji="1" lang="ja-JP" altLang="en-US" sz="1200">
              <a:latin typeface="ＭＳ ゴシック" pitchFamily="49" charset="-128"/>
              <a:ea typeface="ＭＳ ゴシック" pitchFamily="49" charset="-128"/>
            </a:rPr>
            <a:t>と増加した。</a:t>
          </a:r>
        </a:p>
        <a:p>
          <a:r>
            <a:rPr kumimoji="1" lang="ja-JP" altLang="en-US" sz="1200">
              <a:latin typeface="ＭＳ ゴシック" pitchFamily="49" charset="-128"/>
              <a:ea typeface="ＭＳ ゴシック" pitchFamily="49" charset="-128"/>
            </a:rPr>
            <a:t>今後も、老朽化した公共施設の大規模な改築・改修等の起債や基金繰入金を財源とした事業が見込まれ、将来負担額は増加する見込みである。</a:t>
          </a:r>
        </a:p>
        <a:p>
          <a:r>
            <a:rPr kumimoji="1" lang="ja-JP" altLang="en-US" sz="1200">
              <a:latin typeface="ＭＳ ゴシック" pitchFamily="49" charset="-128"/>
              <a:ea typeface="ＭＳ ゴシック" pitchFamily="49" charset="-128"/>
            </a:rPr>
            <a:t>起債に関しては、財源措置のある有利な借入れを積極的に活用し、世代間公平負担の趣旨に則り、後年に対して過度な財政負担とならないよう努めていく。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栃木県矢板市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は、基金全体の残高合計が前年度比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百万円であり、うち財政調整基金が全体の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を占めている。特定目的基金は、前年度比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百万円となり、うち、公共施設整備基金が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百万円、庁舎等整備基金が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は、基金全体の残高合計が前年度比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百万円であり、うち財政調整基金が全体の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を占めている。特定目的基金は、将来の事業実施に向けて公共施設整備基金（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百万円）や庁舎等整備基金（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百万円）を中心に積立を行い、前年度比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は、基金全体の残高合計が前年度比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百万円であり、うち財政調整基金が全体の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を占めている。特定目的基金は、将来の事業実施に向けて公共施設整備基金（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百万円）や庁舎等整備基金（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百万円）を中心に積立を行い、前年度比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状況に応じて繰り入れをしながら、この水準を維持していく。特定目的基金については、庁舎等整備基金は将来の事業実施に向けた積立を継続し、公共施設整備基金は老朽公共施設の維持や改修等に備えるとともに東小整備事業に向けて積極的に積立する。また、ふるさと納税基金は充当が必要な事業を精査して取崩しを行い、その他の基金については、基金の趣旨に該当する事業に随時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・庁舎等整備基金：庁舎等の整備に要する経費に充てるための基金。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・ふるさと納税基金：ふるさと納税制度を活用し、魅力あるまちづくりを推進するための基金。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・交通施設整備基金：交通施設の整備に要する経費に充てるための基金。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・子ども未来基金：子育て支援に要する経費に充てるための基金。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R04 487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 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R06 109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R03 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R04 200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R05 100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R06 100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百万円（繰入）無し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R04 236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R05 275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R06 282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各種事業へ充当（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R04 308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R05 236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R06 275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・交通施設整備基金：（積立）利子のみ（繰入）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道路新設改良事業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 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 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R06 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各種事業へ充当（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 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 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R06 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・公共施設整備基金：老朽公共施設の維持や改修等に備えて可能な範囲で積立てを実施し、東小学校整備事業等の事業に備える。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・庁舎等整備基金：庁舎整備に向け、当該年度末時点で可能な限り積立てを実施する。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・ふるさと納税基金：充当事業を精査し、寄附者の充当希望先へ随時充当する。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・交通施設整備基金：交通施設事業への随時充当する。積立予定なし。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百万円の積立てを継続的に実施。子育て支援に要する事業へ柔軟に対応する。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は、当初予算編成時に繰入金をゼロとし、最終的にも取崩額をゼロとした。加えて、前年度の決算剰余金の一部の積立て（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百万円）を行い、年度末残高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は、当初予算編成時に繰入金をゼロとし、最終的にも取崩額をゼロとした。加えて、預金等利子の積立て（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百万円）を行い、年度末残高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は、当初予算編成時に繰入金を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百万としたものの、最終的に取崩額をゼロとした。加えて、預金等利子の積立て（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百万円）を行い、年度末残高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財政調整基金は、当初予算編成及び年度間調整に必要不可欠な基金であるため、状況に応じて繰り入れることとするが、標準財政規模の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程度の水準を維持する。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は、不用額の補正減を積極的に行い、当初繰入見込（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百万円）を最終的に取崩額ゼロとした。加えて、前年度の決算剰余金の一部（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は、不用額の補正減を積極的に行い、当初繰入見込（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百万円）を最終的に取崩額ゼロとした。加えて、普通交付税の再算定で措置された臨時財政対策債償還基金費（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は、不用額の補正減を積極的に行い、当初繰入見込（</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百万円）を最終的に取崩額ゼロとした。加えて、預金等利子の積立て（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千円）を行い、年度末残高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やむを得ない事情による繰上償還等に対応するため、現状規模の金額を保持していく。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年度以降に積み立てた臨時財政対策債償還基金費については、後年度の臨時財政対策債の償還財源として適宜取崩しを行う。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30,117
29,672
170.46
15,540,533
14,724,612
785,340
8,268,467
12,192,413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年度における財政力指数は、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昨年度同様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）となり、類似団体と比較すると、比較的上位に位置している。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賃上げによる市税収入の増加が期待されるものの、人口減少の進展、物価高騰等の影響は色濃く、今後も財政力指数は横ばいの状況が続くものと思われる。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務事業の選択と集中による需要額の抑制に加えて、子育て支援の充実や企業誘致の推進による若年層の流出防止、人口増加を図り税収増に努めていくほか、公共施設等の施設命名権収入（ネーミングライツ）や市有財産の売払いの更なる推進により財源の確保を目指す。</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6350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157692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127000</xdr:rowOff>
    </xdr:from>
    <xdr:to>
      <xdr:col>15</xdr:col>
      <xdr:colOff>133350</xdr:colOff>
      <xdr:row>40</xdr:row>
      <xdr:rowOff>57150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67327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106892</xdr:rowOff>
    </xdr:from>
    <xdr:to>
      <xdr:col>11</xdr:col>
      <xdr:colOff>82550</xdr:colOff>
      <xdr:row>40</xdr:row>
      <xdr:rowOff>37042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47219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年度における経常収支比率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1.2pt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ポイント悪化したものの、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年連続で類似団体平均を下回った。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職員の人件費上昇のほか、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物価高騰や賃上げの影響による委託料等の増加に伴い、分子となる経常経費充当一般財源等が、また、地方交付税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や地方消費税交付金等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の増加により、分母となる経常一般財源が増加した。分母の増加を分子の増加が上回った結果、経常収支比率は悪化した。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種税交付金の交付による一時的な増減があるものの、市税収入等の市が自主的に収入する財源が大きく増加する見込みは少ない。今後も、定住人口、市税収入及び税外収入の確保に努めるとともに、さらなる歳出削減により改善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82127</xdr:rowOff>
    </xdr:from>
    <xdr:to>
      <xdr:col>23</xdr:col>
      <xdr:colOff>133350</xdr:colOff>
      <xdr:row>63</xdr:row>
      <xdr:rowOff>98213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834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63</xdr:row>
      <xdr:rowOff>82127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789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105833</xdr:rowOff>
    </xdr:from>
    <xdr:to>
      <xdr:col>15</xdr:col>
      <xdr:colOff>82550</xdr:colOff>
      <xdr:row>62</xdr:row>
      <xdr:rowOff>149013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92833"/>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105833</xdr:rowOff>
    </xdr:from>
    <xdr:to>
      <xdr:col>11</xdr:col>
      <xdr:colOff>31750</xdr:colOff>
      <xdr:row>62</xdr:row>
      <xdr:rowOff>116840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92833"/>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47413</xdr:rowOff>
    </xdr:from>
    <xdr:to>
      <xdr:col>23</xdr:col>
      <xdr:colOff>184150</xdr:colOff>
      <xdr:row>63</xdr:row>
      <xdr:rowOff>149013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63940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31327</xdr:rowOff>
    </xdr:from>
    <xdr:to>
      <xdr:col>19</xdr:col>
      <xdr:colOff>184150</xdr:colOff>
      <xdr:row>63</xdr:row>
      <xdr:rowOff>132927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143104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98213</xdr:rowOff>
    </xdr:from>
    <xdr:to>
      <xdr:col>15</xdr:col>
      <xdr:colOff>133350</xdr:colOff>
      <xdr:row>63</xdr:row>
      <xdr:rowOff>28363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38540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55033</xdr:rowOff>
    </xdr:from>
    <xdr:to>
      <xdr:col>11</xdr:col>
      <xdr:colOff>82550</xdr:colOff>
      <xdr:row>60</xdr:row>
      <xdr:rowOff>156633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166810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1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本市の令和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年度における人口１人当たり人件費・物件費等決算額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141,056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円（対類似団体比△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56,045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年度に比べ増加した。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が減少した一方で、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人事院勧告に伴い人件費が、小中学校空調設備設置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に伴い物件費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経費が増加した。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それに加え、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前年度に比べ人口が減少したことも増加の一因であると考えられる。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人口が減少し続ける中、老朽化した公共施設の維持補修、解体等に係る経費の増加や賃金改定による人件費の増加が見込まれるため、今後も増加傾向が続くと考えられる。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155191</xdr:rowOff>
    </xdr:from>
    <xdr:to>
      <xdr:col>23</xdr:col>
      <xdr:colOff>133350</xdr:colOff>
      <xdr:row>82</xdr:row>
      <xdr:rowOff>20337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2641"/>
          <a:ext cx="838200" cy="3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142349</xdr:rowOff>
    </xdr:from>
    <xdr:to>
      <xdr:col>19</xdr:col>
      <xdr:colOff>133350</xdr:colOff>
      <xdr:row>81</xdr:row>
      <xdr:rowOff>155191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29799"/>
          <a:ext cx="889000" cy="1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138753</xdr:rowOff>
    </xdr:from>
    <xdr:to>
      <xdr:col>15</xdr:col>
      <xdr:colOff>82550</xdr:colOff>
      <xdr:row>81</xdr:row>
      <xdr:rowOff>142349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26203"/>
          <a:ext cx="889000" cy="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96734</xdr:rowOff>
    </xdr:from>
    <xdr:to>
      <xdr:col>11</xdr:col>
      <xdr:colOff>31750</xdr:colOff>
      <xdr:row>81</xdr:row>
      <xdr:rowOff>138753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84184"/>
          <a:ext cx="889000" cy="4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140987</xdr:rowOff>
    </xdr:from>
    <xdr:to>
      <xdr:col>23</xdr:col>
      <xdr:colOff>184150</xdr:colOff>
      <xdr:row>82</xdr:row>
      <xdr:rowOff>71137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62264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4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104391</xdr:rowOff>
    </xdr:from>
    <xdr:to>
      <xdr:col>19</xdr:col>
      <xdr:colOff>184150</xdr:colOff>
      <xdr:row>82</xdr:row>
      <xdr:rowOff>34541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44718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60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91549</xdr:rowOff>
    </xdr:from>
    <xdr:to>
      <xdr:col>15</xdr:col>
      <xdr:colOff>133350</xdr:colOff>
      <xdr:row>82</xdr:row>
      <xdr:rowOff>21699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31876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4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87953</xdr:rowOff>
    </xdr:from>
    <xdr:to>
      <xdr:col>11</xdr:col>
      <xdr:colOff>82550</xdr:colOff>
      <xdr:row>82</xdr:row>
      <xdr:rowOff>18103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7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28280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4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45934</xdr:rowOff>
    </xdr:from>
    <xdr:to>
      <xdr:col>7</xdr:col>
      <xdr:colOff>31750</xdr:colOff>
      <xdr:row>81</xdr:row>
      <xdr:rowOff>147534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3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157711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0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年度におけるラスパイレス指数</a:t>
          </a:r>
          <a:r>
            <a:rPr kumimoji="1" lang="en-US" altLang="ja-JP" sz="1200">
              <a:latin typeface="ＭＳ Ｐゴシック" panose="020B0600070205080204" pitchFamily="50" charset="-128"/>
              <a:ea typeface="ＭＳ Ｐゴシック" panose="020B0600070205080204" pitchFamily="50" charset="-128"/>
            </a:rPr>
            <a:t>98.0</a:t>
          </a:r>
          <a:r>
            <a:rPr kumimoji="1" lang="ja-JP" altLang="en-US" sz="1200">
              <a:latin typeface="ＭＳ Ｐゴシック" panose="020B0600070205080204" pitchFamily="50" charset="-128"/>
              <a:ea typeface="ＭＳ Ｐゴシック" panose="020B0600070205080204" pitchFamily="50" charset="-128"/>
            </a:rPr>
            <a:t>（対類似団体比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98.2</a:t>
          </a:r>
          <a:r>
            <a:rPr kumimoji="1" lang="ja-JP" altLang="en-US" sz="1200">
              <a:latin typeface="ＭＳ Ｐゴシック" panose="020B0600070205080204" pitchFamily="50" charset="-128"/>
              <a:ea typeface="ＭＳ Ｐゴシック" panose="020B0600070205080204" pitchFamily="50" charset="-128"/>
            </a:rPr>
            <a:t>ポイントから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ポイント減少した。令和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年度は、一部職員の任用替があった影響から一時的に減少していたため、その傾向に変化はない。</a:t>
          </a:r>
        </a:p>
        <a:p>
          <a:r>
            <a:rPr kumimoji="1" lang="ja-JP" altLang="en-US" sz="1200">
              <a:latin typeface="ＭＳ Ｐゴシック" panose="020B0600070205080204" pitchFamily="50" charset="-128"/>
              <a:ea typeface="ＭＳ Ｐゴシック" panose="020B0600070205080204" pitchFamily="50" charset="-128"/>
            </a:rPr>
            <a:t>本市のラスパイレス指数は、類似団体平均を上回る傾向がある。要因としては、社会人経験者を採用していた期間や、新規採用を抑制した時期があり、経験年数階層内における職員の分布が若年層と比較すると中堅職員以上が大きく占め、そうした影響により平均給料月額が高くなったため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67129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73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67129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739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87</xdr:row>
      <xdr:rowOff>136979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73943"/>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186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年度における人口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a:t>
          </a:r>
          <a:r>
            <a:rPr kumimoji="1" lang="en-US" altLang="ja-JP" sz="1300">
              <a:latin typeface="ＭＳ Ｐゴシック" panose="020B0600070205080204" pitchFamily="50" charset="-128"/>
              <a:ea typeface="ＭＳ Ｐゴシック" panose="020B0600070205080204" pitchFamily="50" charset="-128"/>
            </a:rPr>
            <a:t>7.24</a:t>
          </a:r>
          <a:r>
            <a:rPr kumimoji="1" lang="ja-JP" altLang="en-US" sz="1300">
              <a:latin typeface="ＭＳ Ｐゴシック" panose="020B0600070205080204" pitchFamily="50" charset="-128"/>
              <a:ea typeface="ＭＳ Ｐゴシック" panose="020B0600070205080204" pitchFamily="50" charset="-128"/>
            </a:rPr>
            <a:t>人（対類似団体比△</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人）は、令和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7.10</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人の増でほぼ横ばいとなった。</a:t>
          </a:r>
        </a:p>
        <a:p>
          <a:r>
            <a:rPr kumimoji="1" lang="ja-JP" altLang="en-US" sz="1300">
              <a:latin typeface="ＭＳ Ｐゴシック" panose="020B0600070205080204" pitchFamily="50" charset="-128"/>
              <a:ea typeface="ＭＳ Ｐゴシック" panose="020B0600070205080204" pitchFamily="50" charset="-128"/>
            </a:rPr>
            <a:t>類似団体の中で比べても、少ない職員により市政を運営しているといえる。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月に策定した矢板市定員適正化計画では、令和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年間で職員数を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）削減することを掲げている。自然災害の増加や、権限移譲等により業務量は増大しているが、行政サービスを低下させることなく、各種研修等を継続的に実施し、少数精鋭による職員配置を行っていく。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117324</xdr:rowOff>
    </xdr:from>
    <xdr:to>
      <xdr:col>81</xdr:col>
      <xdr:colOff>44450</xdr:colOff>
      <xdr:row>60</xdr:row>
      <xdr:rowOff>133410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0432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117324</xdr:rowOff>
    </xdr:from>
    <xdr:to>
      <xdr:col>77</xdr:col>
      <xdr:colOff>44450</xdr:colOff>
      <xdr:row>60</xdr:row>
      <xdr:rowOff>125367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0432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125367</xdr:rowOff>
    </xdr:from>
    <xdr:to>
      <xdr:col>72</xdr:col>
      <xdr:colOff>203200</xdr:colOff>
      <xdr:row>60</xdr:row>
      <xdr:rowOff>128815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12367"/>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120771</xdr:rowOff>
    </xdr:from>
    <xdr:to>
      <xdr:col>68</xdr:col>
      <xdr:colOff>152400</xdr:colOff>
      <xdr:row>60</xdr:row>
      <xdr:rowOff>128815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077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82610</xdr:rowOff>
    </xdr:from>
    <xdr:to>
      <xdr:col>81</xdr:col>
      <xdr:colOff>95250</xdr:colOff>
      <xdr:row>61</xdr:row>
      <xdr:rowOff>12760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99137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1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66524</xdr:rowOff>
    </xdr:from>
    <xdr:to>
      <xdr:col>77</xdr:col>
      <xdr:colOff>95250</xdr:colOff>
      <xdr:row>60</xdr:row>
      <xdr:rowOff>168124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5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6851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74567</xdr:rowOff>
    </xdr:from>
    <xdr:to>
      <xdr:col>73</xdr:col>
      <xdr:colOff>44450</xdr:colOff>
      <xdr:row>61</xdr:row>
      <xdr:rowOff>4717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14894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78015</xdr:rowOff>
    </xdr:from>
    <xdr:to>
      <xdr:col>68</xdr:col>
      <xdr:colOff>203200</xdr:colOff>
      <xdr:row>61</xdr:row>
      <xdr:rowOff>8165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18342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69971</xdr:rowOff>
    </xdr:from>
    <xdr:to>
      <xdr:col>64</xdr:col>
      <xdr:colOff>152400</xdr:colOff>
      <xdr:row>61</xdr:row>
      <xdr:rowOff>121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本市の令和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年度における実質公債費比率</a:t>
          </a:r>
          <a:r>
            <a:rPr kumimoji="1" lang="en-US" altLang="ja-JP" sz="1100">
              <a:latin typeface="ＭＳ Ｐゴシック" panose="020B0600070205080204" pitchFamily="50" charset="-128"/>
              <a:ea typeface="ＭＳ Ｐゴシック" panose="020B0600070205080204" pitchFamily="50" charset="-128"/>
            </a:rPr>
            <a:t>8.3%</a:t>
          </a:r>
          <a:r>
            <a:rPr kumimoji="1" lang="ja-JP" altLang="en-US" sz="1100">
              <a:latin typeface="ＭＳ Ｐゴシック" panose="020B0600070205080204" pitchFamily="50" charset="-128"/>
              <a:ea typeface="ＭＳ Ｐゴシック" panose="020B0600070205080204" pitchFamily="50" charset="-128"/>
            </a:rPr>
            <a:t>（対類似団体比△</a:t>
          </a:r>
          <a:r>
            <a:rPr kumimoji="1" lang="en-US" altLang="ja-JP" sz="1100">
              <a:latin typeface="ＭＳ Ｐゴシック" panose="020B0600070205080204" pitchFamily="50" charset="-128"/>
              <a:ea typeface="ＭＳ Ｐゴシック" panose="020B0600070205080204" pitchFamily="50" charset="-128"/>
            </a:rPr>
            <a:t>0.4pt</a:t>
          </a:r>
          <a:r>
            <a:rPr kumimoji="1" lang="ja-JP" altLang="en-US" sz="1100">
              <a:latin typeface="ＭＳ Ｐゴシック" panose="020B0600070205080204" pitchFamily="50" charset="-128"/>
              <a:ea typeface="ＭＳ Ｐゴシック" panose="020B0600070205080204" pitchFamily="50" charset="-128"/>
            </a:rPr>
            <a:t>）は、令和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8.4%</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ポイント減少し、類似団体平均を</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年連続で下回った。この値は３か年の平均値であり、令和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年度単年度でみても、元利償還金の減少や普通交付税の増加の影響で</a:t>
          </a:r>
          <a:r>
            <a:rPr kumimoji="1" lang="en-US" altLang="ja-JP" sz="1100">
              <a:latin typeface="ＭＳ Ｐゴシック" panose="020B0600070205080204" pitchFamily="50" charset="-128"/>
              <a:ea typeface="ＭＳ Ｐゴシック" panose="020B0600070205080204" pitchFamily="50" charset="-128"/>
            </a:rPr>
            <a:t>7.4%</a:t>
          </a:r>
          <a:r>
            <a:rPr kumimoji="1" lang="ja-JP" altLang="en-US" sz="1100">
              <a:latin typeface="ＭＳ Ｐゴシック" panose="020B0600070205080204" pitchFamily="50" charset="-128"/>
              <a:ea typeface="ＭＳ Ｐゴシック" panose="020B0600070205080204" pitchFamily="50" charset="-128"/>
            </a:rPr>
            <a:t>となった（前年度比△</a:t>
          </a:r>
          <a:r>
            <a:rPr kumimoji="1" lang="en-US" altLang="ja-JP" sz="1100">
              <a:latin typeface="ＭＳ Ｐゴシック" panose="020B0600070205080204" pitchFamily="50" charset="-128"/>
              <a:ea typeface="ＭＳ Ｐゴシック" panose="020B0600070205080204" pitchFamily="50" charset="-128"/>
            </a:rPr>
            <a:t>1.1pt</a:t>
          </a:r>
          <a:r>
            <a:rPr kumimoji="1" lang="ja-JP" altLang="en-US" sz="1100">
              <a:latin typeface="ＭＳ Ｐゴシック" panose="020B0600070205080204" pitchFamily="50" charset="-128"/>
              <a:ea typeface="ＭＳ Ｐゴシック" panose="020B0600070205080204" pitchFamily="50" charset="-128"/>
            </a:rPr>
            <a:t>）。</a:t>
          </a:r>
        </a:p>
        <a:p>
          <a:r>
            <a:rPr kumimoji="1" lang="ja-JP" altLang="en-US" sz="1100">
              <a:latin typeface="ＭＳ Ｐゴシック" panose="020B0600070205080204" pitchFamily="50" charset="-128"/>
              <a:ea typeface="ＭＳ Ｐゴシック" panose="020B0600070205080204" pitchFamily="50" charset="-128"/>
            </a:rPr>
            <a:t>今後、文化スポーツ複合施設整備や泉きずな館等の大型公共事業に係る地方債の元金償還が長期間に及ぶことから、元利償還金が高水準で推移することが予想され、実質公債費比率が悪化する懸念がある。</a:t>
          </a:r>
        </a:p>
        <a:p>
          <a:r>
            <a:rPr kumimoji="1" lang="ja-JP" altLang="en-US" sz="1100">
              <a:latin typeface="ＭＳ Ｐゴシック" panose="020B0600070205080204" pitchFamily="50" charset="-128"/>
              <a:ea typeface="ＭＳ Ｐゴシック" panose="020B0600070205080204" pitchFamily="50" charset="-128"/>
            </a:rPr>
            <a:t>財政規模とのバランスがとれた中長期的な償還計画に基づいた市債の借入れを行う必要がある。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33161</xdr:rowOff>
    </xdr:from>
    <xdr:to>
      <xdr:col>81</xdr:col>
      <xdr:colOff>44450</xdr:colOff>
      <xdr:row>40</xdr:row>
      <xdr:rowOff>46567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911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73378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045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73378</xdr:rowOff>
    </xdr:from>
    <xdr:to>
      <xdr:col>72</xdr:col>
      <xdr:colOff>203200</xdr:colOff>
      <xdr:row>40</xdr:row>
      <xdr:rowOff>100189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3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100189</xdr:rowOff>
    </xdr:from>
    <xdr:to>
      <xdr:col>68</xdr:col>
      <xdr:colOff>152400</xdr:colOff>
      <xdr:row>40</xdr:row>
      <xdr:rowOff>140405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581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170338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22578</xdr:rowOff>
    </xdr:from>
    <xdr:to>
      <xdr:col>73</xdr:col>
      <xdr:colOff>44450</xdr:colOff>
      <xdr:row>40</xdr:row>
      <xdr:rowOff>124178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108955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49389</xdr:rowOff>
    </xdr:from>
    <xdr:to>
      <xdr:col>68</xdr:col>
      <xdr:colOff>203200</xdr:colOff>
      <xdr:row>40</xdr:row>
      <xdr:rowOff>150989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135766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89605</xdr:rowOff>
    </xdr:from>
    <xdr:to>
      <xdr:col>64</xdr:col>
      <xdr:colOff>152400</xdr:colOff>
      <xdr:row>41</xdr:row>
      <xdr:rowOff>19755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4532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年度における将来負担比率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は（類似団体比△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14.7pt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「－（数値なし）」となった令和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これは、将来負担額に対する充当可能な財源歳入の減少、また普通交付税に算入される公債費の減少が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主な要因と考えられる。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今後も老朽公共施設の更新、長寿命化などが見込まれるため、将来に過度な負担とならないよう中長期的な計画に基づき市債の借入れを行う必要がある。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86030</xdr:rowOff>
    </xdr:from>
    <xdr:to>
      <xdr:col>72</xdr:col>
      <xdr:colOff>203200</xdr:colOff>
      <xdr:row>15</xdr:row>
      <xdr:rowOff>19787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486330"/>
          <a:ext cx="889000" cy="10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19787</xdr:rowOff>
    </xdr:from>
    <xdr:to>
      <xdr:col>68</xdr:col>
      <xdr:colOff>152400</xdr:colOff>
      <xdr:row>15</xdr:row>
      <xdr:rowOff>130302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91537"/>
          <a:ext cx="889000" cy="1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171315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6756</xdr:rowOff>
    </xdr:from>
    <xdr:to>
      <xdr:col>81</xdr:col>
      <xdr:colOff>95250</xdr:colOff>
      <xdr:row>14</xdr:row>
      <xdr:rowOff>108356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4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99483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2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35230</xdr:rowOff>
    </xdr:from>
    <xdr:to>
      <xdr:col>73</xdr:col>
      <xdr:colOff>44450</xdr:colOff>
      <xdr:row>14</xdr:row>
      <xdr:rowOff>136830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3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147007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20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140437</xdr:rowOff>
    </xdr:from>
    <xdr:to>
      <xdr:col>68</xdr:col>
      <xdr:colOff>203200</xdr:colOff>
      <xdr:row>15</xdr:row>
      <xdr:rowOff>70587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4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55364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62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79502</xdr:rowOff>
    </xdr:from>
    <xdr:to>
      <xdr:col>64</xdr:col>
      <xdr:colOff>152400</xdr:colOff>
      <xdr:row>16</xdr:row>
      <xdr:rowOff>9652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165879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30,117
29,672
170.46
15,540,533
14,724,612
785,340
8,268,467
12,192,413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年度における人件費に係る経常収支比率</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（対類似団体比△</a:t>
          </a:r>
          <a:r>
            <a:rPr kumimoji="1" lang="en-US" altLang="ja-JP" sz="1300">
              <a:latin typeface="ＭＳ Ｐゴシック" panose="020B0600070205080204" pitchFamily="50" charset="-128"/>
              <a:ea typeface="ＭＳ Ｐゴシック" panose="020B0600070205080204" pitchFamily="50" charset="-128"/>
            </a:rPr>
            <a:t>2.7pt</a:t>
          </a:r>
          <a:r>
            <a:rPr kumimoji="1" lang="ja-JP" altLang="en-US" sz="1300">
              <a:latin typeface="ＭＳ Ｐゴシック" panose="020B0600070205080204" pitchFamily="50" charset="-128"/>
              <a:ea typeface="ＭＳ Ｐゴシック" panose="020B0600070205080204" pitchFamily="50" charset="-128"/>
            </a:rPr>
            <a:t>）は、令和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23.0%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年連続で類似団体平均よりも低い水準となった。</a:t>
          </a:r>
        </a:p>
        <a:p>
          <a:r>
            <a:rPr kumimoji="1" lang="ja-JP" altLang="en-US" sz="1300">
              <a:latin typeface="ＭＳ Ｐゴシック" panose="020B0600070205080204" pitchFamily="50" charset="-128"/>
              <a:ea typeface="ＭＳ Ｐゴシック" panose="020B0600070205080204" pitchFamily="50" charset="-128"/>
            </a:rPr>
            <a:t>職員数はほぼ横ばいであるものの、人口当たりの職員数が少ない（上位である）ことが、類似団体平均を下回った要因と考えられる。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61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3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年度の物件費に係る経常収支比率</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（対類似団体比</a:t>
          </a:r>
          <a:r>
            <a:rPr kumimoji="1" lang="en-US" altLang="ja-JP" sz="1300">
              <a:latin typeface="ＭＳ Ｐゴシック" panose="020B0600070205080204" pitchFamily="50" charset="-128"/>
              <a:ea typeface="ＭＳ Ｐゴシック" panose="020B0600070205080204" pitchFamily="50" charset="-128"/>
            </a:rPr>
            <a:t>+1.6pt</a:t>
          </a:r>
          <a:r>
            <a:rPr kumimoji="1" lang="ja-JP" altLang="en-US" sz="1300">
              <a:latin typeface="ＭＳ Ｐゴシック" panose="020B0600070205080204" pitchFamily="50" charset="-128"/>
              <a:ea typeface="ＭＳ Ｐゴシック" panose="020B0600070205080204" pitchFamily="50" charset="-128"/>
            </a:rPr>
            <a:t>）は、令和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15.8%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ポイント増加し、類似団体平均を上回った。</a:t>
          </a:r>
        </a:p>
        <a:p>
          <a:r>
            <a:rPr kumimoji="1" lang="ja-JP" altLang="en-US" sz="1300">
              <a:latin typeface="ＭＳ Ｐゴシック" panose="020B0600070205080204" pitchFamily="50" charset="-128"/>
              <a:ea typeface="ＭＳ Ｐゴシック" panose="020B0600070205080204" pitchFamily="50" charset="-128"/>
            </a:rPr>
            <a:t>この要因としては、賃金上昇や物価高騰の影響による委託料等、新たに供用開始となった施設の施設管理料、小中学校空調設備設置に伴う増加が挙げられる。今後も事務事業の見直しや委託施設等の整理など一層の圧縮が必要とな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454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54610</xdr:rowOff>
    </xdr:from>
    <xdr:to>
      <xdr:col>78</xdr:col>
      <xdr:colOff>69850</xdr:colOff>
      <xdr:row>17</xdr:row>
      <xdr:rowOff>130810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69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54610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08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39370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08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80010</xdr:rowOff>
    </xdr:from>
    <xdr:to>
      <xdr:col>78</xdr:col>
      <xdr:colOff>120650</xdr:colOff>
      <xdr:row>18</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166387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本市の令和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年度における扶助費に係る経常収支比率</a:t>
          </a:r>
          <a:r>
            <a:rPr kumimoji="1" lang="en-US" altLang="ja-JP" sz="1050">
              <a:latin typeface="ＭＳ Ｐゴシック" panose="020B0600070205080204" pitchFamily="50" charset="-128"/>
              <a:ea typeface="ＭＳ Ｐゴシック" panose="020B0600070205080204" pitchFamily="50" charset="-128"/>
            </a:rPr>
            <a:t>10.2%</a:t>
          </a:r>
          <a:r>
            <a:rPr kumimoji="1" lang="ja-JP" altLang="en-US" sz="1050">
              <a:latin typeface="ＭＳ Ｐゴシック" panose="020B0600070205080204" pitchFamily="50" charset="-128"/>
              <a:ea typeface="ＭＳ Ｐゴシック" panose="020B0600070205080204" pitchFamily="50" charset="-128"/>
            </a:rPr>
            <a:t>（対類似団体比</a:t>
          </a:r>
          <a:r>
            <a:rPr kumimoji="1" lang="en-US" altLang="ja-JP" sz="1050">
              <a:latin typeface="ＭＳ Ｐゴシック" panose="020B0600070205080204" pitchFamily="50" charset="-128"/>
              <a:ea typeface="ＭＳ Ｐゴシック" panose="020B0600070205080204" pitchFamily="50" charset="-128"/>
            </a:rPr>
            <a:t>+1.8pt</a:t>
          </a:r>
          <a:r>
            <a:rPr kumimoji="1" lang="ja-JP" altLang="en-US" sz="1050">
              <a:latin typeface="ＭＳ Ｐゴシック" panose="020B0600070205080204" pitchFamily="50" charset="-128"/>
              <a:ea typeface="ＭＳ Ｐゴシック" panose="020B0600070205080204" pitchFamily="50" charset="-128"/>
            </a:rPr>
            <a:t>）は、令和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年度の</a:t>
          </a:r>
          <a:r>
            <a:rPr kumimoji="1" lang="en-US" altLang="ja-JP" sz="1050">
              <a:latin typeface="ＭＳ Ｐゴシック" panose="020B0600070205080204" pitchFamily="50" charset="-128"/>
              <a:ea typeface="ＭＳ Ｐゴシック" panose="020B0600070205080204" pitchFamily="50" charset="-128"/>
            </a:rPr>
            <a:t>9.7</a:t>
          </a:r>
          <a:r>
            <a:rPr kumimoji="1" lang="ja-JP" altLang="en-US" sz="1050">
              <a:latin typeface="ＭＳ Ｐゴシック" panose="020B0600070205080204" pitchFamily="50" charset="-128"/>
              <a:ea typeface="ＭＳ Ｐゴシック" panose="020B0600070205080204" pitchFamily="50" charset="-128"/>
            </a:rPr>
            <a:t>％から</a:t>
          </a:r>
          <a:r>
            <a:rPr kumimoji="1" lang="en-US" altLang="ja-JP" sz="1050">
              <a:latin typeface="ＭＳ Ｐゴシック" panose="020B0600070205080204" pitchFamily="50" charset="-128"/>
              <a:ea typeface="ＭＳ Ｐゴシック" panose="020B0600070205080204" pitchFamily="50" charset="-128"/>
            </a:rPr>
            <a:t>0.5pt</a:t>
          </a:r>
          <a:r>
            <a:rPr kumimoji="1" lang="ja-JP" altLang="en-US" sz="1050">
              <a:latin typeface="ＭＳ Ｐゴシック" panose="020B0600070205080204" pitchFamily="50" charset="-128"/>
              <a:ea typeface="ＭＳ Ｐゴシック" panose="020B0600070205080204" pitchFamily="50" charset="-128"/>
            </a:rPr>
            <a:t>増加し、類似団体平均よりも高い状況が続いている。</a:t>
          </a:r>
        </a:p>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年度から令和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年度にかけて、地方税の増加、再算定に伴い普通交付税が増加したことにより経常一般財源も増加したが、その割合以上に経常的扶助費総額が増加したため、増加したと考えられる。</a:t>
          </a:r>
        </a:p>
        <a:p>
          <a:r>
            <a:rPr kumimoji="1" lang="ja-JP" altLang="en-US" sz="1050">
              <a:latin typeface="ＭＳ Ｐゴシック" panose="020B0600070205080204" pitchFamily="50" charset="-128"/>
              <a:ea typeface="ＭＳ Ｐゴシック" panose="020B0600070205080204" pitchFamily="50" charset="-128"/>
            </a:rPr>
            <a:t>本市では、障害福祉サービス給付費等が増加傾向にあり、今後もこの傾向が続くことが考えられる。資格審査等の適正化や各種手当への独自加算等の見直しを進めていく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568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58</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28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28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年度におけるその他の経費に係る経常収支比率</a:t>
          </a:r>
          <a:r>
            <a:rPr kumimoji="1" lang="en-US" altLang="ja-JP" sz="1200">
              <a:latin typeface="ＭＳ Ｐゴシック" panose="020B0600070205080204" pitchFamily="50" charset="-128"/>
              <a:ea typeface="ＭＳ Ｐゴシック" panose="020B0600070205080204" pitchFamily="50" charset="-128"/>
            </a:rPr>
            <a:t>11.9%</a:t>
          </a:r>
          <a:r>
            <a:rPr kumimoji="1" lang="ja-JP" altLang="en-US" sz="1200">
              <a:latin typeface="ＭＳ Ｐゴシック" panose="020B0600070205080204" pitchFamily="50" charset="-128"/>
              <a:ea typeface="ＭＳ Ｐゴシック" panose="020B0600070205080204" pitchFamily="50" charset="-128"/>
            </a:rPr>
            <a:t>（対類似団体比△</a:t>
          </a:r>
          <a:r>
            <a:rPr kumimoji="1" lang="en-US" altLang="ja-JP" sz="1200">
              <a:latin typeface="ＭＳ Ｐゴシック" panose="020B0600070205080204" pitchFamily="50" charset="-128"/>
              <a:ea typeface="ＭＳ Ｐゴシック" panose="020B0600070205080204" pitchFamily="50" charset="-128"/>
            </a:rPr>
            <a:t>0.8pt</a:t>
          </a:r>
          <a:r>
            <a:rPr kumimoji="1" lang="ja-JP" altLang="en-US" sz="1200">
              <a:latin typeface="ＭＳ Ｐゴシック" panose="020B0600070205080204" pitchFamily="50" charset="-128"/>
              <a:ea typeface="ＭＳ Ｐゴシック" panose="020B0600070205080204" pitchFamily="50" charset="-128"/>
            </a:rPr>
            <a:t>）は、令和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12.1%</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ポイント減少し、類似団体平均を下回った。類似団体と共通した動きを見せていることから、再算定があった普通交付税の増加などにより経常一般財源額が増加した影響であると考えられる。</a:t>
          </a:r>
        </a:p>
        <a:p>
          <a:r>
            <a:rPr kumimoji="1" lang="ja-JP" altLang="en-US" sz="1200">
              <a:latin typeface="ＭＳ Ｐゴシック" panose="020B0600070205080204" pitchFamily="50" charset="-128"/>
              <a:ea typeface="ＭＳ Ｐゴシック" panose="020B0600070205080204" pitchFamily="50" charset="-128"/>
            </a:rPr>
            <a:t>後期高齢者医療特別会計繰出金などの増加傾向は変わっておらず、社会保障費の増加が続く限りそれらに係る繰出金も増加が続くと思われる。</a:t>
          </a:r>
        </a:p>
        <a:p>
          <a:r>
            <a:rPr kumimoji="1" lang="ja-JP" altLang="en-US" sz="1200">
              <a:latin typeface="ＭＳ Ｐゴシック" panose="020B0600070205080204" pitchFamily="50" charset="-128"/>
              <a:ea typeface="ＭＳ Ｐゴシック" panose="020B0600070205080204" pitchFamily="50" charset="-128"/>
            </a:rPr>
            <a:t>また、老朽化した公共施設の維持補修費の増加も見込まれるため、その他費用について引き続き注視が必要である。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27940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98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27940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2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27940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98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58420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98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148590</xdr:rowOff>
    </xdr:from>
    <xdr:to>
      <xdr:col>74</xdr:col>
      <xdr:colOff>31750</xdr:colOff>
      <xdr:row>56</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年度における補助費等に係る経常収支比率</a:t>
          </a:r>
          <a:r>
            <a:rPr kumimoji="1" lang="en-US" altLang="ja-JP" sz="1300">
              <a:latin typeface="ＭＳ Ｐゴシック" panose="020B0600070205080204" pitchFamily="50" charset="-128"/>
              <a:ea typeface="ＭＳ Ｐゴシック" panose="020B0600070205080204" pitchFamily="50" charset="-128"/>
            </a:rPr>
            <a:t>15.3%</a:t>
          </a:r>
          <a:r>
            <a:rPr kumimoji="1" lang="ja-JP" altLang="en-US" sz="1300">
              <a:latin typeface="ＭＳ Ｐゴシック" panose="020B0600070205080204" pitchFamily="50" charset="-128"/>
              <a:ea typeface="ＭＳ Ｐゴシック" panose="020B0600070205080204" pitchFamily="50" charset="-128"/>
            </a:rPr>
            <a:t>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塩谷広域行政組合への負担金が増加したことによる影響であると考えられる。</a:t>
          </a:r>
        </a:p>
        <a:p>
          <a:r>
            <a:rPr kumimoji="1" lang="ja-JP" altLang="en-US" sz="1300">
              <a:latin typeface="ＭＳ Ｐゴシック" panose="020B0600070205080204" pitchFamily="50" charset="-128"/>
              <a:ea typeface="ＭＳ Ｐゴシック" panose="020B0600070205080204" pitchFamily="50" charset="-128"/>
            </a:rPr>
            <a:t>今後は、各種団体への運営費補助金等について、社会情勢の変化等を踏まえ、個々の団体ごとに十分な精査と検証を行い、積極的に見直しを行っていく予定である。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88138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272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88138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997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56134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586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106426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586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本市における令和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年度の公債費に係る経常収支比率</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（対類似団体比△</a:t>
          </a:r>
          <a:r>
            <a:rPr kumimoji="1" lang="en-US" altLang="ja-JP" sz="1300">
              <a:latin typeface="ＭＳ Ｐゴシック" panose="020B0600070205080204" pitchFamily="50" charset="-128"/>
              <a:ea typeface="ＭＳ Ｐゴシック" panose="020B0600070205080204" pitchFamily="50" charset="-128"/>
            </a:rPr>
            <a:t>2.0pt</a:t>
          </a:r>
          <a:r>
            <a:rPr kumimoji="1" lang="ja-JP" altLang="en-US" sz="1300">
              <a:latin typeface="ＭＳ Ｐゴシック" panose="020B0600070205080204" pitchFamily="50" charset="-128"/>
              <a:ea typeface="ＭＳ Ｐゴシック" panose="020B0600070205080204" pitchFamily="50" charset="-128"/>
            </a:rPr>
            <a:t>）は、令和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ポイント減少し、類似団体平均よりも少ない水準であった。</a:t>
          </a:r>
        </a:p>
        <a:p>
          <a:r>
            <a:rPr kumimoji="1" lang="ja-JP" altLang="en-US" sz="1300">
              <a:latin typeface="ＭＳ Ｐゴシック" panose="020B0600070205080204" pitchFamily="50" charset="-128"/>
              <a:ea typeface="ＭＳ Ｐゴシック" panose="020B0600070205080204" pitchFamily="50" charset="-128"/>
            </a:rPr>
            <a:t>大型公共事業に係る起債の元金償還が開始することや、今後も老朽公共施設の更新等に係る起債事業が予定されることから、公債費に係る経常収支比率は上昇する見込みである。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77470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181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77470</xdr:rowOff>
    </xdr:from>
    <xdr:to>
      <xdr:col>19</xdr:col>
      <xdr:colOff>187325</xdr:colOff>
      <xdr:row>77</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79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92711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029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153688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26670</xdr:rowOff>
    </xdr:from>
    <xdr:to>
      <xdr:col>20</xdr:col>
      <xdr:colOff>38100</xdr:colOff>
      <xdr:row>77</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本市の令和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年度の公債費以外の経費に係る経常収支比率</a:t>
          </a:r>
          <a:r>
            <a:rPr kumimoji="1" lang="en-US" altLang="ja-JP" sz="1200">
              <a:latin typeface="ＭＳ Ｐゴシック" panose="020B0600070205080204" pitchFamily="50" charset="-128"/>
              <a:ea typeface="ＭＳ Ｐゴシック" panose="020B0600070205080204" pitchFamily="50" charset="-128"/>
            </a:rPr>
            <a:t>77.0%</a:t>
          </a:r>
          <a:r>
            <a:rPr kumimoji="1" lang="ja-JP" altLang="en-US" sz="1200">
              <a:latin typeface="ＭＳ Ｐゴシック" panose="020B0600070205080204" pitchFamily="50" charset="-128"/>
              <a:ea typeface="ＭＳ Ｐゴシック" panose="020B0600070205080204" pitchFamily="50" charset="-128"/>
            </a:rPr>
            <a:t>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a:t>
          </a:r>
          <a:r>
            <a:rPr kumimoji="1" lang="en-US" altLang="ja-JP" sz="1200">
              <a:latin typeface="ＭＳ Ｐゴシック" panose="020B0600070205080204" pitchFamily="50" charset="-128"/>
              <a:ea typeface="ＭＳ Ｐゴシック" panose="020B0600070205080204" pitchFamily="50" charset="-128"/>
            </a:rPr>
            <a:t>76.0%</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ポイント増加し、類似団体平均を上回った。</a:t>
          </a:r>
        </a:p>
        <a:p>
          <a:r>
            <a:rPr kumimoji="1" lang="ja-JP" altLang="en-US" sz="1200">
              <a:latin typeface="ＭＳ Ｐゴシック" panose="020B0600070205080204" pitchFamily="50" charset="-128"/>
              <a:ea typeface="ＭＳ Ｐゴシック" panose="020B0600070205080204" pitchFamily="50" charset="-128"/>
            </a:rPr>
            <a:t>再算定があった普通交付税の増加に伴う経常一般財源額の増加はあったものの、物件費や扶助費の増加により悪化した。</a:t>
          </a:r>
        </a:p>
        <a:p>
          <a:r>
            <a:rPr kumimoji="1" lang="ja-JP" altLang="en-US" sz="1200">
              <a:latin typeface="ＭＳ Ｐゴシック" panose="020B0600070205080204" pitchFamily="50" charset="-128"/>
              <a:ea typeface="ＭＳ Ｐゴシック" panose="020B0600070205080204" pitchFamily="50" charset="-128"/>
            </a:rPr>
            <a:t>今後は、経常的経費の圧縮に努めるとともに、企業誘致や定住促進等による税収確保等の経常的収入増に向けての取組みを更に推進していく必要がある。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77</xdr:row>
      <xdr:rowOff>37193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735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45357</xdr:rowOff>
    </xdr:from>
    <xdr:to>
      <xdr:col>78</xdr:col>
      <xdr:colOff>69850</xdr:colOff>
      <xdr:row>76</xdr:row>
      <xdr:rowOff>143329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755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153126</xdr:rowOff>
    </xdr:from>
    <xdr:to>
      <xdr:col>73</xdr:col>
      <xdr:colOff>180975</xdr:colOff>
      <xdr:row>76</xdr:row>
      <xdr:rowOff>45357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40426"/>
          <a:ext cx="889000" cy="2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153126</xdr:rowOff>
    </xdr:from>
    <xdr:to>
      <xdr:col>69</xdr:col>
      <xdr:colOff>92075</xdr:colOff>
      <xdr:row>76</xdr:row>
      <xdr:rowOff>78014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40426"/>
          <a:ext cx="8890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157843</xdr:rowOff>
    </xdr:from>
    <xdr:to>
      <xdr:col>82</xdr:col>
      <xdr:colOff>158750</xdr:colOff>
      <xdr:row>77</xdr:row>
      <xdr:rowOff>87993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129920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7456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0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166007</xdr:rowOff>
    </xdr:from>
    <xdr:to>
      <xdr:col>74</xdr:col>
      <xdr:colOff>31750</xdr:colOff>
      <xdr:row>76</xdr:row>
      <xdr:rowOff>96157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80934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102326</xdr:rowOff>
    </xdr:from>
    <xdr:to>
      <xdr:col>69</xdr:col>
      <xdr:colOff>142875</xdr:colOff>
      <xdr:row>75</xdr:row>
      <xdr:rowOff>32476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17253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7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27214</xdr:rowOff>
    </xdr:from>
    <xdr:to>
      <xdr:col>65</xdr:col>
      <xdr:colOff>53975</xdr:colOff>
      <xdr:row>76</xdr:row>
      <xdr:rowOff>128814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113591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96558</xdr:rowOff>
    </xdr:from>
    <xdr:to>
      <xdr:col>29</xdr:col>
      <xdr:colOff>127000</xdr:colOff>
      <xdr:row>18</xdr:row>
      <xdr:rowOff>115989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0283"/>
          <a:ext cx="647700" cy="19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115989</xdr:rowOff>
    </xdr:from>
    <xdr:to>
      <xdr:col>26</xdr:col>
      <xdr:colOff>50800</xdr:colOff>
      <xdr:row>18</xdr:row>
      <xdr:rowOff>135560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49714"/>
          <a:ext cx="698500" cy="19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135560</xdr:rowOff>
    </xdr:from>
    <xdr:to>
      <xdr:col>22</xdr:col>
      <xdr:colOff>114300</xdr:colOff>
      <xdr:row>18</xdr:row>
      <xdr:rowOff>139281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9285"/>
          <a:ext cx="698500" cy="3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139281</xdr:rowOff>
    </xdr:from>
    <xdr:to>
      <xdr:col>18</xdr:col>
      <xdr:colOff>177800</xdr:colOff>
      <xdr:row>19</xdr:row>
      <xdr:rowOff>49098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3006"/>
          <a:ext cx="698500" cy="8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45758</xdr:rowOff>
    </xdr:from>
    <xdr:to>
      <xdr:col>29</xdr:col>
      <xdr:colOff>177800</xdr:colOff>
      <xdr:row>18</xdr:row>
      <xdr:rowOff>147358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79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17835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5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65189</xdr:rowOff>
    </xdr:from>
    <xdr:to>
      <xdr:col>26</xdr:col>
      <xdr:colOff>101600</xdr:colOff>
      <xdr:row>18</xdr:row>
      <xdr:rowOff>166789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8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151566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84760</xdr:rowOff>
    </xdr:from>
    <xdr:to>
      <xdr:col>22</xdr:col>
      <xdr:colOff>165100</xdr:colOff>
      <xdr:row>19</xdr:row>
      <xdr:rowOff>14910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8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171137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88481</xdr:rowOff>
    </xdr:from>
    <xdr:to>
      <xdr:col>19</xdr:col>
      <xdr:colOff>38100</xdr:colOff>
      <xdr:row>19</xdr:row>
      <xdr:rowOff>18631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2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169748</xdr:rowOff>
    </xdr:from>
    <xdr:to>
      <xdr:col>15</xdr:col>
      <xdr:colOff>101600</xdr:colOff>
      <xdr:row>19</xdr:row>
      <xdr:rowOff>99898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3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84675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8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342798</xdr:rowOff>
    </xdr:from>
    <xdr:to>
      <xdr:col>29</xdr:col>
      <xdr:colOff>127000</xdr:colOff>
      <xdr:row>36</xdr:row>
      <xdr:rowOff>59041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53148"/>
          <a:ext cx="647700" cy="59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322649</xdr:rowOff>
    </xdr:from>
    <xdr:to>
      <xdr:col>26</xdr:col>
      <xdr:colOff>50800</xdr:colOff>
      <xdr:row>35</xdr:row>
      <xdr:rowOff>342798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932999"/>
          <a:ext cx="698500" cy="20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322649</xdr:rowOff>
    </xdr:from>
    <xdr:to>
      <xdr:col>22</xdr:col>
      <xdr:colOff>114300</xdr:colOff>
      <xdr:row>36</xdr:row>
      <xdr:rowOff>54795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32999"/>
          <a:ext cx="698500" cy="75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4503</xdr:rowOff>
    </xdr:from>
    <xdr:to>
      <xdr:col>18</xdr:col>
      <xdr:colOff>177800</xdr:colOff>
      <xdr:row>36</xdr:row>
      <xdr:rowOff>54795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57753"/>
          <a:ext cx="698500" cy="50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8241</xdr:rowOff>
    </xdr:from>
    <xdr:to>
      <xdr:col>29</xdr:col>
      <xdr:colOff>177800</xdr:colOff>
      <xdr:row>36</xdr:row>
      <xdr:rowOff>109841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61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323218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3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291998</xdr:rowOff>
    </xdr:from>
    <xdr:to>
      <xdr:col>26</xdr:col>
      <xdr:colOff>101600</xdr:colOff>
      <xdr:row>36</xdr:row>
      <xdr:rowOff>50698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0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35475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88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271849</xdr:rowOff>
    </xdr:from>
    <xdr:to>
      <xdr:col>22</xdr:col>
      <xdr:colOff>165100</xdr:colOff>
      <xdr:row>36</xdr:row>
      <xdr:rowOff>30549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82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15326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96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3995</xdr:rowOff>
    </xdr:from>
    <xdr:to>
      <xdr:col>19</xdr:col>
      <xdr:colOff>38100</xdr:colOff>
      <xdr:row>36</xdr:row>
      <xdr:rowOff>105595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5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90372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4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296603</xdr:rowOff>
    </xdr:from>
    <xdr:to>
      <xdr:col>15</xdr:col>
      <xdr:colOff>101600</xdr:colOff>
      <xdr:row>36</xdr:row>
      <xdr:rowOff>55303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0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40080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9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30,117
29,672
170.46
15,540,533
14,724,612
785,340
8,268,467
12,192,413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1664</xdr:rowOff>
    </xdr:from>
    <xdr:to>
      <xdr:col>24</xdr:col>
      <xdr:colOff>63500</xdr:colOff>
      <xdr:row>36</xdr:row>
      <xdr:rowOff>65138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73864"/>
          <a:ext cx="838200" cy="6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65050</xdr:rowOff>
    </xdr:from>
    <xdr:to>
      <xdr:col>19</xdr:col>
      <xdr:colOff>177800</xdr:colOff>
      <xdr:row>36</xdr:row>
      <xdr:rowOff>65138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37250"/>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65050</xdr:rowOff>
    </xdr:from>
    <xdr:to>
      <xdr:col>15</xdr:col>
      <xdr:colOff>50800</xdr:colOff>
      <xdr:row>36</xdr:row>
      <xdr:rowOff>71653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7250"/>
          <a:ext cx="889000" cy="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71653</xdr:rowOff>
    </xdr:from>
    <xdr:to>
      <xdr:col>10</xdr:col>
      <xdr:colOff>114300</xdr:colOff>
      <xdr:row>36</xdr:row>
      <xdr:rowOff>81331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43853"/>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122314</xdr:rowOff>
    </xdr:from>
    <xdr:to>
      <xdr:col>24</xdr:col>
      <xdr:colOff>114300</xdr:colOff>
      <xdr:row>36</xdr:row>
      <xdr:rowOff>52464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100741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14338</xdr:rowOff>
    </xdr:from>
    <xdr:to>
      <xdr:col>20</xdr:col>
      <xdr:colOff>38100</xdr:colOff>
      <xdr:row>36</xdr:row>
      <xdr:rowOff>115938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107065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14250</xdr:rowOff>
    </xdr:from>
    <xdr:to>
      <xdr:col>15</xdr:col>
      <xdr:colOff>101600</xdr:colOff>
      <xdr:row>36</xdr:row>
      <xdr:rowOff>115850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106977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7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20853</xdr:rowOff>
    </xdr:from>
    <xdr:to>
      <xdr:col>10</xdr:col>
      <xdr:colOff>165100</xdr:colOff>
      <xdr:row>36</xdr:row>
      <xdr:rowOff>122453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113580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30531</xdr:rowOff>
    </xdr:from>
    <xdr:to>
      <xdr:col>6</xdr:col>
      <xdr:colOff>38100</xdr:colOff>
      <xdr:row>36</xdr:row>
      <xdr:rowOff>132131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123258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82169</xdr:rowOff>
    </xdr:from>
    <xdr:to>
      <xdr:col>24</xdr:col>
      <xdr:colOff>63500</xdr:colOff>
      <xdr:row>58</xdr:row>
      <xdr:rowOff>124491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26269"/>
          <a:ext cx="838200" cy="4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124491</xdr:rowOff>
    </xdr:from>
    <xdr:to>
      <xdr:col>19</xdr:col>
      <xdr:colOff>177800</xdr:colOff>
      <xdr:row>58</xdr:row>
      <xdr:rowOff>134237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68591"/>
          <a:ext cx="8890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134237</xdr:rowOff>
    </xdr:from>
    <xdr:to>
      <xdr:col>15</xdr:col>
      <xdr:colOff>50800</xdr:colOff>
      <xdr:row>58</xdr:row>
      <xdr:rowOff>139220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78337"/>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139220</xdr:rowOff>
    </xdr:from>
    <xdr:to>
      <xdr:col>10</xdr:col>
      <xdr:colOff>114300</xdr:colOff>
      <xdr:row>59</xdr:row>
      <xdr:rowOff>26436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83320"/>
          <a:ext cx="889000" cy="5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31369</xdr:rowOff>
    </xdr:from>
    <xdr:to>
      <xdr:col>24</xdr:col>
      <xdr:colOff>114300</xdr:colOff>
      <xdr:row>58</xdr:row>
      <xdr:rowOff>132969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117746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9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73691</xdr:rowOff>
    </xdr:from>
    <xdr:to>
      <xdr:col>20</xdr:col>
      <xdr:colOff>38100</xdr:colOff>
      <xdr:row>59</xdr:row>
      <xdr:rowOff>3841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1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166418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1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83437</xdr:rowOff>
    </xdr:from>
    <xdr:to>
      <xdr:col>15</xdr:col>
      <xdr:colOff>101600</xdr:colOff>
      <xdr:row>59</xdr:row>
      <xdr:rowOff>13587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2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2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88420</xdr:rowOff>
    </xdr:from>
    <xdr:to>
      <xdr:col>10</xdr:col>
      <xdr:colOff>165100</xdr:colOff>
      <xdr:row>59</xdr:row>
      <xdr:rowOff>18570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9697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147086</xdr:rowOff>
    </xdr:from>
    <xdr:to>
      <xdr:col>6</xdr:col>
      <xdr:colOff>38100</xdr:colOff>
      <xdr:row>59</xdr:row>
      <xdr:rowOff>77236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68363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8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139033</xdr:rowOff>
    </xdr:from>
    <xdr:to>
      <xdr:col>24</xdr:col>
      <xdr:colOff>63500</xdr:colOff>
      <xdr:row>78</xdr:row>
      <xdr:rowOff>171017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12133"/>
          <a:ext cx="838200" cy="3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139033</xdr:rowOff>
    </xdr:from>
    <xdr:to>
      <xdr:col>19</xdr:col>
      <xdr:colOff>177800</xdr:colOff>
      <xdr:row>78</xdr:row>
      <xdr:rowOff>158522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12133"/>
          <a:ext cx="889000" cy="1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156769</xdr:rowOff>
    </xdr:from>
    <xdr:to>
      <xdr:col>15</xdr:col>
      <xdr:colOff>50800</xdr:colOff>
      <xdr:row>78</xdr:row>
      <xdr:rowOff>158522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29869"/>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156769</xdr:rowOff>
    </xdr:from>
    <xdr:to>
      <xdr:col>10</xdr:col>
      <xdr:colOff>114300</xdr:colOff>
      <xdr:row>78</xdr:row>
      <xdr:rowOff>166694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29869"/>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120217</xdr:rowOff>
    </xdr:from>
    <xdr:to>
      <xdr:col>24</xdr:col>
      <xdr:colOff>114300</xdr:colOff>
      <xdr:row>79</xdr:row>
      <xdr:rowOff>50367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35144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88233</xdr:rowOff>
    </xdr:from>
    <xdr:to>
      <xdr:col>20</xdr:col>
      <xdr:colOff>38100</xdr:colOff>
      <xdr:row>79</xdr:row>
      <xdr:rowOff>18383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9510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5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107722</xdr:rowOff>
    </xdr:from>
    <xdr:to>
      <xdr:col>15</xdr:col>
      <xdr:colOff>101600</xdr:colOff>
      <xdr:row>79</xdr:row>
      <xdr:rowOff>37872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28999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7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105969</xdr:rowOff>
    </xdr:from>
    <xdr:to>
      <xdr:col>10</xdr:col>
      <xdr:colOff>165100</xdr:colOff>
      <xdr:row>79</xdr:row>
      <xdr:rowOff>36119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27246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7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115894</xdr:rowOff>
    </xdr:from>
    <xdr:to>
      <xdr:col>6</xdr:col>
      <xdr:colOff>38100</xdr:colOff>
      <xdr:row>79</xdr:row>
      <xdr:rowOff>46044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37171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8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18062</xdr:rowOff>
    </xdr:from>
    <xdr:to>
      <xdr:col>24</xdr:col>
      <xdr:colOff>63500</xdr:colOff>
      <xdr:row>96</xdr:row>
      <xdr:rowOff>121586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77262"/>
          <a:ext cx="838200" cy="10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121586</xdr:rowOff>
    </xdr:from>
    <xdr:to>
      <xdr:col>19</xdr:col>
      <xdr:colOff>177800</xdr:colOff>
      <xdr:row>97</xdr:row>
      <xdr:rowOff>29701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80786"/>
          <a:ext cx="889000" cy="7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65132</xdr:rowOff>
    </xdr:from>
    <xdr:to>
      <xdr:col>15</xdr:col>
      <xdr:colOff>50800</xdr:colOff>
      <xdr:row>97</xdr:row>
      <xdr:rowOff>29701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24332"/>
          <a:ext cx="889000" cy="13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65132</xdr:rowOff>
    </xdr:from>
    <xdr:to>
      <xdr:col>10</xdr:col>
      <xdr:colOff>114300</xdr:colOff>
      <xdr:row>97</xdr:row>
      <xdr:rowOff>115523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24332"/>
          <a:ext cx="889000" cy="22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138712</xdr:rowOff>
    </xdr:from>
    <xdr:to>
      <xdr:col>24</xdr:col>
      <xdr:colOff>114300</xdr:colOff>
      <xdr:row>96</xdr:row>
      <xdr:rowOff>68862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2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161589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7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70786</xdr:rowOff>
    </xdr:from>
    <xdr:to>
      <xdr:col>20</xdr:col>
      <xdr:colOff>38100</xdr:colOff>
      <xdr:row>97</xdr:row>
      <xdr:rowOff>936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2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17463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150351</xdr:rowOff>
    </xdr:from>
    <xdr:to>
      <xdr:col>15</xdr:col>
      <xdr:colOff>101600</xdr:colOff>
      <xdr:row>97</xdr:row>
      <xdr:rowOff>80501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0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97028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8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14332</xdr:rowOff>
    </xdr:from>
    <xdr:to>
      <xdr:col>10</xdr:col>
      <xdr:colOff>165100</xdr:colOff>
      <xdr:row>96</xdr:row>
      <xdr:rowOff>115932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132459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24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64723</xdr:rowOff>
    </xdr:from>
    <xdr:to>
      <xdr:col>6</xdr:col>
      <xdr:colOff>38100</xdr:colOff>
      <xdr:row>97</xdr:row>
      <xdr:rowOff>166323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9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11400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7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34018</xdr:rowOff>
    </xdr:from>
    <xdr:to>
      <xdr:col>55</xdr:col>
      <xdr:colOff>0</xdr:colOff>
      <xdr:row>36</xdr:row>
      <xdr:rowOff>39215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06218"/>
          <a:ext cx="8382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151359</xdr:rowOff>
    </xdr:from>
    <xdr:to>
      <xdr:col>50</xdr:col>
      <xdr:colOff>114300</xdr:colOff>
      <xdr:row>36</xdr:row>
      <xdr:rowOff>34018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52109"/>
          <a:ext cx="889000" cy="5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151359</xdr:rowOff>
    </xdr:from>
    <xdr:to>
      <xdr:col>45</xdr:col>
      <xdr:colOff>177800</xdr:colOff>
      <xdr:row>36</xdr:row>
      <xdr:rowOff>46614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52109"/>
          <a:ext cx="889000" cy="6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134777</xdr:rowOff>
    </xdr:from>
    <xdr:to>
      <xdr:col>41</xdr:col>
      <xdr:colOff>50800</xdr:colOff>
      <xdr:row>36</xdr:row>
      <xdr:rowOff>46614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49727"/>
          <a:ext cx="889000" cy="76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159865</xdr:rowOff>
    </xdr:from>
    <xdr:to>
      <xdr:col>55</xdr:col>
      <xdr:colOff>50800</xdr:colOff>
      <xdr:row>36</xdr:row>
      <xdr:rowOff>90015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6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138292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3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154668</xdr:rowOff>
    </xdr:from>
    <xdr:to>
      <xdr:col>50</xdr:col>
      <xdr:colOff>165100</xdr:colOff>
      <xdr:row>36</xdr:row>
      <xdr:rowOff>84818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5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75945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24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100559</xdr:rowOff>
    </xdr:from>
    <xdr:to>
      <xdr:col>46</xdr:col>
      <xdr:colOff>38100</xdr:colOff>
      <xdr:row>36</xdr:row>
      <xdr:rowOff>30709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21836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9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167264</xdr:rowOff>
    </xdr:from>
    <xdr:to>
      <xdr:col>41</xdr:col>
      <xdr:colOff>101600</xdr:colOff>
      <xdr:row>36</xdr:row>
      <xdr:rowOff>97414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88541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83977</xdr:rowOff>
    </xdr:from>
    <xdr:to>
      <xdr:col>36</xdr:col>
      <xdr:colOff>165100</xdr:colOff>
      <xdr:row>32</xdr:row>
      <xdr:rowOff>14127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9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5254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49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70838</xdr:rowOff>
    </xdr:from>
    <xdr:to>
      <xdr:col>55</xdr:col>
      <xdr:colOff>0</xdr:colOff>
      <xdr:row>56</xdr:row>
      <xdr:rowOff>170211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329138"/>
          <a:ext cx="838200" cy="44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70838</xdr:rowOff>
    </xdr:from>
    <xdr:to>
      <xdr:col>50</xdr:col>
      <xdr:colOff>114300</xdr:colOff>
      <xdr:row>57</xdr:row>
      <xdr:rowOff>26703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329138"/>
          <a:ext cx="889000" cy="47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26703</xdr:rowOff>
    </xdr:from>
    <xdr:to>
      <xdr:col>45</xdr:col>
      <xdr:colOff>177800</xdr:colOff>
      <xdr:row>57</xdr:row>
      <xdr:rowOff>106279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99353"/>
          <a:ext cx="889000" cy="7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133566</xdr:rowOff>
    </xdr:from>
    <xdr:to>
      <xdr:col>41</xdr:col>
      <xdr:colOff>50800</xdr:colOff>
      <xdr:row>57</xdr:row>
      <xdr:rowOff>106279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563316"/>
          <a:ext cx="889000" cy="3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119411</xdr:rowOff>
    </xdr:from>
    <xdr:to>
      <xdr:col>55</xdr:col>
      <xdr:colOff>50800</xdr:colOff>
      <xdr:row>57</xdr:row>
      <xdr:rowOff>49561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2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97838</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9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20038</xdr:rowOff>
    </xdr:from>
    <xdr:to>
      <xdr:col>50</xdr:col>
      <xdr:colOff>165100</xdr:colOff>
      <xdr:row>54</xdr:row>
      <xdr:rowOff>121638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27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138165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905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147353</xdr:rowOff>
    </xdr:from>
    <xdr:to>
      <xdr:col>46</xdr:col>
      <xdr:colOff>38100</xdr:colOff>
      <xdr:row>57</xdr:row>
      <xdr:rowOff>77503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4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68630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4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55479</xdr:rowOff>
    </xdr:from>
    <xdr:to>
      <xdr:col>41</xdr:col>
      <xdr:colOff>101600</xdr:colOff>
      <xdr:row>57</xdr:row>
      <xdr:rowOff>157079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148206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82766</xdr:rowOff>
    </xdr:from>
    <xdr:to>
      <xdr:col>36</xdr:col>
      <xdr:colOff>165100</xdr:colOff>
      <xdr:row>56</xdr:row>
      <xdr:rowOff>12916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29443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8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108861</xdr:rowOff>
    </xdr:from>
    <xdr:to>
      <xdr:col>55</xdr:col>
      <xdr:colOff>0</xdr:colOff>
      <xdr:row>78</xdr:row>
      <xdr:rowOff>154853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967611"/>
          <a:ext cx="838200" cy="56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108861</xdr:rowOff>
    </xdr:from>
    <xdr:to>
      <xdr:col>50</xdr:col>
      <xdr:colOff>114300</xdr:colOff>
      <xdr:row>78</xdr:row>
      <xdr:rowOff>115981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967611"/>
          <a:ext cx="889000" cy="5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115981</xdr:rowOff>
    </xdr:from>
    <xdr:to>
      <xdr:col>45</xdr:col>
      <xdr:colOff>177800</xdr:colOff>
      <xdr:row>79</xdr:row>
      <xdr:rowOff>56784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489081"/>
          <a:ext cx="889000" cy="1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3084</xdr:rowOff>
    </xdr:from>
    <xdr:to>
      <xdr:col>41</xdr:col>
      <xdr:colOff>50800</xdr:colOff>
      <xdr:row>79</xdr:row>
      <xdr:rowOff>56784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76184"/>
          <a:ext cx="889000" cy="22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104053</xdr:rowOff>
    </xdr:from>
    <xdr:to>
      <xdr:col>55</xdr:col>
      <xdr:colOff>50800</xdr:colOff>
      <xdr:row>79</xdr:row>
      <xdr:rowOff>34203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18980</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58061</xdr:rowOff>
    </xdr:from>
    <xdr:to>
      <xdr:col>50</xdr:col>
      <xdr:colOff>165100</xdr:colOff>
      <xdr:row>75</xdr:row>
      <xdr:rowOff>159662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9168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4738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69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65181</xdr:rowOff>
    </xdr:from>
    <xdr:to>
      <xdr:col>46</xdr:col>
      <xdr:colOff>38100</xdr:colOff>
      <xdr:row>78</xdr:row>
      <xdr:rowOff>166781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157908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5984</xdr:rowOff>
    </xdr:from>
    <xdr:to>
      <xdr:col>41</xdr:col>
      <xdr:colOff>101600</xdr:colOff>
      <xdr:row>79</xdr:row>
      <xdr:rowOff>107584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98711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123734</xdr:rowOff>
    </xdr:from>
    <xdr:to>
      <xdr:col>36</xdr:col>
      <xdr:colOff>165100</xdr:colOff>
      <xdr:row>78</xdr:row>
      <xdr:rowOff>53884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2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70411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10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78829</xdr:rowOff>
    </xdr:from>
    <xdr:to>
      <xdr:col>55</xdr:col>
      <xdr:colOff>0</xdr:colOff>
      <xdr:row>96</xdr:row>
      <xdr:rowOff>86652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38029"/>
          <a:ext cx="8382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86652</xdr:rowOff>
    </xdr:from>
    <xdr:to>
      <xdr:col>50</xdr:col>
      <xdr:colOff>114300</xdr:colOff>
      <xdr:row>97</xdr:row>
      <xdr:rowOff>65100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545852"/>
          <a:ext cx="889000" cy="14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65100</xdr:rowOff>
    </xdr:from>
    <xdr:to>
      <xdr:col>45</xdr:col>
      <xdr:colOff>177800</xdr:colOff>
      <xdr:row>97</xdr:row>
      <xdr:rowOff>76036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95750"/>
          <a:ext cx="889000" cy="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158852</xdr:rowOff>
    </xdr:from>
    <xdr:to>
      <xdr:col>41</xdr:col>
      <xdr:colOff>50800</xdr:colOff>
      <xdr:row>97</xdr:row>
      <xdr:rowOff>76036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446602"/>
          <a:ext cx="889000" cy="26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28029</xdr:rowOff>
    </xdr:from>
    <xdr:to>
      <xdr:col>55</xdr:col>
      <xdr:colOff>50800</xdr:colOff>
      <xdr:row>96</xdr:row>
      <xdr:rowOff>129629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8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6456</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35852</xdr:rowOff>
    </xdr:from>
    <xdr:to>
      <xdr:col>50</xdr:col>
      <xdr:colOff>165100</xdr:colOff>
      <xdr:row>96</xdr:row>
      <xdr:rowOff>137452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128579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14300</xdr:rowOff>
    </xdr:from>
    <xdr:to>
      <xdr:col>46</xdr:col>
      <xdr:colOff>38100</xdr:colOff>
      <xdr:row>97</xdr:row>
      <xdr:rowOff>115900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6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7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25236</xdr:rowOff>
    </xdr:from>
    <xdr:to>
      <xdr:col>41</xdr:col>
      <xdr:colOff>101600</xdr:colOff>
      <xdr:row>97</xdr:row>
      <xdr:rowOff>126836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117963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108052</xdr:rowOff>
    </xdr:from>
    <xdr:to>
      <xdr:col>36</xdr:col>
      <xdr:colOff>165100</xdr:colOff>
      <xdr:row>96</xdr:row>
      <xdr:rowOff>38202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9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54729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7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88227</xdr:rowOff>
    </xdr:from>
    <xdr:to>
      <xdr:col>85</xdr:col>
      <xdr:colOff>127000</xdr:colOff>
      <xdr:row>39</xdr:row>
      <xdr:rowOff>18352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03327"/>
          <a:ext cx="838200" cy="10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18352</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04902"/>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113830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28930"/>
          <a:ext cx="8890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37427</xdr:rowOff>
    </xdr:from>
    <xdr:to>
      <xdr:col>85</xdr:col>
      <xdr:colOff>177800</xdr:colOff>
      <xdr:row>38</xdr:row>
      <xdr:rowOff>139027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5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15854</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3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139002</xdr:rowOff>
    </xdr:from>
    <xdr:to>
      <xdr:col>81</xdr:col>
      <xdr:colOff>101600</xdr:colOff>
      <xdr:row>39</xdr:row>
      <xdr:rowOff>69152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60279</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46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63030</xdr:rowOff>
    </xdr:from>
    <xdr:to>
      <xdr:col>67</xdr:col>
      <xdr:colOff>101600</xdr:colOff>
      <xdr:row>38</xdr:row>
      <xdr:rowOff>164630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155757</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6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91971</xdr:rowOff>
    </xdr:from>
    <xdr:to>
      <xdr:col>85</xdr:col>
      <xdr:colOff>127000</xdr:colOff>
      <xdr:row>77</xdr:row>
      <xdr:rowOff>100674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293621"/>
          <a:ext cx="8382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91971</xdr:rowOff>
    </xdr:from>
    <xdr:to>
      <xdr:col>81</xdr:col>
      <xdr:colOff>50800</xdr:colOff>
      <xdr:row>77</xdr:row>
      <xdr:rowOff>96250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93621"/>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96250</xdr:rowOff>
    </xdr:from>
    <xdr:to>
      <xdr:col>76</xdr:col>
      <xdr:colOff>114300</xdr:colOff>
      <xdr:row>77</xdr:row>
      <xdr:rowOff>119224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97900"/>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119224</xdr:rowOff>
    </xdr:from>
    <xdr:to>
      <xdr:col>71</xdr:col>
      <xdr:colOff>177800</xdr:colOff>
      <xdr:row>77</xdr:row>
      <xdr:rowOff>156649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20874"/>
          <a:ext cx="889000" cy="3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49874</xdr:rowOff>
    </xdr:from>
    <xdr:to>
      <xdr:col>85</xdr:col>
      <xdr:colOff>177800</xdr:colOff>
      <xdr:row>77</xdr:row>
      <xdr:rowOff>151474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28301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41171</xdr:rowOff>
    </xdr:from>
    <xdr:to>
      <xdr:col>81</xdr:col>
      <xdr:colOff>101600</xdr:colOff>
      <xdr:row>77</xdr:row>
      <xdr:rowOff>142771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4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133898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3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45450</xdr:rowOff>
    </xdr:from>
    <xdr:to>
      <xdr:col>76</xdr:col>
      <xdr:colOff>165100</xdr:colOff>
      <xdr:row>77</xdr:row>
      <xdr:rowOff>147050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4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138177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3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68424</xdr:rowOff>
    </xdr:from>
    <xdr:to>
      <xdr:col>72</xdr:col>
      <xdr:colOff>38100</xdr:colOff>
      <xdr:row>77</xdr:row>
      <xdr:rowOff>170024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7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161151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105849</xdr:rowOff>
    </xdr:from>
    <xdr:to>
      <xdr:col>67</xdr:col>
      <xdr:colOff>101600</xdr:colOff>
      <xdr:row>78</xdr:row>
      <xdr:rowOff>35999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27126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0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149594</xdr:rowOff>
    </xdr:from>
    <xdr:to>
      <xdr:col>85</xdr:col>
      <xdr:colOff>127000</xdr:colOff>
      <xdr:row>97</xdr:row>
      <xdr:rowOff>163164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80244"/>
          <a:ext cx="838200" cy="1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140833</xdr:rowOff>
    </xdr:from>
    <xdr:to>
      <xdr:col>81</xdr:col>
      <xdr:colOff>50800</xdr:colOff>
      <xdr:row>97</xdr:row>
      <xdr:rowOff>163164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600033"/>
          <a:ext cx="889000" cy="19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61336</xdr:rowOff>
    </xdr:from>
    <xdr:to>
      <xdr:col>76</xdr:col>
      <xdr:colOff>114300</xdr:colOff>
      <xdr:row>96</xdr:row>
      <xdr:rowOff>140833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520536"/>
          <a:ext cx="889000" cy="7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61336</xdr:rowOff>
    </xdr:from>
    <xdr:to>
      <xdr:col>71</xdr:col>
      <xdr:colOff>177800</xdr:colOff>
      <xdr:row>98</xdr:row>
      <xdr:rowOff>40351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520536"/>
          <a:ext cx="889000" cy="32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98794</xdr:rowOff>
    </xdr:from>
    <xdr:to>
      <xdr:col>85</xdr:col>
      <xdr:colOff>177800</xdr:colOff>
      <xdr:row>98</xdr:row>
      <xdr:rowOff>28944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77221</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0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112364</xdr:rowOff>
    </xdr:from>
    <xdr:to>
      <xdr:col>81</xdr:col>
      <xdr:colOff>101600</xdr:colOff>
      <xdr:row>98</xdr:row>
      <xdr:rowOff>42514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4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33641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3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90033</xdr:rowOff>
    </xdr:from>
    <xdr:to>
      <xdr:col>76</xdr:col>
      <xdr:colOff>165100</xdr:colOff>
      <xdr:row>97</xdr:row>
      <xdr:rowOff>20183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54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36710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32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10536</xdr:rowOff>
    </xdr:from>
    <xdr:to>
      <xdr:col>72</xdr:col>
      <xdr:colOff>38100</xdr:colOff>
      <xdr:row>96</xdr:row>
      <xdr:rowOff>112136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46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128663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24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161001</xdr:rowOff>
    </xdr:from>
    <xdr:to>
      <xdr:col>67</xdr:col>
      <xdr:colOff>101600</xdr:colOff>
      <xdr:row>98</xdr:row>
      <xdr:rowOff>91151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9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82278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50851</xdr:rowOff>
    </xdr:from>
    <xdr:to>
      <xdr:col>116</xdr:col>
      <xdr:colOff>63500</xdr:colOff>
      <xdr:row>57</xdr:row>
      <xdr:rowOff>55918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823501"/>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55918</xdr:rowOff>
    </xdr:from>
    <xdr:to>
      <xdr:col>111</xdr:col>
      <xdr:colOff>177800</xdr:colOff>
      <xdr:row>57</xdr:row>
      <xdr:rowOff>88760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828568"/>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88760</xdr:rowOff>
    </xdr:from>
    <xdr:to>
      <xdr:col>107</xdr:col>
      <xdr:colOff>50800</xdr:colOff>
      <xdr:row>57</xdr:row>
      <xdr:rowOff>93866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861410"/>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85369</xdr:rowOff>
    </xdr:from>
    <xdr:to>
      <xdr:col>102</xdr:col>
      <xdr:colOff>114300</xdr:colOff>
      <xdr:row>57</xdr:row>
      <xdr:rowOff>93866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858019"/>
          <a:ext cx="889000" cy="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51</xdr:rowOff>
    </xdr:from>
    <xdr:to>
      <xdr:col>116</xdr:col>
      <xdr:colOff>114300</xdr:colOff>
      <xdr:row>57</xdr:row>
      <xdr:rowOff>101651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77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22928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62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5118</xdr:rowOff>
    </xdr:from>
    <xdr:to>
      <xdr:col>112</xdr:col>
      <xdr:colOff>38100</xdr:colOff>
      <xdr:row>57</xdr:row>
      <xdr:rowOff>106718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7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123245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55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37960</xdr:rowOff>
    </xdr:from>
    <xdr:to>
      <xdr:col>107</xdr:col>
      <xdr:colOff>101600</xdr:colOff>
      <xdr:row>57</xdr:row>
      <xdr:rowOff>139560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1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156087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58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43066</xdr:rowOff>
    </xdr:from>
    <xdr:to>
      <xdr:col>102</xdr:col>
      <xdr:colOff>165100</xdr:colOff>
      <xdr:row>57</xdr:row>
      <xdr:rowOff>144666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1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161193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59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34569</xdr:rowOff>
    </xdr:from>
    <xdr:to>
      <xdr:col>98</xdr:col>
      <xdr:colOff>38100</xdr:colOff>
      <xdr:row>57</xdr:row>
      <xdr:rowOff>136169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152696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58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13055</xdr:rowOff>
    </xdr:from>
    <xdr:to>
      <xdr:col>116</xdr:col>
      <xdr:colOff>63500</xdr:colOff>
      <xdr:row>76</xdr:row>
      <xdr:rowOff>58685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43255"/>
          <a:ext cx="838200" cy="4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58685</xdr:rowOff>
    </xdr:from>
    <xdr:to>
      <xdr:col>111</xdr:col>
      <xdr:colOff>177800</xdr:colOff>
      <xdr:row>76</xdr:row>
      <xdr:rowOff>69771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88885"/>
          <a:ext cx="889000" cy="1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66960</xdr:rowOff>
    </xdr:from>
    <xdr:to>
      <xdr:col>107</xdr:col>
      <xdr:colOff>50800</xdr:colOff>
      <xdr:row>76</xdr:row>
      <xdr:rowOff>69771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97160"/>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66960</xdr:rowOff>
    </xdr:from>
    <xdr:to>
      <xdr:col>102</xdr:col>
      <xdr:colOff>114300</xdr:colOff>
      <xdr:row>76</xdr:row>
      <xdr:rowOff>96723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97160"/>
          <a:ext cx="889000" cy="2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133706</xdr:rowOff>
    </xdr:from>
    <xdr:to>
      <xdr:col>116</xdr:col>
      <xdr:colOff>114300</xdr:colOff>
      <xdr:row>76</xdr:row>
      <xdr:rowOff>63857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924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112132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7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7885</xdr:rowOff>
    </xdr:from>
    <xdr:to>
      <xdr:col>112</xdr:col>
      <xdr:colOff>38100</xdr:colOff>
      <xdr:row>76</xdr:row>
      <xdr:rowOff>109485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100612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3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18971</xdr:rowOff>
    </xdr:from>
    <xdr:to>
      <xdr:col>107</xdr:col>
      <xdr:colOff>101600</xdr:colOff>
      <xdr:row>76</xdr:row>
      <xdr:rowOff>120571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4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111698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16160</xdr:rowOff>
    </xdr:from>
    <xdr:to>
      <xdr:col>102</xdr:col>
      <xdr:colOff>165100</xdr:colOff>
      <xdr:row>76</xdr:row>
      <xdr:rowOff>117760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108887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45923</xdr:rowOff>
    </xdr:from>
    <xdr:to>
      <xdr:col>98</xdr:col>
      <xdr:colOff>38100</xdr:colOff>
      <xdr:row>76</xdr:row>
      <xdr:rowOff>147523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7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138650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6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年度における歳出決算総額は、住民一人当たり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千円から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6.5pt</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年度は、文化スポーツ複合施設整備、泉きずな館整備、城の湯温泉センター改修事業等の大型建設事業の事業完了に伴い、令和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年度から普通建設事業が大きく減少し、これにより歳出総額も</a:t>
          </a:r>
          <a:r>
            <a:rPr kumimoji="1" lang="en-US" altLang="ja-JP" sz="1300">
              <a:latin typeface="ＭＳ Ｐゴシック" panose="020B0600070205080204" pitchFamily="50" charset="-128"/>
              <a:ea typeface="ＭＳ Ｐゴシック" panose="020B0600070205080204" pitchFamily="50" charset="-128"/>
            </a:rPr>
            <a:t>1,282,720</a:t>
          </a:r>
          <a:r>
            <a:rPr kumimoji="1" lang="ja-JP" altLang="en-US" sz="1300">
              <a:latin typeface="ＭＳ Ｐゴシック" panose="020B0600070205080204" pitchFamily="50" charset="-128"/>
              <a:ea typeface="ＭＳ Ｐゴシック" panose="020B0600070205080204" pitchFamily="50" charset="-128"/>
            </a:rPr>
            <a:t>千円減少した。</a:t>
          </a:r>
        </a:p>
        <a:p>
          <a:r>
            <a:rPr kumimoji="1" lang="ja-JP" altLang="en-US" sz="1300">
              <a:latin typeface="ＭＳ Ｐゴシック" panose="020B0600070205080204" pitchFamily="50" charset="-128"/>
              <a:ea typeface="ＭＳ Ｐゴシック" panose="020B0600070205080204" pitchFamily="50" charset="-128"/>
            </a:rPr>
            <a:t>一方で、依然として高いウェイトを占めているのが扶助費（住民一人当たり</a:t>
          </a:r>
          <a:r>
            <a:rPr kumimoji="1" lang="en-US" altLang="ja-JP" sz="1300">
              <a:latin typeface="ＭＳ Ｐゴシック" panose="020B0600070205080204" pitchFamily="50" charset="-128"/>
              <a:ea typeface="ＭＳ Ｐゴシック" panose="020B0600070205080204" pitchFamily="50" charset="-128"/>
            </a:rPr>
            <a:t>114,674</a:t>
          </a:r>
          <a:r>
            <a:rPr kumimoji="1" lang="ja-JP" altLang="en-US" sz="1300">
              <a:latin typeface="ＭＳ Ｐゴシック" panose="020B0600070205080204" pitchFamily="50" charset="-128"/>
              <a:ea typeface="ＭＳ Ｐゴシック" panose="020B0600070205080204" pitchFamily="50" charset="-128"/>
            </a:rPr>
            <a:t>円）である。物価高支援給付金事業や障害者総合支援事業の増等の影響で、対前年度比も</a:t>
          </a:r>
          <a:r>
            <a:rPr kumimoji="1" lang="en-US" altLang="ja-JP" sz="1300">
              <a:latin typeface="ＭＳ Ｐゴシック" panose="020B0600070205080204" pitchFamily="50" charset="-128"/>
              <a:ea typeface="ＭＳ Ｐゴシック" panose="020B0600070205080204" pitchFamily="50" charset="-128"/>
            </a:rPr>
            <a:t>+9.0pt</a:t>
          </a:r>
          <a:r>
            <a:rPr kumimoji="1" lang="ja-JP" altLang="en-US" sz="1300">
              <a:latin typeface="ＭＳ Ｐゴシック" panose="020B0600070205080204" pitchFamily="50" charset="-128"/>
              <a:ea typeface="ＭＳ Ｐゴシック" panose="020B0600070205080204" pitchFamily="50" charset="-128"/>
            </a:rPr>
            <a:t>となり、住民一人当たりで最も大きい額となっている。</a:t>
          </a:r>
        </a:p>
        <a:p>
          <a:r>
            <a:rPr kumimoji="1" lang="ja-JP" altLang="en-US" sz="1300">
              <a:latin typeface="ＭＳ Ｐゴシック" panose="020B0600070205080204" pitchFamily="50" charset="-128"/>
              <a:ea typeface="ＭＳ Ｐゴシック" panose="020B0600070205080204" pitchFamily="50" charset="-128"/>
            </a:rPr>
            <a:t>物件費（住民一人当たり</a:t>
          </a:r>
          <a:r>
            <a:rPr kumimoji="1" lang="en-US" altLang="ja-JP" sz="1300">
              <a:latin typeface="ＭＳ Ｐゴシック" panose="020B0600070205080204" pitchFamily="50" charset="-128"/>
              <a:ea typeface="ＭＳ Ｐゴシック" panose="020B0600070205080204" pitchFamily="50" charset="-128"/>
            </a:rPr>
            <a:t>67,550</a:t>
          </a:r>
          <a:r>
            <a:rPr kumimoji="1" lang="ja-JP" altLang="en-US" sz="1300">
              <a:latin typeface="ＭＳ Ｐゴシック" panose="020B0600070205080204" pitchFamily="50" charset="-128"/>
              <a:ea typeface="ＭＳ Ｐゴシック" panose="020B0600070205080204" pitchFamily="50" charset="-128"/>
            </a:rPr>
            <a:t>円）及び維持補修費（住民一人当たり</a:t>
          </a:r>
          <a:r>
            <a:rPr kumimoji="1" lang="en-US" altLang="ja-JP" sz="1300">
              <a:latin typeface="ＭＳ Ｐゴシック" panose="020B0600070205080204" pitchFamily="50" charset="-128"/>
              <a:ea typeface="ＭＳ Ｐゴシック" panose="020B0600070205080204" pitchFamily="50" charset="-128"/>
            </a:rPr>
            <a:t>2,356</a:t>
          </a:r>
          <a:r>
            <a:rPr kumimoji="1" lang="ja-JP" altLang="en-US" sz="1300">
              <a:latin typeface="ＭＳ Ｐゴシック" panose="020B0600070205080204" pitchFamily="50" charset="-128"/>
              <a:ea typeface="ＭＳ Ｐゴシック" panose="020B0600070205080204" pitchFamily="50" charset="-128"/>
            </a:rPr>
            <a:t>円）は、類似団体内での順位が低い。物価高騰や老朽化した施設の維持管理費の増加の影響が予想されるが、今後も経常費用の削減に一層努める。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栃木県矢板市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30,117
29,672
170.46
15,540,533
14,724,612
785,340
8,268,467
12,192,413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9017</xdr:rowOff>
    </xdr:from>
    <xdr:to>
      <xdr:col>24</xdr:col>
      <xdr:colOff>63500</xdr:colOff>
      <xdr:row>36</xdr:row>
      <xdr:rowOff>45403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81217"/>
          <a:ext cx="8382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9017</xdr:rowOff>
    </xdr:from>
    <xdr:to>
      <xdr:col>19</xdr:col>
      <xdr:colOff>177800</xdr:colOff>
      <xdr:row>36</xdr:row>
      <xdr:rowOff>39878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1217"/>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39878</xdr:rowOff>
    </xdr:from>
    <xdr:to>
      <xdr:col>15</xdr:col>
      <xdr:colOff>50800</xdr:colOff>
      <xdr:row>36</xdr:row>
      <xdr:rowOff>60833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12078"/>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40640</xdr:rowOff>
    </xdr:from>
    <xdr:to>
      <xdr:col>10</xdr:col>
      <xdr:colOff>114300</xdr:colOff>
      <xdr:row>36</xdr:row>
      <xdr:rowOff>60833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2840"/>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166053</xdr:rowOff>
    </xdr:from>
    <xdr:to>
      <xdr:col>24</xdr:col>
      <xdr:colOff>114300</xdr:colOff>
      <xdr:row>36</xdr:row>
      <xdr:rowOff>96203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144480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129667</xdr:rowOff>
    </xdr:from>
    <xdr:to>
      <xdr:col>20</xdr:col>
      <xdr:colOff>38100</xdr:colOff>
      <xdr:row>36</xdr:row>
      <xdr:rowOff>59817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76344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160528</xdr:rowOff>
    </xdr:from>
    <xdr:to>
      <xdr:col>15</xdr:col>
      <xdr:colOff>101600</xdr:colOff>
      <xdr:row>36</xdr:row>
      <xdr:rowOff>90678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107205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10033</xdr:rowOff>
    </xdr:from>
    <xdr:to>
      <xdr:col>10</xdr:col>
      <xdr:colOff>165100</xdr:colOff>
      <xdr:row>36</xdr:row>
      <xdr:rowOff>111633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102760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161290</xdr:rowOff>
    </xdr:from>
    <xdr:to>
      <xdr:col>6</xdr:col>
      <xdr:colOff>38100</xdr:colOff>
      <xdr:row>36</xdr:row>
      <xdr:rowOff>91440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107967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103852</xdr:rowOff>
    </xdr:from>
    <xdr:to>
      <xdr:col>24</xdr:col>
      <xdr:colOff>63500</xdr:colOff>
      <xdr:row>57</xdr:row>
      <xdr:rowOff>143201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76502"/>
          <a:ext cx="838200" cy="3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80889</xdr:rowOff>
    </xdr:from>
    <xdr:to>
      <xdr:col>19</xdr:col>
      <xdr:colOff>177800</xdr:colOff>
      <xdr:row>57</xdr:row>
      <xdr:rowOff>103852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53539"/>
          <a:ext cx="889000" cy="2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62940</xdr:rowOff>
    </xdr:from>
    <xdr:to>
      <xdr:col>15</xdr:col>
      <xdr:colOff>50800</xdr:colOff>
      <xdr:row>57</xdr:row>
      <xdr:rowOff>80889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35590"/>
          <a:ext cx="889000" cy="1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154803</xdr:rowOff>
    </xdr:from>
    <xdr:to>
      <xdr:col>10</xdr:col>
      <xdr:colOff>114300</xdr:colOff>
      <xdr:row>57</xdr:row>
      <xdr:rowOff>62940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4553"/>
          <a:ext cx="889000" cy="25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92401</xdr:rowOff>
    </xdr:from>
    <xdr:to>
      <xdr:col>24</xdr:col>
      <xdr:colOff>114300</xdr:colOff>
      <xdr:row>58</xdr:row>
      <xdr:rowOff>22551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7328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53052</xdr:rowOff>
    </xdr:from>
    <xdr:to>
      <xdr:col>20</xdr:col>
      <xdr:colOff>38100</xdr:colOff>
      <xdr:row>57</xdr:row>
      <xdr:rowOff>154652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145779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1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30089</xdr:rowOff>
    </xdr:from>
    <xdr:to>
      <xdr:col>15</xdr:col>
      <xdr:colOff>101600</xdr:colOff>
      <xdr:row>57</xdr:row>
      <xdr:rowOff>131689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122816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9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12140</xdr:rowOff>
    </xdr:from>
    <xdr:to>
      <xdr:col>10</xdr:col>
      <xdr:colOff>165100</xdr:colOff>
      <xdr:row>57</xdr:row>
      <xdr:rowOff>113740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104867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7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104003</xdr:rowOff>
    </xdr:from>
    <xdr:to>
      <xdr:col>6</xdr:col>
      <xdr:colOff>38100</xdr:colOff>
      <xdr:row>56</xdr:row>
      <xdr:rowOff>34153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25280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138285</xdr:rowOff>
    </xdr:from>
    <xdr:to>
      <xdr:col>24</xdr:col>
      <xdr:colOff>63500</xdr:colOff>
      <xdr:row>78</xdr:row>
      <xdr:rowOff>105192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39935"/>
          <a:ext cx="838200" cy="13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105192</xdr:rowOff>
    </xdr:from>
    <xdr:to>
      <xdr:col>19</xdr:col>
      <xdr:colOff>177800</xdr:colOff>
      <xdr:row>78</xdr:row>
      <xdr:rowOff>169266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78292"/>
          <a:ext cx="8890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15526</xdr:rowOff>
    </xdr:from>
    <xdr:to>
      <xdr:col>15</xdr:col>
      <xdr:colOff>50800</xdr:colOff>
      <xdr:row>78</xdr:row>
      <xdr:rowOff>169266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88626"/>
          <a:ext cx="889000" cy="15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15526</xdr:rowOff>
    </xdr:from>
    <xdr:to>
      <xdr:col>10</xdr:col>
      <xdr:colOff>114300</xdr:colOff>
      <xdr:row>79</xdr:row>
      <xdr:rowOff>43035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8626"/>
          <a:ext cx="889000" cy="19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87485</xdr:rowOff>
    </xdr:from>
    <xdr:to>
      <xdr:col>24</xdr:col>
      <xdr:colOff>114300</xdr:colOff>
      <xdr:row>78</xdr:row>
      <xdr:rowOff>17635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65912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6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54392</xdr:rowOff>
    </xdr:from>
    <xdr:to>
      <xdr:col>20</xdr:col>
      <xdr:colOff>38100</xdr:colOff>
      <xdr:row>78</xdr:row>
      <xdr:rowOff>155992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147119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2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118466</xdr:rowOff>
    </xdr:from>
    <xdr:to>
      <xdr:col>15</xdr:col>
      <xdr:colOff>101600</xdr:colOff>
      <xdr:row>79</xdr:row>
      <xdr:rowOff>48616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9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39743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8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136176</xdr:rowOff>
    </xdr:from>
    <xdr:to>
      <xdr:col>10</xdr:col>
      <xdr:colOff>165100</xdr:colOff>
      <xdr:row>78</xdr:row>
      <xdr:rowOff>66326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57453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3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163685</xdr:rowOff>
    </xdr:from>
    <xdr:to>
      <xdr:col>6</xdr:col>
      <xdr:colOff>38100</xdr:colOff>
      <xdr:row>79</xdr:row>
      <xdr:rowOff>93835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84962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2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7886</xdr:rowOff>
    </xdr:from>
    <xdr:to>
      <xdr:col>24</xdr:col>
      <xdr:colOff>63500</xdr:colOff>
      <xdr:row>99</xdr:row>
      <xdr:rowOff>14770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81436"/>
          <a:ext cx="838200" cy="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110237</xdr:rowOff>
    </xdr:from>
    <xdr:to>
      <xdr:col>19</xdr:col>
      <xdr:colOff>177800</xdr:colOff>
      <xdr:row>99</xdr:row>
      <xdr:rowOff>14770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12337"/>
          <a:ext cx="889000" cy="7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110237</xdr:rowOff>
    </xdr:from>
    <xdr:to>
      <xdr:col>15</xdr:col>
      <xdr:colOff>50800</xdr:colOff>
      <xdr:row>99</xdr:row>
      <xdr:rowOff>28448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12337"/>
          <a:ext cx="889000" cy="8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28448</xdr:rowOff>
    </xdr:from>
    <xdr:to>
      <xdr:col>10</xdr:col>
      <xdr:colOff>114300</xdr:colOff>
      <xdr:row>99</xdr:row>
      <xdr:rowOff>101436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01998"/>
          <a:ext cx="889000" cy="7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128536</xdr:rowOff>
    </xdr:from>
    <xdr:to>
      <xdr:col>24</xdr:col>
      <xdr:colOff>114300</xdr:colOff>
      <xdr:row>99</xdr:row>
      <xdr:rowOff>58686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3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43463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4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135420</xdr:rowOff>
    </xdr:from>
    <xdr:to>
      <xdr:col>20</xdr:col>
      <xdr:colOff>38100</xdr:colOff>
      <xdr:row>99</xdr:row>
      <xdr:rowOff>65570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56697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3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59437</xdr:rowOff>
    </xdr:from>
    <xdr:to>
      <xdr:col>15</xdr:col>
      <xdr:colOff>101600</xdr:colOff>
      <xdr:row>98</xdr:row>
      <xdr:rowOff>161037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6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152164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5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149098</xdr:rowOff>
    </xdr:from>
    <xdr:to>
      <xdr:col>10</xdr:col>
      <xdr:colOff>165100</xdr:colOff>
      <xdr:row>99</xdr:row>
      <xdr:rowOff>79248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5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70375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4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50636</xdr:rowOff>
    </xdr:from>
    <xdr:to>
      <xdr:col>6</xdr:col>
      <xdr:colOff>38100</xdr:colOff>
      <xdr:row>99</xdr:row>
      <xdr:rowOff>152236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70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143363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11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78631</xdr:rowOff>
    </xdr:from>
    <xdr:to>
      <xdr:col>55</xdr:col>
      <xdr:colOff>0</xdr:colOff>
      <xdr:row>39</xdr:row>
      <xdr:rowOff>81570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65181"/>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78631</xdr:rowOff>
    </xdr:from>
    <xdr:to>
      <xdr:col>50</xdr:col>
      <xdr:colOff>114300</xdr:colOff>
      <xdr:row>39</xdr:row>
      <xdr:rowOff>85162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6518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82876</xdr:rowOff>
    </xdr:from>
    <xdr:to>
      <xdr:col>45</xdr:col>
      <xdr:colOff>177800</xdr:colOff>
      <xdr:row>39</xdr:row>
      <xdr:rowOff>85162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694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72753</xdr:rowOff>
    </xdr:from>
    <xdr:to>
      <xdr:col>41</xdr:col>
      <xdr:colOff>50800</xdr:colOff>
      <xdr:row>39</xdr:row>
      <xdr:rowOff>82876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59303"/>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30770</xdr:rowOff>
    </xdr:from>
    <xdr:to>
      <xdr:col>55</xdr:col>
      <xdr:colOff>50800</xdr:colOff>
      <xdr:row>39</xdr:row>
      <xdr:rowOff>132370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117147</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32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27831</xdr:rowOff>
    </xdr:from>
    <xdr:to>
      <xdr:col>50</xdr:col>
      <xdr:colOff>165100</xdr:colOff>
      <xdr:row>39</xdr:row>
      <xdr:rowOff>129431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120558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071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34362</xdr:rowOff>
    </xdr:from>
    <xdr:to>
      <xdr:col>46</xdr:col>
      <xdr:colOff>38100</xdr:colOff>
      <xdr:row>39</xdr:row>
      <xdr:rowOff>135962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127089</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1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32076</xdr:rowOff>
    </xdr:from>
    <xdr:to>
      <xdr:col>41</xdr:col>
      <xdr:colOff>101600</xdr:colOff>
      <xdr:row>39</xdr:row>
      <xdr:rowOff>133676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1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124803</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811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21953</xdr:rowOff>
    </xdr:from>
    <xdr:to>
      <xdr:col>36</xdr:col>
      <xdr:colOff>165100</xdr:colOff>
      <xdr:row>39</xdr:row>
      <xdr:rowOff>123553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114680</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0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75540</xdr:rowOff>
    </xdr:from>
    <xdr:to>
      <xdr:col>55</xdr:col>
      <xdr:colOff>0</xdr:colOff>
      <xdr:row>57</xdr:row>
      <xdr:rowOff>99523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48190"/>
          <a:ext cx="838200" cy="2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75540</xdr:rowOff>
    </xdr:from>
    <xdr:to>
      <xdr:col>50</xdr:col>
      <xdr:colOff>114300</xdr:colOff>
      <xdr:row>57</xdr:row>
      <xdr:rowOff>86531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48190"/>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37192</xdr:rowOff>
    </xdr:from>
    <xdr:to>
      <xdr:col>45</xdr:col>
      <xdr:colOff>177800</xdr:colOff>
      <xdr:row>57</xdr:row>
      <xdr:rowOff>86531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09842"/>
          <a:ext cx="8890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164350</xdr:rowOff>
    </xdr:from>
    <xdr:to>
      <xdr:col>41</xdr:col>
      <xdr:colOff>50800</xdr:colOff>
      <xdr:row>57</xdr:row>
      <xdr:rowOff>37192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65550"/>
          <a:ext cx="889000" cy="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48723</xdr:rowOff>
    </xdr:from>
    <xdr:to>
      <xdr:col>55</xdr:col>
      <xdr:colOff>50800</xdr:colOff>
      <xdr:row>57</xdr:row>
      <xdr:rowOff>150323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27150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9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24740</xdr:rowOff>
    </xdr:from>
    <xdr:to>
      <xdr:col>50</xdr:col>
      <xdr:colOff>165100</xdr:colOff>
      <xdr:row>57</xdr:row>
      <xdr:rowOff>126340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117467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35731</xdr:rowOff>
    </xdr:from>
    <xdr:to>
      <xdr:col>46</xdr:col>
      <xdr:colOff>38100</xdr:colOff>
      <xdr:row>57</xdr:row>
      <xdr:rowOff>137331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128458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157842</xdr:rowOff>
    </xdr:from>
    <xdr:to>
      <xdr:col>41</xdr:col>
      <xdr:colOff>101600</xdr:colOff>
      <xdr:row>57</xdr:row>
      <xdr:rowOff>87992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79119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5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113550</xdr:rowOff>
    </xdr:from>
    <xdr:to>
      <xdr:col>36</xdr:col>
      <xdr:colOff>165100</xdr:colOff>
      <xdr:row>57</xdr:row>
      <xdr:rowOff>43700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34827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0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105239</xdr:rowOff>
    </xdr:from>
    <xdr:to>
      <xdr:col>55</xdr:col>
      <xdr:colOff>0</xdr:colOff>
      <xdr:row>77</xdr:row>
      <xdr:rowOff>105772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35439"/>
          <a:ext cx="838200" cy="17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105239</xdr:rowOff>
    </xdr:from>
    <xdr:to>
      <xdr:col>50</xdr:col>
      <xdr:colOff>114300</xdr:colOff>
      <xdr:row>77</xdr:row>
      <xdr:rowOff>107277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35439"/>
          <a:ext cx="889000" cy="17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107277</xdr:rowOff>
    </xdr:from>
    <xdr:to>
      <xdr:col>45</xdr:col>
      <xdr:colOff>177800</xdr:colOff>
      <xdr:row>77</xdr:row>
      <xdr:rowOff>125527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08927"/>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70149</xdr:rowOff>
    </xdr:from>
    <xdr:to>
      <xdr:col>41</xdr:col>
      <xdr:colOff>50800</xdr:colOff>
      <xdr:row>77</xdr:row>
      <xdr:rowOff>125527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71799"/>
          <a:ext cx="889000" cy="5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54972</xdr:rowOff>
    </xdr:from>
    <xdr:to>
      <xdr:col>55</xdr:col>
      <xdr:colOff>50800</xdr:colOff>
      <xdr:row>77</xdr:row>
      <xdr:rowOff>156572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33399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54439</xdr:rowOff>
    </xdr:from>
    <xdr:to>
      <xdr:col>50</xdr:col>
      <xdr:colOff>165100</xdr:colOff>
      <xdr:row>76</xdr:row>
      <xdr:rowOff>156039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5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56477</xdr:rowOff>
    </xdr:from>
    <xdr:to>
      <xdr:col>46</xdr:col>
      <xdr:colOff>38100</xdr:colOff>
      <xdr:row>77</xdr:row>
      <xdr:rowOff>158077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5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149204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74727</xdr:rowOff>
    </xdr:from>
    <xdr:to>
      <xdr:col>41</xdr:col>
      <xdr:colOff>101600</xdr:colOff>
      <xdr:row>78</xdr:row>
      <xdr:rowOff>4877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7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167454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6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19349</xdr:rowOff>
    </xdr:from>
    <xdr:to>
      <xdr:col>36</xdr:col>
      <xdr:colOff>165100</xdr:colOff>
      <xdr:row>77</xdr:row>
      <xdr:rowOff>120949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2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112076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1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128815</xdr:rowOff>
    </xdr:from>
    <xdr:to>
      <xdr:col>55</xdr:col>
      <xdr:colOff>0</xdr:colOff>
      <xdr:row>98</xdr:row>
      <xdr:rowOff>43205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759465"/>
          <a:ext cx="838200" cy="8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43205</xdr:rowOff>
    </xdr:from>
    <xdr:to>
      <xdr:col>50</xdr:col>
      <xdr:colOff>114300</xdr:colOff>
      <xdr:row>98</xdr:row>
      <xdr:rowOff>97789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45305"/>
          <a:ext cx="8890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97789</xdr:rowOff>
    </xdr:from>
    <xdr:to>
      <xdr:col>45</xdr:col>
      <xdr:colOff>177800</xdr:colOff>
      <xdr:row>98</xdr:row>
      <xdr:rowOff>151194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99889"/>
          <a:ext cx="889000" cy="5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99416</xdr:rowOff>
    </xdr:from>
    <xdr:to>
      <xdr:col>41</xdr:col>
      <xdr:colOff>50800</xdr:colOff>
      <xdr:row>98</xdr:row>
      <xdr:rowOff>151194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30066"/>
          <a:ext cx="889000" cy="22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78015</xdr:rowOff>
    </xdr:from>
    <xdr:to>
      <xdr:col>55</xdr:col>
      <xdr:colOff>50800</xdr:colOff>
      <xdr:row>98</xdr:row>
      <xdr:rowOff>8165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0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56442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8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163855</xdr:rowOff>
    </xdr:from>
    <xdr:to>
      <xdr:col>50</xdr:col>
      <xdr:colOff>165100</xdr:colOff>
      <xdr:row>98</xdr:row>
      <xdr:rowOff>94005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9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85132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8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46989</xdr:rowOff>
    </xdr:from>
    <xdr:to>
      <xdr:col>46</xdr:col>
      <xdr:colOff>38100</xdr:colOff>
      <xdr:row>98</xdr:row>
      <xdr:rowOff>148589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139716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4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100394</xdr:rowOff>
    </xdr:from>
    <xdr:to>
      <xdr:col>41</xdr:col>
      <xdr:colOff>101600</xdr:colOff>
      <xdr:row>99</xdr:row>
      <xdr:rowOff>30544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9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21671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9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48616</xdr:rowOff>
    </xdr:from>
    <xdr:to>
      <xdr:col>36</xdr:col>
      <xdr:colOff>165100</xdr:colOff>
      <xdr:row>97</xdr:row>
      <xdr:rowOff>150216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141343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87350</xdr:rowOff>
    </xdr:from>
    <xdr:to>
      <xdr:col>85</xdr:col>
      <xdr:colOff>127000</xdr:colOff>
      <xdr:row>37</xdr:row>
      <xdr:rowOff>125260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31000"/>
          <a:ext cx="83820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63843</xdr:rowOff>
    </xdr:from>
    <xdr:to>
      <xdr:col>81</xdr:col>
      <xdr:colOff>50800</xdr:colOff>
      <xdr:row>37</xdr:row>
      <xdr:rowOff>125260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236043"/>
          <a:ext cx="889000" cy="23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63843</xdr:rowOff>
    </xdr:from>
    <xdr:to>
      <xdr:col>76</xdr:col>
      <xdr:colOff>114300</xdr:colOff>
      <xdr:row>36</xdr:row>
      <xdr:rowOff>91427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236043"/>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56871</xdr:rowOff>
    </xdr:from>
    <xdr:to>
      <xdr:col>71</xdr:col>
      <xdr:colOff>177800</xdr:colOff>
      <xdr:row>36</xdr:row>
      <xdr:rowOff>91427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057621"/>
          <a:ext cx="889000" cy="20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36550</xdr:rowOff>
    </xdr:from>
    <xdr:to>
      <xdr:col>85</xdr:col>
      <xdr:colOff>177800</xdr:colOff>
      <xdr:row>37</xdr:row>
      <xdr:rowOff>138150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14977</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35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74460</xdr:rowOff>
    </xdr:from>
    <xdr:to>
      <xdr:col>81</xdr:col>
      <xdr:colOff>101600</xdr:colOff>
      <xdr:row>38</xdr:row>
      <xdr:rowOff>4611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181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167187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51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13043</xdr:rowOff>
    </xdr:from>
    <xdr:to>
      <xdr:col>76</xdr:col>
      <xdr:colOff>165100</xdr:colOff>
      <xdr:row>36</xdr:row>
      <xdr:rowOff>114643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8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131170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40627</xdr:rowOff>
    </xdr:from>
    <xdr:to>
      <xdr:col>72</xdr:col>
      <xdr:colOff>38100</xdr:colOff>
      <xdr:row>36</xdr:row>
      <xdr:rowOff>142227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21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158754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8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6071</xdr:rowOff>
    </xdr:from>
    <xdr:to>
      <xdr:col>67</xdr:col>
      <xdr:colOff>101600</xdr:colOff>
      <xdr:row>35</xdr:row>
      <xdr:rowOff>107671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0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124198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78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151848</xdr:rowOff>
    </xdr:from>
    <xdr:to>
      <xdr:col>85</xdr:col>
      <xdr:colOff>127000</xdr:colOff>
      <xdr:row>57</xdr:row>
      <xdr:rowOff>39388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410148"/>
          <a:ext cx="838200" cy="40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151848</xdr:rowOff>
    </xdr:from>
    <xdr:to>
      <xdr:col>81</xdr:col>
      <xdr:colOff>50800</xdr:colOff>
      <xdr:row>57</xdr:row>
      <xdr:rowOff>99489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410148"/>
          <a:ext cx="889000" cy="46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99489</xdr:rowOff>
    </xdr:from>
    <xdr:to>
      <xdr:col>76</xdr:col>
      <xdr:colOff>114300</xdr:colOff>
      <xdr:row>58</xdr:row>
      <xdr:rowOff>9398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72139"/>
          <a:ext cx="889000" cy="8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110276</xdr:rowOff>
    </xdr:from>
    <xdr:to>
      <xdr:col>71</xdr:col>
      <xdr:colOff>177800</xdr:colOff>
      <xdr:row>58</xdr:row>
      <xdr:rowOff>9398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82926"/>
          <a:ext cx="889000" cy="7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160038</xdr:rowOff>
    </xdr:from>
    <xdr:to>
      <xdr:col>85</xdr:col>
      <xdr:colOff>177800</xdr:colOff>
      <xdr:row>57</xdr:row>
      <xdr:rowOff>90188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138465</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3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101048</xdr:rowOff>
    </xdr:from>
    <xdr:to>
      <xdr:col>81</xdr:col>
      <xdr:colOff>101600</xdr:colOff>
      <xdr:row>55</xdr:row>
      <xdr:rowOff>31198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47725</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181795" y="913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48689</xdr:rowOff>
    </xdr:from>
    <xdr:to>
      <xdr:col>76</xdr:col>
      <xdr:colOff>165100</xdr:colOff>
      <xdr:row>57</xdr:row>
      <xdr:rowOff>150289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2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166816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130048</xdr:rowOff>
    </xdr:from>
    <xdr:to>
      <xdr:col>72</xdr:col>
      <xdr:colOff>38100</xdr:colOff>
      <xdr:row>58</xdr:row>
      <xdr:rowOff>60198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51325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9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59476</xdr:rowOff>
    </xdr:from>
    <xdr:to>
      <xdr:col>67</xdr:col>
      <xdr:colOff>101600</xdr:colOff>
      <xdr:row>57</xdr:row>
      <xdr:rowOff>161076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3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152203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2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88227</xdr:rowOff>
    </xdr:from>
    <xdr:to>
      <xdr:col>85</xdr:col>
      <xdr:colOff>127000</xdr:colOff>
      <xdr:row>79</xdr:row>
      <xdr:rowOff>18351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61327"/>
          <a:ext cx="838200" cy="10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18351</xdr:rowOff>
    </xdr:from>
    <xdr:to>
      <xdr:col>81</xdr:col>
      <xdr:colOff>50800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562901"/>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113830</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486930"/>
          <a:ext cx="8890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37427</xdr:rowOff>
    </xdr:from>
    <xdr:to>
      <xdr:col>85</xdr:col>
      <xdr:colOff>177800</xdr:colOff>
      <xdr:row>78</xdr:row>
      <xdr:rowOff>139027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1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15854</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8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139001</xdr:rowOff>
    </xdr:from>
    <xdr:to>
      <xdr:col>81</xdr:col>
      <xdr:colOff>101600</xdr:colOff>
      <xdr:row>79</xdr:row>
      <xdr:rowOff>69151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1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60278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04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63030</xdr:rowOff>
    </xdr:from>
    <xdr:to>
      <xdr:col>67</xdr:col>
      <xdr:colOff>101600</xdr:colOff>
      <xdr:row>78</xdr:row>
      <xdr:rowOff>164630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3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155757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2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91971</xdr:rowOff>
    </xdr:from>
    <xdr:to>
      <xdr:col>85</xdr:col>
      <xdr:colOff>127000</xdr:colOff>
      <xdr:row>97</xdr:row>
      <xdr:rowOff>100674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722621"/>
          <a:ext cx="8382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91971</xdr:rowOff>
    </xdr:from>
    <xdr:to>
      <xdr:col>81</xdr:col>
      <xdr:colOff>50800</xdr:colOff>
      <xdr:row>97</xdr:row>
      <xdr:rowOff>96250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722621"/>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96250</xdr:rowOff>
    </xdr:from>
    <xdr:to>
      <xdr:col>76</xdr:col>
      <xdr:colOff>114300</xdr:colOff>
      <xdr:row>97</xdr:row>
      <xdr:rowOff>119224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726900"/>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119224</xdr:rowOff>
    </xdr:from>
    <xdr:to>
      <xdr:col>71</xdr:col>
      <xdr:colOff>177800</xdr:colOff>
      <xdr:row>97</xdr:row>
      <xdr:rowOff>156649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49874"/>
          <a:ext cx="889000" cy="3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49874</xdr:rowOff>
    </xdr:from>
    <xdr:to>
      <xdr:col>85</xdr:col>
      <xdr:colOff>177800</xdr:colOff>
      <xdr:row>97</xdr:row>
      <xdr:rowOff>151474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28301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5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41171</xdr:rowOff>
    </xdr:from>
    <xdr:to>
      <xdr:col>81</xdr:col>
      <xdr:colOff>101600</xdr:colOff>
      <xdr:row>97</xdr:row>
      <xdr:rowOff>142771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7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133898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76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45450</xdr:rowOff>
    </xdr:from>
    <xdr:to>
      <xdr:col>76</xdr:col>
      <xdr:colOff>165100</xdr:colOff>
      <xdr:row>97</xdr:row>
      <xdr:rowOff>147050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67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138177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76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68424</xdr:rowOff>
    </xdr:from>
    <xdr:to>
      <xdr:col>72</xdr:col>
      <xdr:colOff>38100</xdr:colOff>
      <xdr:row>97</xdr:row>
      <xdr:rowOff>170024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69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161151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7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105849</xdr:rowOff>
    </xdr:from>
    <xdr:to>
      <xdr:col>67</xdr:col>
      <xdr:colOff>101600</xdr:colOff>
      <xdr:row>98</xdr:row>
      <xdr:rowOff>35999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27126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82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年度歳出決算総額に対する住民一人当たりコスト</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千円の内訳を目的別で見てみると、令和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年度に引き続き、民生費に係るコストが</a:t>
          </a:r>
          <a:r>
            <a:rPr kumimoji="1" lang="en-US" altLang="ja-JP" sz="1300">
              <a:latin typeface="ＭＳ Ｐゴシック" panose="020B0600070205080204" pitchFamily="50" charset="-128"/>
              <a:ea typeface="ＭＳ Ｐゴシック" panose="020B0600070205080204" pitchFamily="50" charset="-128"/>
            </a:rPr>
            <a:t>177,880</a:t>
          </a:r>
          <a:r>
            <a:rPr kumimoji="1" lang="ja-JP" altLang="en-US" sz="1300">
              <a:latin typeface="ＭＳ Ｐゴシック" panose="020B0600070205080204" pitchFamily="50" charset="-128"/>
              <a:ea typeface="ＭＳ Ｐゴシック" panose="020B0600070205080204" pitchFamily="50" charset="-128"/>
            </a:rPr>
            <a:t>円と最も大きく、コスト全体の約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を占めている。令和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年度は、生活保護費が減少した一方、児童手当の拡充により児童福祉費が大きく増加した。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次いで大きなコストは、教育費に係るコストで、</a:t>
          </a:r>
          <a:r>
            <a:rPr kumimoji="1" lang="en-US" altLang="ja-JP" sz="1300">
              <a:latin typeface="ＭＳ Ｐゴシック" panose="020B0600070205080204" pitchFamily="50" charset="-128"/>
              <a:ea typeface="ＭＳ Ｐゴシック" panose="020B0600070205080204" pitchFamily="50" charset="-128"/>
            </a:rPr>
            <a:t>66,965</a:t>
          </a:r>
          <a:r>
            <a:rPr kumimoji="1" lang="ja-JP" altLang="en-US" sz="1300">
              <a:latin typeface="ＭＳ Ｐゴシック" panose="020B0600070205080204" pitchFamily="50" charset="-128"/>
              <a:ea typeface="ＭＳ Ｐゴシック" panose="020B0600070205080204" pitchFamily="50" charset="-128"/>
            </a:rPr>
            <a:t>円となった。教育費は文化スポーツ複合施設整備事業の完了に伴い大幅に減少したものの、民生費と教育費の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つで経費の全体の半分以上を占めることとなった。</a:t>
          </a:r>
        </a:p>
        <a:p>
          <a:r>
            <a:rPr kumimoji="1" lang="ja-JP" altLang="en-US" sz="1300">
              <a:latin typeface="ＭＳ Ｐゴシック" panose="020B0600070205080204" pitchFamily="50" charset="-128"/>
              <a:ea typeface="ＭＳ Ｐゴシック" panose="020B0600070205080204" pitchFamily="50" charset="-128"/>
            </a:rPr>
            <a:t>そのほか、土木費に係るコストは、道路新設事業の実施により対前年度比</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ポイントの増（</a:t>
          </a:r>
          <a:r>
            <a:rPr kumimoji="1" lang="en-US" altLang="ja-JP" sz="1300">
              <a:latin typeface="ＭＳ Ｐゴシック" panose="020B0600070205080204" pitchFamily="50" charset="-128"/>
              <a:ea typeface="ＭＳ Ｐゴシック" panose="020B0600070205080204" pitchFamily="50" charset="-128"/>
            </a:rPr>
            <a:t>50,357</a:t>
          </a:r>
          <a:r>
            <a:rPr kumimoji="1" lang="ja-JP" altLang="en-US" sz="1300">
              <a:latin typeface="ＭＳ Ｐゴシック" panose="020B0600070205080204" pitchFamily="50" charset="-128"/>
              <a:ea typeface="ＭＳ Ｐゴシック" panose="020B0600070205080204" pitchFamily="50" charset="-128"/>
            </a:rPr>
            <a:t>円）、災害復旧費は令和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月の大雨による被害の復旧のため対前年度比</a:t>
          </a:r>
          <a:r>
            <a:rPr kumimoji="1" lang="en-US" altLang="ja-JP" sz="1300">
              <a:latin typeface="ＭＳ Ｐゴシック" panose="020B0600070205080204" pitchFamily="50" charset="-128"/>
              <a:ea typeface="ＭＳ Ｐゴシック" panose="020B0600070205080204" pitchFamily="50" charset="-128"/>
            </a:rPr>
            <a:t>389.2</a:t>
          </a:r>
          <a:r>
            <a:rPr kumimoji="1" lang="ja-JP" altLang="en-US" sz="1300">
              <a:latin typeface="ＭＳ Ｐゴシック" panose="020B0600070205080204" pitchFamily="50" charset="-128"/>
              <a:ea typeface="ＭＳ Ｐゴシック" panose="020B0600070205080204" pitchFamily="50" charset="-128"/>
            </a:rPr>
            <a:t>ポイントの増（</a:t>
          </a:r>
          <a:r>
            <a:rPr kumimoji="1" lang="en-US" altLang="ja-JP" sz="1300">
              <a:latin typeface="ＭＳ Ｐゴシック" panose="020B0600070205080204" pitchFamily="50" charset="-128"/>
              <a:ea typeface="ＭＳ Ｐゴシック" panose="020B0600070205080204" pitchFamily="50" charset="-128"/>
            </a:rPr>
            <a:t>3,351</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一方、総務費に係るコストは、泉きずな館整備事業の完了に伴い対前年度比</a:t>
          </a:r>
          <a:r>
            <a:rPr kumimoji="1" lang="en-US" altLang="ja-JP" sz="1300">
              <a:latin typeface="ＭＳ Ｐゴシック" panose="020B0600070205080204" pitchFamily="50" charset="-128"/>
              <a:ea typeface="ＭＳ Ｐゴシック" panose="020B0600070205080204" pitchFamily="50" charset="-128"/>
            </a:rPr>
            <a:t>13.9</a:t>
          </a:r>
          <a:r>
            <a:rPr kumimoji="1" lang="ja-JP" altLang="en-US" sz="1300">
              <a:latin typeface="ＭＳ Ｐゴシック" panose="020B0600070205080204" pitchFamily="50" charset="-128"/>
              <a:ea typeface="ＭＳ Ｐゴシック" panose="020B0600070205080204" pitchFamily="50" charset="-128"/>
            </a:rPr>
            <a:t>ポイント減（</a:t>
          </a:r>
          <a:r>
            <a:rPr kumimoji="1" lang="en-US" altLang="ja-JP" sz="1300">
              <a:latin typeface="ＭＳ Ｐゴシック" panose="020B0600070205080204" pitchFamily="50" charset="-128"/>
              <a:ea typeface="ＭＳ Ｐゴシック" panose="020B0600070205080204" pitchFamily="50" charset="-128"/>
            </a:rPr>
            <a:t>64,081</a:t>
          </a:r>
          <a:r>
            <a:rPr kumimoji="1" lang="ja-JP" altLang="en-US" sz="1300">
              <a:latin typeface="ＭＳ Ｐゴシック" panose="020B0600070205080204" pitchFamily="50" charset="-128"/>
              <a:ea typeface="ＭＳ Ｐゴシック" panose="020B0600070205080204" pitchFamily="50" charset="-128"/>
            </a:rPr>
            <a:t>円）、商工費に係るコストは、城の湯温泉センター改修事業の完了により対前年度比</a:t>
          </a:r>
          <a:r>
            <a:rPr kumimoji="1" lang="en-US" altLang="ja-JP" sz="1300">
              <a:latin typeface="ＭＳ Ｐゴシック" panose="020B0600070205080204" pitchFamily="50" charset="-128"/>
              <a:ea typeface="ＭＳ Ｐゴシック" panose="020B0600070205080204" pitchFamily="50" charset="-128"/>
            </a:rPr>
            <a:t>37.9</a:t>
          </a:r>
          <a:r>
            <a:rPr kumimoji="1" lang="ja-JP" altLang="en-US" sz="1300">
              <a:latin typeface="ＭＳ Ｐゴシック" panose="020B0600070205080204" pitchFamily="50" charset="-128"/>
              <a:ea typeface="ＭＳ Ｐゴシック" panose="020B0600070205080204" pitchFamily="50" charset="-128"/>
            </a:rPr>
            <a:t>ポイントの減（</a:t>
          </a:r>
          <a:r>
            <a:rPr kumimoji="1" lang="en-US" altLang="ja-JP" sz="1300">
              <a:latin typeface="ＭＳ Ｐゴシック" panose="020B0600070205080204" pitchFamily="50" charset="-128"/>
              <a:ea typeface="ＭＳ Ｐゴシック" panose="020B0600070205080204" pitchFamily="50" charset="-128"/>
            </a:rPr>
            <a:t>14,781</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本市の令和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年度における実質収支額は、令和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年度に比べて増加しており、実質単年度収支は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年ぶりに黒字に転じた。財政調整基金については、令和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年度末残高は標準財政規模比</a:t>
          </a:r>
          <a:r>
            <a:rPr kumimoji="1" lang="en-US" altLang="ja-JP" sz="1200">
              <a:latin typeface="ＭＳ ゴシック" pitchFamily="49" charset="-128"/>
              <a:ea typeface="ＭＳ ゴシック" pitchFamily="49" charset="-128"/>
            </a:rPr>
            <a:t>20.43%</a:t>
          </a:r>
          <a:r>
            <a:rPr kumimoji="1" lang="ja-JP" altLang="en-US" sz="1200">
              <a:latin typeface="ＭＳ ゴシック" pitchFamily="49" charset="-128"/>
              <a:ea typeface="ＭＳ ゴシック" pitchFamily="49" charset="-128"/>
            </a:rPr>
            <a:t>となり、</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つの目安（標準財政規模比</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）を維持している。</a:t>
          </a:r>
        </a:p>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決算では財政調整基金からの繰入れをゼロとできたが、将来に予定されている公共施設の更新等に備えるため、今後も事務事業の見直しをゼロベースで行うなど、予算規模のスリム化を図るとともに、財政調整基金残高を一定水準確保することで、健全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栃木県矢板市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本市の令和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年度に引き続き、全ての会計において黒字決算となった。</a:t>
          </a:r>
        </a:p>
        <a:p>
          <a:r>
            <a:rPr kumimoji="1" lang="ja-JP" altLang="en-US" sz="1400">
              <a:latin typeface="ＭＳ ゴシック" pitchFamily="49" charset="-128"/>
              <a:ea typeface="ＭＳ ゴシック" pitchFamily="49" charset="-128"/>
            </a:rPr>
            <a:t>水道事業会計については、一般会計からの繰入金に依存することなく経営できている。</a:t>
          </a:r>
        </a:p>
        <a:p>
          <a:r>
            <a:rPr kumimoji="1" lang="ja-JP" altLang="en-US" sz="1400">
              <a:latin typeface="ＭＳ ゴシック" pitchFamily="49" charset="-128"/>
              <a:ea typeface="ＭＳ ゴシック" pitchFamily="49" charset="-128"/>
            </a:rPr>
            <a:t>各会計の実質収支額のうち大きいものを見ていくと、一般会計が約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8,300</a:t>
          </a:r>
          <a:r>
            <a:rPr kumimoji="1" lang="ja-JP" altLang="en-US" sz="1400">
              <a:latin typeface="ＭＳ ゴシック" pitchFamily="49" charset="-128"/>
              <a:ea typeface="ＭＳ ゴシック" pitchFamily="49" charset="-128"/>
            </a:rPr>
            <a:t>万円、水道事業会計が約</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3,500</a:t>
          </a:r>
          <a:r>
            <a:rPr kumimoji="1" lang="ja-JP" altLang="en-US" sz="1400">
              <a:latin typeface="ＭＳ ゴシック" pitchFamily="49" charset="-128"/>
              <a:ea typeface="ＭＳ ゴシック" pitchFamily="49" charset="-128"/>
            </a:rPr>
            <a:t>万円、下水道事業会計が</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800</a:t>
          </a:r>
          <a:r>
            <a:rPr kumimoji="1" lang="ja-JP" altLang="en-US" sz="1400">
              <a:latin typeface="ＭＳ ゴシック" pitchFamily="49" charset="-128"/>
              <a:ea typeface="ＭＳ ゴシック" pitchFamily="49" charset="-128"/>
            </a:rPr>
            <a:t>万円、国民健康保険特別会計が</a:t>
          </a:r>
          <a:r>
            <a:rPr kumimoji="1" lang="en-US" altLang="ja-JP" sz="1400">
              <a:latin typeface="ＭＳ ゴシック" pitchFamily="49" charset="-128"/>
              <a:ea typeface="ＭＳ ゴシック" pitchFamily="49" charset="-128"/>
            </a:rPr>
            <a:t>6,000</a:t>
          </a:r>
          <a:r>
            <a:rPr kumimoji="1" lang="ja-JP" altLang="en-US" sz="1400">
              <a:latin typeface="ＭＳ ゴシック" pitchFamily="49" charset="-128"/>
              <a:ea typeface="ＭＳ ゴシック" pitchFamily="49" charset="-128"/>
            </a:rPr>
            <a:t>万円などである。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いずれも黒字決算となっているが、連結実質黒字額は令和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年度にかけて減少している。</a:t>
          </a:r>
        </a:p>
        <a:p>
          <a:r>
            <a:rPr kumimoji="1" lang="ja-JP" altLang="en-US" sz="1400">
              <a:latin typeface="ＭＳ ゴシック" pitchFamily="49" charset="-128"/>
              <a:ea typeface="ＭＳ ゴシック" pitchFamily="49" charset="-128"/>
            </a:rPr>
            <a:t>一般会計においては、扶助費や医療・保険系特別会計への繰出金、更新時期を迎えている老朽公共施設の改修・解体等、歳出決算規模の拡大が予想される。</a:t>
          </a:r>
        </a:p>
        <a:p>
          <a:r>
            <a:rPr kumimoji="1" lang="ja-JP" altLang="en-US" sz="1400">
              <a:latin typeface="ＭＳ ゴシック" pitchFamily="49" charset="-128"/>
              <a:ea typeface="ＭＳ ゴシック" pitchFamily="49" charset="-128"/>
            </a:rPr>
            <a:t>物価上昇や賃金改定等の動向が与える影響を含め、今後も注視していく必要がある。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15540533</v>
      </c>
      <c r="BO4" s="436"/>
      <c r="BP4" s="436"/>
      <c r="BQ4" s="436"/>
      <c r="BR4" s="436"/>
      <c r="BS4" s="436"/>
      <c r="BT4" s="436"/>
      <c r="BU4" s="437"/>
      <c r="BV4" s="435">
        <v>16657419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9.5</v>
      </c>
      <c r="CU4" s="576"/>
      <c r="CV4" s="576"/>
      <c r="CW4" s="576"/>
      <c r="CX4" s="576"/>
      <c r="CY4" s="576"/>
      <c r="CZ4" s="576"/>
      <c r="DA4" s="577"/>
      <c r="DB4" s="575">
        <v>7.6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14724612</v>
      </c>
      <c r="BO5" s="407"/>
      <c r="BP5" s="407"/>
      <c r="BQ5" s="407"/>
      <c r="BR5" s="407"/>
      <c r="BS5" s="407"/>
      <c r="BT5" s="407"/>
      <c r="BU5" s="408"/>
      <c r="BV5" s="406">
        <v>16007332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91.3</v>
      </c>
      <c r="CU5" s="404"/>
      <c r="CV5" s="404"/>
      <c r="CW5" s="404"/>
      <c r="CX5" s="404"/>
      <c r="CY5" s="404"/>
      <c r="CZ5" s="404"/>
      <c r="DA5" s="405"/>
      <c r="DB5" s="403">
        <v>91.1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815921</v>
      </c>
      <c r="BO6" s="407"/>
      <c r="BP6" s="407"/>
      <c r="BQ6" s="407"/>
      <c r="BR6" s="407"/>
      <c r="BS6" s="407"/>
      <c r="BT6" s="407"/>
      <c r="BU6" s="408"/>
      <c r="BV6" s="406">
        <v>650087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91.7</v>
      </c>
      <c r="CU6" s="550"/>
      <c r="CV6" s="550"/>
      <c r="CW6" s="550"/>
      <c r="CX6" s="550"/>
      <c r="CY6" s="550"/>
      <c r="CZ6" s="550"/>
      <c r="DA6" s="551"/>
      <c r="DB6" s="549">
        <v>91.9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30581</v>
      </c>
      <c r="BO7" s="407"/>
      <c r="BP7" s="407"/>
      <c r="BQ7" s="407"/>
      <c r="BR7" s="407"/>
      <c r="BS7" s="407"/>
      <c r="BT7" s="407"/>
      <c r="BU7" s="408"/>
      <c r="BV7" s="406">
        <v>33960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8268467</v>
      </c>
      <c r="CU7" s="407"/>
      <c r="CV7" s="407"/>
      <c r="CW7" s="407"/>
      <c r="CX7" s="407"/>
      <c r="CY7" s="407"/>
      <c r="CZ7" s="407"/>
      <c r="DA7" s="408"/>
      <c r="DB7" s="406">
        <v>8093407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785340</v>
      </c>
      <c r="BO8" s="407"/>
      <c r="BP8" s="407"/>
      <c r="BQ8" s="407"/>
      <c r="BR8" s="407"/>
      <c r="BS8" s="407"/>
      <c r="BT8" s="407"/>
      <c r="BU8" s="408"/>
      <c r="BV8" s="406">
        <v>616127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0.64</v>
      </c>
      <c r="CU8" s="510"/>
      <c r="CV8" s="510"/>
      <c r="CW8" s="510"/>
      <c r="CX8" s="510"/>
      <c r="CY8" s="510"/>
      <c r="CZ8" s="510"/>
      <c r="DA8" s="511"/>
      <c r="DB8" s="509">
        <v>0.64</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31165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169213</v>
      </c>
      <c r="BO9" s="407"/>
      <c r="BP9" s="407"/>
      <c r="BQ9" s="407"/>
      <c r="BR9" s="407"/>
      <c r="BS9" s="407"/>
      <c r="BT9" s="407"/>
      <c r="BU9" s="408"/>
      <c r="BV9" s="406">
        <v>-53901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11.7</v>
      </c>
      <c r="CU9" s="404"/>
      <c r="CV9" s="404"/>
      <c r="CW9" s="404"/>
      <c r="CX9" s="404"/>
      <c r="CY9" s="404"/>
      <c r="CZ9" s="404"/>
      <c r="DA9" s="405"/>
      <c r="DB9" s="403">
        <v>12.2</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33354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1821</v>
      </c>
      <c r="BO10" s="407"/>
      <c r="BP10" s="407"/>
      <c r="BQ10" s="407"/>
      <c r="BR10" s="407"/>
      <c r="BS10" s="407"/>
      <c r="BT10" s="407"/>
      <c r="BU10" s="408"/>
      <c r="BV10" s="406">
        <v>171</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30117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119</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29672</v>
      </c>
      <c r="S13" s="494"/>
      <c r="T13" s="494"/>
      <c r="U13" s="494"/>
      <c r="V13" s="495"/>
      <c r="W13" s="496" t="s">
        <v>131</v>
      </c>
      <c r="X13" s="392"/>
      <c r="Y13" s="392"/>
      <c r="Z13" s="392"/>
      <c r="AA13" s="392"/>
      <c r="AB13" s="393"/>
      <c r="AC13" s="359">
        <v>1145</v>
      </c>
      <c r="AD13" s="360"/>
      <c r="AE13" s="360"/>
      <c r="AF13" s="360"/>
      <c r="AG13" s="361"/>
      <c r="AH13" s="359">
        <v>1187</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171034</v>
      </c>
      <c r="BO13" s="407"/>
      <c r="BP13" s="407"/>
      <c r="BQ13" s="407"/>
      <c r="BR13" s="407"/>
      <c r="BS13" s="407"/>
      <c r="BT13" s="407"/>
      <c r="BU13" s="408"/>
      <c r="BV13" s="406">
        <v>-53730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8.3000000000000007</v>
      </c>
      <c r="CU13" s="404"/>
      <c r="CV13" s="404"/>
      <c r="CW13" s="404"/>
      <c r="CX13" s="404"/>
      <c r="CY13" s="404"/>
      <c r="CZ13" s="404"/>
      <c r="DA13" s="405"/>
      <c r="DB13" s="403">
        <v>8.4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30577</v>
      </c>
      <c r="S14" s="494"/>
      <c r="T14" s="494"/>
      <c r="U14" s="494"/>
      <c r="V14" s="495"/>
      <c r="W14" s="497"/>
      <c r="X14" s="395"/>
      <c r="Y14" s="395"/>
      <c r="Z14" s="395"/>
      <c r="AA14" s="395"/>
      <c r="AB14" s="396"/>
      <c r="AC14" s="486">
        <v>7.7</v>
      </c>
      <c r="AD14" s="487"/>
      <c r="AE14" s="487"/>
      <c r="AF14" s="487"/>
      <c r="AG14" s="488"/>
      <c r="AH14" s="486">
        <v>7.3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1.4</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30155</v>
      </c>
      <c r="S15" s="494"/>
      <c r="T15" s="494"/>
      <c r="U15" s="494"/>
      <c r="V15" s="495"/>
      <c r="W15" s="496" t="s">
        <v>137</v>
      </c>
      <c r="X15" s="392"/>
      <c r="Y15" s="392"/>
      <c r="Z15" s="392"/>
      <c r="AA15" s="392"/>
      <c r="AB15" s="393"/>
      <c r="AC15" s="359">
        <v>4667</v>
      </c>
      <c r="AD15" s="360"/>
      <c r="AE15" s="360"/>
      <c r="AF15" s="360"/>
      <c r="AG15" s="361"/>
      <c r="AH15" s="359">
        <v>5503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4412456</v>
      </c>
      <c r="BO15" s="436"/>
      <c r="BP15" s="436"/>
      <c r="BQ15" s="436"/>
      <c r="BR15" s="436"/>
      <c r="BS15" s="436"/>
      <c r="BT15" s="436"/>
      <c r="BU15" s="437"/>
      <c r="BV15" s="435">
        <v>4421892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31.3</v>
      </c>
      <c r="AD16" s="487"/>
      <c r="AE16" s="487"/>
      <c r="AF16" s="487"/>
      <c r="AG16" s="488"/>
      <c r="AH16" s="486">
        <v>33.799999999999997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7083830</v>
      </c>
      <c r="BO16" s="407"/>
      <c r="BP16" s="407"/>
      <c r="BQ16" s="407"/>
      <c r="BR16" s="407"/>
      <c r="BS16" s="407"/>
      <c r="BT16" s="407"/>
      <c r="BU16" s="408"/>
      <c r="BV16" s="406">
        <v>6863183</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9085</v>
      </c>
      <c r="AD17" s="360"/>
      <c r="AE17" s="360"/>
      <c r="AF17" s="360"/>
      <c r="AG17" s="361"/>
      <c r="AH17" s="359">
        <v>9579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5559127</v>
      </c>
      <c r="BO17" s="407"/>
      <c r="BP17" s="407"/>
      <c r="BQ17" s="407"/>
      <c r="BR17" s="407"/>
      <c r="BS17" s="407"/>
      <c r="BT17" s="407"/>
      <c r="BU17" s="408"/>
      <c r="BV17" s="406">
        <v>5576226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170.46</v>
      </c>
      <c r="M18" s="459"/>
      <c r="N18" s="459"/>
      <c r="O18" s="459"/>
      <c r="P18" s="459"/>
      <c r="Q18" s="459"/>
      <c r="R18" s="460"/>
      <c r="S18" s="460"/>
      <c r="T18" s="460"/>
      <c r="U18" s="460"/>
      <c r="V18" s="461"/>
      <c r="W18" s="477"/>
      <c r="X18" s="478"/>
      <c r="Y18" s="478"/>
      <c r="Z18" s="478"/>
      <c r="AA18" s="478"/>
      <c r="AB18" s="502"/>
      <c r="AC18" s="376">
        <v>61</v>
      </c>
      <c r="AD18" s="377"/>
      <c r="AE18" s="377"/>
      <c r="AF18" s="377"/>
      <c r="AG18" s="462"/>
      <c r="AH18" s="376">
        <v>58.9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7742641</v>
      </c>
      <c r="BO18" s="407"/>
      <c r="BP18" s="407"/>
      <c r="BQ18" s="407"/>
      <c r="BR18" s="407"/>
      <c r="BS18" s="407"/>
      <c r="BT18" s="407"/>
      <c r="BU18" s="408"/>
      <c r="BV18" s="406">
        <v>7451924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183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10360662</v>
      </c>
      <c r="BO19" s="407"/>
      <c r="BP19" s="407"/>
      <c r="BQ19" s="407"/>
      <c r="BR19" s="407"/>
      <c r="BS19" s="407"/>
      <c r="BT19" s="407"/>
      <c r="BU19" s="408"/>
      <c r="BV19" s="406">
        <v>10110434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12012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12192413</v>
      </c>
      <c r="BO22" s="436"/>
      <c r="BP22" s="436"/>
      <c r="BQ22" s="436"/>
      <c r="BR22" s="436"/>
      <c r="BS22" s="436"/>
      <c r="BT22" s="436"/>
      <c r="BU22" s="437"/>
      <c r="BV22" s="435">
        <v>12597624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10409495</v>
      </c>
      <c r="BO23" s="407"/>
      <c r="BP23" s="407"/>
      <c r="BQ23" s="407"/>
      <c r="BR23" s="407"/>
      <c r="BS23" s="407"/>
      <c r="BT23" s="407"/>
      <c r="BU23" s="408"/>
      <c r="BV23" s="406">
        <v>10923918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8900</v>
      </c>
      <c r="R24" s="360"/>
      <c r="S24" s="360"/>
      <c r="T24" s="360"/>
      <c r="U24" s="360"/>
      <c r="V24" s="361"/>
      <c r="W24" s="449"/>
      <c r="X24" s="386"/>
      <c r="Y24" s="387"/>
      <c r="Z24" s="362" t="s">
        <v>162</v>
      </c>
      <c r="AA24" s="363"/>
      <c r="AB24" s="363"/>
      <c r="AC24" s="363"/>
      <c r="AD24" s="363"/>
      <c r="AE24" s="363"/>
      <c r="AF24" s="363"/>
      <c r="AG24" s="364"/>
      <c r="AH24" s="359">
        <v>213</v>
      </c>
      <c r="AI24" s="360"/>
      <c r="AJ24" s="360"/>
      <c r="AK24" s="360"/>
      <c r="AL24" s="361"/>
      <c r="AM24" s="359">
        <v>691185</v>
      </c>
      <c r="AN24" s="360"/>
      <c r="AO24" s="360"/>
      <c r="AP24" s="360"/>
      <c r="AQ24" s="360"/>
      <c r="AR24" s="361"/>
      <c r="AS24" s="359">
        <v>3245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7272417</v>
      </c>
      <c r="BO24" s="407"/>
      <c r="BP24" s="407"/>
      <c r="BQ24" s="407"/>
      <c r="BR24" s="407"/>
      <c r="BS24" s="407"/>
      <c r="BT24" s="407"/>
      <c r="BU24" s="408"/>
      <c r="BV24" s="406">
        <v>7198501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7050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1423860</v>
      </c>
      <c r="BO25" s="436"/>
      <c r="BP25" s="436"/>
      <c r="BQ25" s="436"/>
      <c r="BR25" s="436"/>
      <c r="BS25" s="436"/>
      <c r="BT25" s="436"/>
      <c r="BU25" s="437"/>
      <c r="BV25" s="435">
        <v>1951630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6400</v>
      </c>
      <c r="R26" s="360"/>
      <c r="S26" s="360"/>
      <c r="T26" s="360"/>
      <c r="U26" s="360"/>
      <c r="V26" s="361"/>
      <c r="W26" s="449"/>
      <c r="X26" s="386"/>
      <c r="Y26" s="387"/>
      <c r="Z26" s="362" t="s">
        <v>168</v>
      </c>
      <c r="AA26" s="417"/>
      <c r="AB26" s="417"/>
      <c r="AC26" s="417"/>
      <c r="AD26" s="417"/>
      <c r="AE26" s="417"/>
      <c r="AF26" s="417"/>
      <c r="AG26" s="418"/>
      <c r="AH26" s="359">
        <v>5</v>
      </c>
      <c r="AI26" s="360"/>
      <c r="AJ26" s="360"/>
      <c r="AK26" s="360"/>
      <c r="AL26" s="361"/>
      <c r="AM26" s="359">
        <v>14620</v>
      </c>
      <c r="AN26" s="360"/>
      <c r="AO26" s="360"/>
      <c r="AP26" s="360"/>
      <c r="AQ26" s="360"/>
      <c r="AR26" s="361"/>
      <c r="AS26" s="359">
        <v>2924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4400</v>
      </c>
      <c r="R27" s="360"/>
      <c r="S27" s="360"/>
      <c r="T27" s="360"/>
      <c r="U27" s="360"/>
      <c r="V27" s="361"/>
      <c r="W27" s="449"/>
      <c r="X27" s="386"/>
      <c r="Y27" s="387"/>
      <c r="Z27" s="362" t="s">
        <v>171</v>
      </c>
      <c r="AA27" s="363"/>
      <c r="AB27" s="363"/>
      <c r="AC27" s="363"/>
      <c r="AD27" s="363"/>
      <c r="AE27" s="363"/>
      <c r="AF27" s="363"/>
      <c r="AG27" s="364"/>
      <c r="AH27" s="359">
        <v>5</v>
      </c>
      <c r="AI27" s="360"/>
      <c r="AJ27" s="360"/>
      <c r="AK27" s="360"/>
      <c r="AL27" s="361"/>
      <c r="AM27" s="359">
        <v>19555</v>
      </c>
      <c r="AN27" s="360"/>
      <c r="AO27" s="360"/>
      <c r="AP27" s="360"/>
      <c r="AQ27" s="360"/>
      <c r="AR27" s="361"/>
      <c r="AS27" s="359">
        <v>3911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181857</v>
      </c>
      <c r="BO27" s="441"/>
      <c r="BP27" s="441"/>
      <c r="BQ27" s="441"/>
      <c r="BR27" s="441"/>
      <c r="BS27" s="441"/>
      <c r="BT27" s="441"/>
      <c r="BU27" s="442"/>
      <c r="BV27" s="440">
        <v>181505</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3550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1689358</v>
      </c>
      <c r="BO28" s="436"/>
      <c r="BP28" s="436"/>
      <c r="BQ28" s="436"/>
      <c r="BR28" s="436"/>
      <c r="BS28" s="436"/>
      <c r="BT28" s="436"/>
      <c r="BU28" s="437"/>
      <c r="BV28" s="435">
        <v>1687537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13</v>
      </c>
      <c r="M29" s="360"/>
      <c r="N29" s="360"/>
      <c r="O29" s="360"/>
      <c r="P29" s="361"/>
      <c r="Q29" s="359">
        <v>3250</v>
      </c>
      <c r="R29" s="360"/>
      <c r="S29" s="360"/>
      <c r="T29" s="360"/>
      <c r="U29" s="360"/>
      <c r="V29" s="361"/>
      <c r="W29" s="450"/>
      <c r="X29" s="451"/>
      <c r="Y29" s="452"/>
      <c r="Z29" s="362" t="s">
        <v>177</v>
      </c>
      <c r="AA29" s="363"/>
      <c r="AB29" s="363"/>
      <c r="AC29" s="363"/>
      <c r="AD29" s="363"/>
      <c r="AE29" s="363"/>
      <c r="AF29" s="363"/>
      <c r="AG29" s="364"/>
      <c r="AH29" s="359">
        <v>218</v>
      </c>
      <c r="AI29" s="360"/>
      <c r="AJ29" s="360"/>
      <c r="AK29" s="360"/>
      <c r="AL29" s="361"/>
      <c r="AM29" s="359">
        <v>710740</v>
      </c>
      <c r="AN29" s="360"/>
      <c r="AO29" s="360"/>
      <c r="AP29" s="360"/>
      <c r="AQ29" s="360"/>
      <c r="AR29" s="361"/>
      <c r="AS29" s="359">
        <v>3260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479199</v>
      </c>
      <c r="BO29" s="407"/>
      <c r="BP29" s="407"/>
      <c r="BQ29" s="407"/>
      <c r="BR29" s="407"/>
      <c r="BS29" s="407"/>
      <c r="BT29" s="407"/>
      <c r="BU29" s="408"/>
      <c r="BV29" s="406">
        <v>479019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2156539</v>
      </c>
      <c r="BO30" s="441"/>
      <c r="BP30" s="441"/>
      <c r="BQ30" s="441"/>
      <c r="BR30" s="441"/>
      <c r="BS30" s="441"/>
      <c r="BT30" s="441"/>
      <c r="BU30" s="442"/>
      <c r="BV30" s="440">
        <v>1939570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介護保険特別会計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塩谷広域行政組合　一般会計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矢板市農業公社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ハッピーハイランド矢板排水処理事業特別会計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国民健康保険特別会計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塩谷広域行政組合　塩谷地方ふるさと市町村圏基金特別会計</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株式会社やいた未来</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栃木県市町村総合事務組合　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栃木県市町村総合事務組合　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栃木県後期高齢者医療広域連合　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栃木県後期高齢者医療広域連合　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jPZN/4SEiJq02IP4YoRb5XDXO1IbePe8IPSzwJoUvg6jHStst4H27tqKTJMyMBED1kRqv7nFQW5LSr0HkzW/9g==" saltValue="pPI/yLV/3HHpM/b1dmrn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12.66</v>
      </c>
      <c r="G34" s="33">
        <v>12.25</v>
      </c>
      <c r="H34" s="33">
        <v>8.4</v>
      </c>
      <c r="I34" s="33">
        <v>7.57</v>
      </c>
      <c r="J34" s="34">
        <v>9.4600000000000009</v>
      </c>
      <c r="K34" s="22"/>
      <c r="L34" s="22"/>
      <c r="M34" s="22"/>
      <c r="N34" s="22"/>
      <c r="O34" s="22"/>
      <c r="P34" s="22"/>
    </row>
    <row r="35" spans="1:16" ht="39" customHeight="1" x14ac:dyDescent="0.2">
      <c r="A35" s="22"/>
      <c r="B35" s="35"/>
      <c r="C35" s="1132" t="s">
        <v>532</v>
      </c>
      <c r="D35" s="1132"/>
      <c r="E35" s="1133"/>
      <c r="F35" s="36">
        <v>6.19</v>
      </c>
      <c r="G35" s="37">
        <v>5.97</v>
      </c>
      <c r="H35" s="37">
        <v>8.2799999999999994</v>
      </c>
      <c r="I35" s="37">
        <v>8.39</v>
      </c>
      <c r="J35" s="38">
        <v>6.46</v>
      </c>
      <c r="K35" s="22"/>
      <c r="L35" s="22"/>
      <c r="M35" s="22"/>
      <c r="N35" s="22"/>
      <c r="O35" s="22"/>
      <c r="P35" s="22"/>
    </row>
    <row r="36" spans="1:16" ht="39" customHeight="1" x14ac:dyDescent="0.2">
      <c r="A36" s="22"/>
      <c r="B36" s="35"/>
      <c r="C36" s="1132" t="s">
        <v>533</v>
      </c>
      <c r="D36" s="1132"/>
      <c r="E36" s="1133"/>
      <c r="F36" s="36">
        <v>1.53</v>
      </c>
      <c r="G36" s="37">
        <v>1.69</v>
      </c>
      <c r="H36" s="37">
        <v>1.72</v>
      </c>
      <c r="I36" s="37">
        <v>1.56</v>
      </c>
      <c r="J36" s="38">
        <v>1.3</v>
      </c>
      <c r="K36" s="22"/>
      <c r="L36" s="22"/>
      <c r="M36" s="22"/>
      <c r="N36" s="22"/>
      <c r="O36" s="22"/>
      <c r="P36" s="22"/>
    </row>
    <row r="37" spans="1:16" ht="39" customHeight="1" x14ac:dyDescent="0.2">
      <c r="A37" s="22"/>
      <c r="B37" s="35"/>
      <c r="C37" s="1132" t="s">
        <v>534</v>
      </c>
      <c r="D37" s="1132"/>
      <c r="E37" s="1133"/>
      <c r="F37" s="36">
        <v>0.91</v>
      </c>
      <c r="G37" s="37">
        <v>1.3</v>
      </c>
      <c r="H37" s="37">
        <v>0.32</v>
      </c>
      <c r="I37" s="37">
        <v>0.92</v>
      </c>
      <c r="J37" s="38">
        <v>0.71</v>
      </c>
      <c r="K37" s="22"/>
      <c r="L37" s="22"/>
      <c r="M37" s="22"/>
      <c r="N37" s="22"/>
      <c r="O37" s="22"/>
      <c r="P37" s="22"/>
    </row>
    <row r="38" spans="1:16" ht="39" customHeight="1" x14ac:dyDescent="0.2">
      <c r="A38" s="22"/>
      <c r="B38" s="35"/>
      <c r="C38" s="1132" t="s">
        <v>535</v>
      </c>
      <c r="D38" s="1132"/>
      <c r="E38" s="1133"/>
      <c r="F38" s="36">
        <v>0.16</v>
      </c>
      <c r="G38" s="37">
        <v>0.25</v>
      </c>
      <c r="H38" s="37">
        <v>0.31</v>
      </c>
      <c r="I38" s="37">
        <v>0.18</v>
      </c>
      <c r="J38" s="38">
        <v>0.17</v>
      </c>
      <c r="K38" s="22"/>
      <c r="L38" s="22"/>
      <c r="M38" s="22"/>
      <c r="N38" s="22"/>
      <c r="O38" s="22"/>
      <c r="P38" s="22"/>
    </row>
    <row r="39" spans="1:16" ht="39" customHeight="1" x14ac:dyDescent="0.2">
      <c r="A39" s="22"/>
      <c r="B39" s="35"/>
      <c r="C39" s="1132" t="s">
        <v>536</v>
      </c>
      <c r="D39" s="1132"/>
      <c r="E39" s="1133"/>
      <c r="F39" s="36">
        <v>2.4500000000000002</v>
      </c>
      <c r="G39" s="37">
        <v>2.04</v>
      </c>
      <c r="H39" s="37">
        <v>2.33</v>
      </c>
      <c r="I39" s="37">
        <v>1.35</v>
      </c>
      <c r="J39" s="38">
        <v>0.05</v>
      </c>
      <c r="K39" s="22"/>
      <c r="L39" s="22"/>
      <c r="M39" s="22"/>
      <c r="N39" s="22"/>
      <c r="O39" s="22"/>
      <c r="P39" s="22"/>
    </row>
    <row r="40" spans="1:16" ht="39" customHeight="1" x14ac:dyDescent="0.2">
      <c r="A40" s="22"/>
      <c r="B40" s="35"/>
      <c r="C40" s="1132" t="s">
        <v>537</v>
      </c>
      <c r="D40" s="1132"/>
      <c r="E40" s="1133"/>
      <c r="F40" s="36">
        <v>0.02</v>
      </c>
      <c r="G40" s="37">
        <v>0.05</v>
      </c>
      <c r="H40" s="37">
        <v>0.03</v>
      </c>
      <c r="I40" s="37">
        <v>0.03</v>
      </c>
      <c r="J40" s="38">
        <v>0.03</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RCmUzEuzq/UAQKmv2VsoItoIR78iWDE4xSwvgaZ3wGK/pJrlyL/n3XzyS/ioN2p0DXcDa2YLwkt+afAQwZZxQ==" saltValue="IhGK6aTdMSJ54SUcrSFi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1188</v>
      </c>
      <c r="L45" s="58">
        <v>1247</v>
      </c>
      <c r="M45" s="58">
        <v>1274</v>
      </c>
      <c r="N45" s="58">
        <v>1267</v>
      </c>
      <c r="O45" s="59">
        <v>1231</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308</v>
      </c>
      <c r="L48" s="62">
        <v>183</v>
      </c>
      <c r="M48" s="62">
        <v>170</v>
      </c>
      <c r="N48" s="62">
        <v>195</v>
      </c>
      <c r="O48" s="63">
        <v>183</v>
      </c>
      <c r="P48" s="46"/>
      <c r="Q48" s="46"/>
      <c r="R48" s="46"/>
      <c r="S48" s="46"/>
      <c r="T48" s="46"/>
      <c r="U48" s="46"/>
    </row>
    <row r="49" spans="1:21" ht="30.75" customHeight="1" x14ac:dyDescent="0.2">
      <c r="A49" s="46"/>
      <c r="B49" s="1163"/>
      <c r="C49" s="1164"/>
      <c r="D49" s="60"/>
      <c r="E49" s="1140" t="s">
        <v>14</v>
      </c>
      <c r="F49" s="1140"/>
      <c r="G49" s="1140"/>
      <c r="H49" s="1140"/>
      <c r="I49" s="1140"/>
      <c r="J49" s="1141"/>
      <c r="K49" s="61">
        <v>41</v>
      </c>
      <c r="L49" s="62">
        <v>45</v>
      </c>
      <c r="M49" s="62">
        <v>64</v>
      </c>
      <c r="N49" s="62">
        <v>95</v>
      </c>
      <c r="O49" s="63">
        <v>81</v>
      </c>
      <c r="P49" s="46"/>
      <c r="Q49" s="46"/>
      <c r="R49" s="46"/>
      <c r="S49" s="46"/>
      <c r="T49" s="46"/>
      <c r="U49" s="46"/>
    </row>
    <row r="50" spans="1:21" ht="30.75" customHeight="1" x14ac:dyDescent="0.2">
      <c r="A50" s="46"/>
      <c r="B50" s="1163"/>
      <c r="C50" s="1164"/>
      <c r="D50" s="60"/>
      <c r="E50" s="1140" t="s">
        <v>15</v>
      </c>
      <c r="F50" s="1140"/>
      <c r="G50" s="1140"/>
      <c r="H50" s="1140"/>
      <c r="I50" s="1140"/>
      <c r="J50" s="1141"/>
      <c r="K50" s="61">
        <v>166</v>
      </c>
      <c r="L50" s="62">
        <v>129</v>
      </c>
      <c r="M50" s="62">
        <v>126</v>
      </c>
      <c r="N50" s="62">
        <v>77</v>
      </c>
      <c r="O50" s="63">
        <v>50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1069</v>
      </c>
      <c r="L52" s="62">
        <v>1027</v>
      </c>
      <c r="M52" s="62">
        <v>991</v>
      </c>
      <c r="N52" s="62">
        <v>1017</v>
      </c>
      <c r="O52" s="63">
        <v>993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634</v>
      </c>
      <c r="L53" s="67">
        <v>577</v>
      </c>
      <c r="M53" s="67">
        <v>643</v>
      </c>
      <c r="N53" s="67">
        <v>617</v>
      </c>
      <c r="O53" s="68">
        <v>552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CZxVelMO8exeI7pzANuOc7+KRXf8Uv3sJTTtOExMVRQZFdh1iN0mqNrhcAg0XG2TOIkVgQXnlTzASHCNYAw5w==" saltValue="KzX/venEUs82DM9H6Af6/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12583</v>
      </c>
      <c r="J41" s="331">
        <v>12418</v>
      </c>
      <c r="K41" s="331">
        <v>12044</v>
      </c>
      <c r="L41" s="331">
        <v>12598</v>
      </c>
      <c r="M41" s="332">
        <v>12192</v>
      </c>
    </row>
    <row r="42" spans="2:13" ht="27.75" customHeight="1" x14ac:dyDescent="0.2">
      <c r="B42" s="1171"/>
      <c r="C42" s="1172"/>
      <c r="D42" s="104"/>
      <c r="E42" s="1175" t="s">
        <v>32</v>
      </c>
      <c r="F42" s="1175"/>
      <c r="G42" s="1175"/>
      <c r="H42" s="1176"/>
      <c r="I42" s="333">
        <v>50</v>
      </c>
      <c r="J42" s="334">
        <v>54</v>
      </c>
      <c r="K42" s="334">
        <v>38</v>
      </c>
      <c r="L42" s="334">
        <v>22</v>
      </c>
      <c r="M42" s="335" t="s">
        <v>486</v>
      </c>
    </row>
    <row r="43" spans="2:13" ht="27.75" customHeight="1" x14ac:dyDescent="0.2">
      <c r="B43" s="1171"/>
      <c r="C43" s="1172"/>
      <c r="D43" s="104"/>
      <c r="E43" s="1175" t="s">
        <v>33</v>
      </c>
      <c r="F43" s="1175"/>
      <c r="G43" s="1175"/>
      <c r="H43" s="1176"/>
      <c r="I43" s="333">
        <v>3057</v>
      </c>
      <c r="J43" s="334">
        <v>2631</v>
      </c>
      <c r="K43" s="334">
        <v>2288</v>
      </c>
      <c r="L43" s="334">
        <v>1926</v>
      </c>
      <c r="M43" s="335">
        <v>1862</v>
      </c>
    </row>
    <row r="44" spans="2:13" ht="27.75" customHeight="1" x14ac:dyDescent="0.2">
      <c r="B44" s="1171"/>
      <c r="C44" s="1172"/>
      <c r="D44" s="104"/>
      <c r="E44" s="1175" t="s">
        <v>34</v>
      </c>
      <c r="F44" s="1175"/>
      <c r="G44" s="1175"/>
      <c r="H44" s="1176"/>
      <c r="I44" s="333">
        <v>741</v>
      </c>
      <c r="J44" s="334">
        <v>917</v>
      </c>
      <c r="K44" s="334">
        <v>834</v>
      </c>
      <c r="L44" s="334">
        <v>761</v>
      </c>
      <c r="M44" s="335">
        <v>683</v>
      </c>
    </row>
    <row r="45" spans="2:13" ht="27.75" customHeight="1" x14ac:dyDescent="0.2">
      <c r="B45" s="1171"/>
      <c r="C45" s="1172"/>
      <c r="D45" s="104"/>
      <c r="E45" s="1175" t="s">
        <v>35</v>
      </c>
      <c r="F45" s="1175"/>
      <c r="G45" s="1175"/>
      <c r="H45" s="1176"/>
      <c r="I45" s="333">
        <v>2046</v>
      </c>
      <c r="J45" s="334">
        <v>2047</v>
      </c>
      <c r="K45" s="334">
        <v>1979</v>
      </c>
      <c r="L45" s="334">
        <v>1981</v>
      </c>
      <c r="M45" s="335">
        <v>1924</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2716</v>
      </c>
      <c r="J50" s="334">
        <v>4059</v>
      </c>
      <c r="K50" s="334">
        <v>5135</v>
      </c>
      <c r="L50" s="334">
        <v>5487</v>
      </c>
      <c r="M50" s="335">
        <v>5866</v>
      </c>
    </row>
    <row r="51" spans="2:13" ht="27.75" customHeight="1" x14ac:dyDescent="0.2">
      <c r="B51" s="1171"/>
      <c r="C51" s="1172"/>
      <c r="D51" s="104"/>
      <c r="E51" s="1175" t="s">
        <v>42</v>
      </c>
      <c r="F51" s="1175"/>
      <c r="G51" s="1175"/>
      <c r="H51" s="1176"/>
      <c r="I51" s="333">
        <v>1794</v>
      </c>
      <c r="J51" s="334">
        <v>1634</v>
      </c>
      <c r="K51" s="334">
        <v>1940</v>
      </c>
      <c r="L51" s="334">
        <v>1748</v>
      </c>
      <c r="M51" s="335">
        <v>1294</v>
      </c>
    </row>
    <row r="52" spans="2:13" ht="27.75" customHeight="1" x14ac:dyDescent="0.2">
      <c r="B52" s="1173"/>
      <c r="C52" s="1174"/>
      <c r="D52" s="104"/>
      <c r="E52" s="1175" t="s">
        <v>43</v>
      </c>
      <c r="F52" s="1175"/>
      <c r="G52" s="1175"/>
      <c r="H52" s="1176"/>
      <c r="I52" s="333">
        <v>10349</v>
      </c>
      <c r="J52" s="334">
        <v>10229</v>
      </c>
      <c r="K52" s="334">
        <v>9585</v>
      </c>
      <c r="L52" s="334">
        <v>10071</v>
      </c>
      <c r="M52" s="335">
        <v>9395</v>
      </c>
    </row>
    <row r="53" spans="2:13" ht="27.75" customHeight="1" thickBot="1" x14ac:dyDescent="0.25">
      <c r="B53" s="1177" t="s">
        <v>19</v>
      </c>
      <c r="C53" s="1178"/>
      <c r="D53" s="108"/>
      <c r="E53" s="1179" t="s">
        <v>44</v>
      </c>
      <c r="F53" s="1179"/>
      <c r="G53" s="1179"/>
      <c r="H53" s="1180"/>
      <c r="I53" s="336">
        <v>3619</v>
      </c>
      <c r="J53" s="337">
        <v>2145</v>
      </c>
      <c r="K53" s="337">
        <v>523</v>
      </c>
      <c r="L53" s="337">
        <v>-18</v>
      </c>
      <c r="M53" s="338">
        <v>106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uFc5zmAWROufhILNiGDcnOqqdptUwSvNir+IzJx9pOMv1/Kcd5e+CdM4reWvo+mmTkxznOQAtQ+YT89CFijJLA==" saltValue="SjmDJytcew5NNlcO4fMx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1687</v>
      </c>
      <c r="G55" s="339">
        <v>1688</v>
      </c>
      <c r="H55" s="340">
        <v>1689</v>
      </c>
    </row>
    <row r="56" spans="2:8" ht="52.5" customHeight="1" x14ac:dyDescent="0.2">
      <c r="B56" s="120"/>
      <c r="C56" s="1198" t="s">
        <v>47</v>
      </c>
      <c r="D56" s="1198"/>
      <c r="E56" s="1199"/>
      <c r="F56" s="341">
        <v>436</v>
      </c>
      <c r="G56" s="341">
        <v>479</v>
      </c>
      <c r="H56" s="342">
        <v>479</v>
      </c>
    </row>
    <row r="57" spans="2:8" ht="53.25" customHeight="1" x14ac:dyDescent="0.2">
      <c r="B57" s="120"/>
      <c r="C57" s="1200" t="s">
        <v>48</v>
      </c>
      <c r="D57" s="1200"/>
      <c r="E57" s="1201"/>
      <c r="F57" s="343">
        <v>1770</v>
      </c>
      <c r="G57" s="343">
        <v>1940</v>
      </c>
      <c r="H57" s="344">
        <v>2157</v>
      </c>
    </row>
    <row r="58" spans="2:8" ht="45.75" customHeight="1" x14ac:dyDescent="0.2">
      <c r="B58" s="121"/>
      <c r="C58" s="1188" t="s">
        <v>545</v>
      </c>
      <c r="D58" s="1189"/>
      <c r="E58" s="1190"/>
      <c r="F58" s="345">
        <v>782</v>
      </c>
      <c r="G58" s="345">
        <v>830</v>
      </c>
      <c r="H58" s="346">
        <v>939</v>
      </c>
    </row>
    <row r="59" spans="2:8" ht="45.75" customHeight="1" x14ac:dyDescent="0.2">
      <c r="B59" s="121"/>
      <c r="C59" s="1188" t="s">
        <v>546</v>
      </c>
      <c r="D59" s="1189"/>
      <c r="E59" s="1190"/>
      <c r="F59" s="345">
        <v>400</v>
      </c>
      <c r="G59" s="345">
        <v>500</v>
      </c>
      <c r="H59" s="346">
        <v>600</v>
      </c>
    </row>
    <row r="60" spans="2:8" ht="45.75" customHeight="1" x14ac:dyDescent="0.2">
      <c r="B60" s="121"/>
      <c r="C60" s="1188" t="s">
        <v>547</v>
      </c>
      <c r="D60" s="1189"/>
      <c r="E60" s="1190"/>
      <c r="F60" s="345">
        <v>236</v>
      </c>
      <c r="G60" s="345">
        <v>275</v>
      </c>
      <c r="H60" s="346">
        <v>283</v>
      </c>
    </row>
    <row r="61" spans="2:8" ht="45.75" customHeight="1" x14ac:dyDescent="0.2">
      <c r="B61" s="121"/>
      <c r="C61" s="1188" t="s">
        <v>548</v>
      </c>
      <c r="D61" s="1189"/>
      <c r="E61" s="1190"/>
      <c r="F61" s="345">
        <v>159</v>
      </c>
      <c r="G61" s="345">
        <v>159</v>
      </c>
      <c r="H61" s="346">
        <v>159</v>
      </c>
    </row>
    <row r="62" spans="2:8" ht="45.75" customHeight="1" thickBot="1" x14ac:dyDescent="0.25">
      <c r="B62" s="122"/>
      <c r="C62" s="1191" t="s">
        <v>549</v>
      </c>
      <c r="D62" s="1192"/>
      <c r="E62" s="1193"/>
      <c r="F62" s="347">
        <v>124</v>
      </c>
      <c r="G62" s="347">
        <v>123</v>
      </c>
      <c r="H62" s="348">
        <v>103</v>
      </c>
    </row>
    <row r="63" spans="2:8" ht="52.5" customHeight="1" thickBot="1" x14ac:dyDescent="0.25">
      <c r="B63" s="123"/>
      <c r="C63" s="1194" t="s">
        <v>49</v>
      </c>
      <c r="D63" s="1194"/>
      <c r="E63" s="1195"/>
      <c r="F63" s="349">
        <v>3893</v>
      </c>
      <c r="G63" s="349">
        <v>4106</v>
      </c>
      <c r="H63" s="350">
        <v>4325</v>
      </c>
    </row>
    <row r="64" spans="2:8" ht="13" x14ac:dyDescent="0.2"/>
  </sheetData>
  <sheetProtection algorithmName="SHA-512" hashValue="X+HYraPuhKPrQZ8wSV1+WfGRkHysY6/fkDUhcDsWw2u5qfFgLjqOy09dv+v1M+Wfct6nVGRh1CpuV0joPGF7dg==" saltValue="pfIa/SknU7bncVXuPRJ2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78305</v>
      </c>
      <c r="E3" s="142"/>
      <c r="F3" s="143">
        <v>76347</v>
      </c>
      <c r="G3" s="144"/>
      <c r="H3" s="145"/>
    </row>
    <row r="4" spans="1:8" x14ac:dyDescent="0.2">
      <c r="A4" s="146"/>
      <c r="B4" s="147"/>
      <c r="C4" s="148"/>
      <c r="D4" s="149">
        <v>50452</v>
      </c>
      <c r="E4" s="150"/>
      <c r="F4" s="151">
        <v>41762</v>
      </c>
      <c r="G4" s="152"/>
      <c r="H4" s="153"/>
    </row>
    <row r="5" spans="1:8" x14ac:dyDescent="0.2">
      <c r="A5" s="134" t="s">
        <v>518</v>
      </c>
      <c r="B5" s="139"/>
      <c r="C5" s="140"/>
      <c r="D5" s="141">
        <v>36886</v>
      </c>
      <c r="E5" s="142"/>
      <c r="F5" s="143">
        <v>69604</v>
      </c>
      <c r="G5" s="144"/>
      <c r="H5" s="145"/>
    </row>
    <row r="6" spans="1:8" x14ac:dyDescent="0.2">
      <c r="A6" s="146"/>
      <c r="B6" s="147"/>
      <c r="C6" s="148"/>
      <c r="D6" s="149">
        <v>28248</v>
      </c>
      <c r="E6" s="150"/>
      <c r="F6" s="151">
        <v>36247</v>
      </c>
      <c r="G6" s="152"/>
      <c r="H6" s="153"/>
    </row>
    <row r="7" spans="1:8" x14ac:dyDescent="0.2">
      <c r="A7" s="134" t="s">
        <v>519</v>
      </c>
      <c r="B7" s="139"/>
      <c r="C7" s="140"/>
      <c r="D7" s="141">
        <v>47329</v>
      </c>
      <c r="E7" s="142"/>
      <c r="F7" s="143">
        <v>68410</v>
      </c>
      <c r="G7" s="144"/>
      <c r="H7" s="145"/>
    </row>
    <row r="8" spans="1:8" x14ac:dyDescent="0.2">
      <c r="A8" s="146"/>
      <c r="B8" s="147"/>
      <c r="C8" s="148"/>
      <c r="D8" s="149">
        <v>31472</v>
      </c>
      <c r="E8" s="150"/>
      <c r="F8" s="151">
        <v>35086</v>
      </c>
      <c r="G8" s="152"/>
      <c r="H8" s="153"/>
    </row>
    <row r="9" spans="1:8" x14ac:dyDescent="0.2">
      <c r="A9" s="134" t="s">
        <v>520</v>
      </c>
      <c r="B9" s="139"/>
      <c r="C9" s="140"/>
      <c r="D9" s="141">
        <v>109037</v>
      </c>
      <c r="E9" s="142"/>
      <c r="F9" s="143">
        <v>73019</v>
      </c>
      <c r="G9" s="144"/>
      <c r="H9" s="145"/>
    </row>
    <row r="10" spans="1:8" x14ac:dyDescent="0.2">
      <c r="A10" s="146"/>
      <c r="B10" s="147"/>
      <c r="C10" s="148"/>
      <c r="D10" s="149">
        <v>50689</v>
      </c>
      <c r="E10" s="150"/>
      <c r="F10" s="151">
        <v>39427</v>
      </c>
      <c r="G10" s="152"/>
      <c r="H10" s="153"/>
    </row>
    <row r="11" spans="1:8" x14ac:dyDescent="0.2">
      <c r="A11" s="134" t="s">
        <v>521</v>
      </c>
      <c r="B11" s="139"/>
      <c r="C11" s="140"/>
      <c r="D11" s="141">
        <v>50996</v>
      </c>
      <c r="E11" s="142"/>
      <c r="F11" s="143">
        <v>76590</v>
      </c>
      <c r="G11" s="144"/>
      <c r="H11" s="145"/>
    </row>
    <row r="12" spans="1:8" x14ac:dyDescent="0.2">
      <c r="A12" s="146"/>
      <c r="B12" s="147"/>
      <c r="C12" s="154"/>
      <c r="D12" s="149">
        <v>24963</v>
      </c>
      <c r="E12" s="150"/>
      <c r="F12" s="151">
        <v>42387</v>
      </c>
      <c r="G12" s="152"/>
      <c r="H12" s="153"/>
    </row>
    <row r="13" spans="1:8" x14ac:dyDescent="0.2">
      <c r="A13" s="134"/>
      <c r="B13" s="139"/>
      <c r="C13" s="140"/>
      <c r="D13" s="141">
        <v>64511</v>
      </c>
      <c r="E13" s="142"/>
      <c r="F13" s="143">
        <v>72794</v>
      </c>
      <c r="G13" s="155"/>
      <c r="H13" s="145"/>
    </row>
    <row r="14" spans="1:8" x14ac:dyDescent="0.2">
      <c r="A14" s="146"/>
      <c r="B14" s="147"/>
      <c r="C14" s="148"/>
      <c r="D14" s="149">
        <v>37165</v>
      </c>
      <c r="E14" s="150"/>
      <c r="F14" s="151">
        <v>38982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12.7</v>
      </c>
      <c r="C19" s="156">
        <f>ROUND(VALUE(SUBSTITUTE(実質収支比率等に係る経年分析!G$48,"▲","-")),2)</f>
        <v>12.31</v>
      </c>
      <c r="D19" s="156">
        <f>ROUND(VALUE(SUBSTITUTE(実質収支比率等に係る経年分析!H$48,"▲","-")),2)</f>
        <v>8.43</v>
      </c>
      <c r="E19" s="156">
        <f>ROUND(VALUE(SUBSTITUTE(実質収支比率等に係る経年分析!I$48,"▲","-")),2)</f>
        <v>7.61</v>
      </c>
      <c r="F19" s="156">
        <f>ROUND(VALUE(SUBSTITUTE(実質収支比率等に係る経年分析!J$48,"▲","-")),2)</f>
        <v>9.5</v>
      </c>
    </row>
    <row r="20" spans="1:11" x14ac:dyDescent="0.2">
      <c r="A20" s="156" t="s">
        <v>53</v>
      </c>
      <c r="B20" s="156">
        <f>ROUND(VALUE(SUBSTITUTE(実質収支比率等に係る経年分析!F$47,"▲","-")),2)</f>
        <v>9.25</v>
      </c>
      <c r="C20" s="156">
        <f>ROUND(VALUE(SUBSTITUTE(実質収支比率等に係る経年分析!G$47,"▲","-")),2)</f>
        <v>19.27</v>
      </c>
      <c r="D20" s="156">
        <f>ROUND(VALUE(SUBSTITUTE(実質収支比率等に係る経年分析!H$47,"▲","-")),2)</f>
        <v>21.24</v>
      </c>
      <c r="E20" s="156">
        <f>ROUND(VALUE(SUBSTITUTE(実質収支比率等に係る経年分析!I$47,"▲","-")),2)</f>
        <v>20.85</v>
      </c>
      <c r="F20" s="156">
        <f>ROUND(VALUE(SUBSTITUTE(実質収支比率等に係る経年分析!J$47,"▲","-")),2)</f>
        <v>20.43</v>
      </c>
    </row>
    <row r="21" spans="1:11" x14ac:dyDescent="0.2">
      <c r="A21" s="156" t="s">
        <v>54</v>
      </c>
      <c r="B21" s="156">
        <f>IF(ISNUMBER(VALUE(SUBSTITUTE(実質収支比率等に係る経年分析!F$49,"▲","-"))),ROUND(VALUE(SUBSTITUTE(実質収支比率等に係る経年分析!F$49,"▲","-")),2),NA())</f>
        <v>5.74</v>
      </c>
      <c r="C21" s="156">
        <f>IF(ISNUMBER(VALUE(SUBSTITUTE(実質収支比率等に係る経年分析!G$49,"▲","-"))),ROUND(VALUE(SUBSTITUTE(実質収支比率等に係る経年分析!G$49,"▲","-")),2),NA())</f>
        <v>10.68</v>
      </c>
      <c r="D21" s="156">
        <f>IF(ISNUMBER(VALUE(SUBSTITUTE(実質収支比率等に係る経年分析!H$49,"▲","-"))),ROUND(VALUE(SUBSTITUTE(実質収支比率等に係る経年分析!H$49,"▲","-")),2),NA())</f>
        <v>-3</v>
      </c>
      <c r="E21" s="156">
        <f>IF(ISNUMBER(VALUE(SUBSTITUTE(実質収支比率等に係る経年分析!I$49,"▲","-"))),ROUND(VALUE(SUBSTITUTE(実質収支比率等に係る経年分析!I$49,"▲","-")),2),NA())</f>
        <v>-0.66</v>
      </c>
      <c r="F21" s="156">
        <f>IF(ISNUMBER(VALUE(SUBSTITUTE(実質収支比率等に係る経年分析!J$49,"▲","-"))),ROUND(VALUE(SUBSTITUTE(実質収支比率等に係る経年分析!J$49,"▲","-")),2),NA())</f>
        <v>2.0699999999999998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ハッピーハイランド矢板排水処理事業特別会計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2.4500000000000002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2.33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1.35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0.05</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0.17</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0.91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0.71</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1.56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6.19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8.2799999999999994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8.39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6.46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12.66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12.25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7.57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9.4600000000000009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1069</v>
      </c>
      <c r="E42" s="158"/>
      <c r="F42" s="158"/>
      <c r="G42" s="158">
        <f>'実質公債費比率（分子）の構造'!L$52</f>
        <v>1027</v>
      </c>
      <c r="H42" s="158"/>
      <c r="I42" s="158"/>
      <c r="J42" s="158">
        <f>'実質公債費比率（分子）の構造'!M$52</f>
        <v>991</v>
      </c>
      <c r="K42" s="158"/>
      <c r="L42" s="158"/>
      <c r="M42" s="158">
        <f>'実質公債費比率（分子）の構造'!N$52</f>
        <v>1017</v>
      </c>
      <c r="N42" s="158"/>
      <c r="O42" s="158"/>
      <c r="P42" s="158">
        <f>'実質公債費比率（分子）の構造'!O$52</f>
        <v>993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166</v>
      </c>
      <c r="C44" s="158"/>
      <c r="D44" s="158"/>
      <c r="E44" s="158">
        <f>'実質公債費比率（分子）の構造'!L$50</f>
        <v>129</v>
      </c>
      <c r="F44" s="158"/>
      <c r="G44" s="158"/>
      <c r="H44" s="158">
        <f>'実質公債費比率（分子）の構造'!M$50</f>
        <v>126</v>
      </c>
      <c r="I44" s="158"/>
      <c r="J44" s="158"/>
      <c r="K44" s="158">
        <f>'実質公債費比率（分子）の構造'!N$50</f>
        <v>77</v>
      </c>
      <c r="L44" s="158"/>
      <c r="M44" s="158"/>
      <c r="N44" s="158">
        <f>'実質公債費比率（分子）の構造'!O$50</f>
        <v>50</v>
      </c>
      <c r="O44" s="158"/>
      <c r="P44" s="158"/>
    </row>
    <row r="45" spans="1:16" x14ac:dyDescent="0.2">
      <c r="A45" s="158" t="s">
        <v>63</v>
      </c>
      <c r="B45" s="158">
        <f>'実質公債費比率（分子）の構造'!K$49</f>
        <v>41</v>
      </c>
      <c r="C45" s="158"/>
      <c r="D45" s="158"/>
      <c r="E45" s="158">
        <f>'実質公債費比率（分子）の構造'!L$49</f>
        <v>45</v>
      </c>
      <c r="F45" s="158"/>
      <c r="G45" s="158"/>
      <c r="H45" s="158">
        <f>'実質公債費比率（分子）の構造'!M$49</f>
        <v>64</v>
      </c>
      <c r="I45" s="158"/>
      <c r="J45" s="158"/>
      <c r="K45" s="158">
        <f>'実質公債費比率（分子）の構造'!N$49</f>
        <v>95</v>
      </c>
      <c r="L45" s="158"/>
      <c r="M45" s="158"/>
      <c r="N45" s="158">
        <f>'実質公債費比率（分子）の構造'!O$49</f>
        <v>81</v>
      </c>
      <c r="O45" s="158"/>
      <c r="P45" s="158"/>
    </row>
    <row r="46" spans="1:16" x14ac:dyDescent="0.2">
      <c r="A46" s="158" t="s">
        <v>64</v>
      </c>
      <c r="B46" s="158">
        <f>'実質公債費比率（分子）の構造'!K$48</f>
        <v>308</v>
      </c>
      <c r="C46" s="158"/>
      <c r="D46" s="158"/>
      <c r="E46" s="158">
        <f>'実質公債費比率（分子）の構造'!L$48</f>
        <v>183</v>
      </c>
      <c r="F46" s="158"/>
      <c r="G46" s="158"/>
      <c r="H46" s="158">
        <f>'実質公債費比率（分子）の構造'!M$48</f>
        <v>170</v>
      </c>
      <c r="I46" s="158"/>
      <c r="J46" s="158"/>
      <c r="K46" s="158">
        <f>'実質公債費比率（分子）の構造'!N$48</f>
        <v>195</v>
      </c>
      <c r="L46" s="158"/>
      <c r="M46" s="158"/>
      <c r="N46" s="158">
        <f>'実質公債費比率（分子）の構造'!O$48</f>
        <v>183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1188</v>
      </c>
      <c r="C49" s="158"/>
      <c r="D49" s="158"/>
      <c r="E49" s="158">
        <f>'実質公債費比率（分子）の構造'!L$45</f>
        <v>1247</v>
      </c>
      <c r="F49" s="158"/>
      <c r="G49" s="158"/>
      <c r="H49" s="158">
        <f>'実質公債費比率（分子）の構造'!M$45</f>
        <v>1274</v>
      </c>
      <c r="I49" s="158"/>
      <c r="J49" s="158"/>
      <c r="K49" s="158">
        <f>'実質公債費比率（分子）の構造'!N$45</f>
        <v>1267</v>
      </c>
      <c r="L49" s="158"/>
      <c r="M49" s="158"/>
      <c r="N49" s="158">
        <f>'実質公債費比率（分子）の構造'!O$45</f>
        <v>1231</v>
      </c>
      <c r="O49" s="158"/>
      <c r="P49" s="158"/>
    </row>
    <row r="50" spans="1:16" x14ac:dyDescent="0.2">
      <c r="A50" s="158" t="s">
        <v>67</v>
      </c>
      <c r="B50" s="158" t="e">
        <f>NA()</f>
        <v>#N/A</v>
      </c>
      <c r="C50" s="158">
        <f>IF(ISNUMBER('実質公債費比率（分子）の構造'!K$53),'実質公債費比率（分子）の構造'!K$53,NA())</f>
        <v>634</v>
      </c>
      <c r="D50" s="158" t="e">
        <f>NA()</f>
        <v>#N/A</v>
      </c>
      <c r="E50" s="158" t="e">
        <f>NA()</f>
        <v>#N/A</v>
      </c>
      <c r="F50" s="158">
        <f>IF(ISNUMBER('実質公債費比率（分子）の構造'!L$53),'実質公債費比率（分子）の構造'!L$53,NA())</f>
        <v>577</v>
      </c>
      <c r="G50" s="158" t="e">
        <f>NA()</f>
        <v>#N/A</v>
      </c>
      <c r="H50" s="158" t="e">
        <f>NA()</f>
        <v>#N/A</v>
      </c>
      <c r="I50" s="158">
        <f>IF(ISNUMBER('実質公債費比率（分子）の構造'!M$53),'実質公債費比率（分子）の構造'!M$53,NA())</f>
        <v>643</v>
      </c>
      <c r="J50" s="158" t="e">
        <f>NA()</f>
        <v>#N/A</v>
      </c>
      <c r="K50" s="158" t="e">
        <f>NA()</f>
        <v>#N/A</v>
      </c>
      <c r="L50" s="158">
        <f>IF(ISNUMBER('実質公債費比率（分子）の構造'!N$53),'実質公債費比率（分子）の構造'!N$53,NA())</f>
        <v>617</v>
      </c>
      <c r="M50" s="158" t="e">
        <f>NA()</f>
        <v>#N/A</v>
      </c>
      <c r="N50" s="158" t="e">
        <f>NA()</f>
        <v>#N/A</v>
      </c>
      <c r="O50" s="158">
        <f>IF(ISNUMBER('実質公債費比率（分子）の構造'!O$53),'実質公債費比率（分子）の構造'!O$53,NA())</f>
        <v>552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10349</v>
      </c>
      <c r="E56" s="157"/>
      <c r="F56" s="157"/>
      <c r="G56" s="157">
        <f>'将来負担比率（分子）の構造'!J$52</f>
        <v>10229</v>
      </c>
      <c r="H56" s="157"/>
      <c r="I56" s="157"/>
      <c r="J56" s="157">
        <f>'将来負担比率（分子）の構造'!K$52</f>
        <v>9585</v>
      </c>
      <c r="K56" s="157"/>
      <c r="L56" s="157"/>
      <c r="M56" s="157">
        <f>'将来負担比率（分子）の構造'!L$52</f>
        <v>10071</v>
      </c>
      <c r="N56" s="157"/>
      <c r="O56" s="157"/>
      <c r="P56" s="157">
        <f>'将来負担比率（分子）の構造'!M$52</f>
        <v>9395</v>
      </c>
    </row>
    <row r="57" spans="1:16" x14ac:dyDescent="0.2">
      <c r="A57" s="157" t="s">
        <v>42</v>
      </c>
      <c r="B57" s="157"/>
      <c r="C57" s="157"/>
      <c r="D57" s="157">
        <f>'将来負担比率（分子）の構造'!I$51</f>
        <v>1794</v>
      </c>
      <c r="E57" s="157"/>
      <c r="F57" s="157"/>
      <c r="G57" s="157">
        <f>'将来負担比率（分子）の構造'!J$51</f>
        <v>1634</v>
      </c>
      <c r="H57" s="157"/>
      <c r="I57" s="157"/>
      <c r="J57" s="157">
        <f>'将来負担比率（分子）の構造'!K$51</f>
        <v>1940</v>
      </c>
      <c r="K57" s="157"/>
      <c r="L57" s="157"/>
      <c r="M57" s="157">
        <f>'将来負担比率（分子）の構造'!L$51</f>
        <v>1748</v>
      </c>
      <c r="N57" s="157"/>
      <c r="O57" s="157"/>
      <c r="P57" s="157">
        <f>'将来負担比率（分子）の構造'!M$51</f>
        <v>1294</v>
      </c>
    </row>
    <row r="58" spans="1:16" x14ac:dyDescent="0.2">
      <c r="A58" s="157" t="s">
        <v>41</v>
      </c>
      <c r="B58" s="157"/>
      <c r="C58" s="157"/>
      <c r="D58" s="157">
        <f>'将来負担比率（分子）の構造'!I$50</f>
        <v>2716</v>
      </c>
      <c r="E58" s="157"/>
      <c r="F58" s="157"/>
      <c r="G58" s="157">
        <f>'将来負担比率（分子）の構造'!J$50</f>
        <v>4059</v>
      </c>
      <c r="H58" s="157"/>
      <c r="I58" s="157"/>
      <c r="J58" s="157">
        <f>'将来負担比率（分子）の構造'!K$50</f>
        <v>5135</v>
      </c>
      <c r="K58" s="157"/>
      <c r="L58" s="157"/>
      <c r="M58" s="157">
        <f>'将来負担比率（分子）の構造'!L$50</f>
        <v>5487</v>
      </c>
      <c r="N58" s="157"/>
      <c r="O58" s="157"/>
      <c r="P58" s="157">
        <f>'将来負担比率（分子）の構造'!M$50</f>
        <v>5866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2046</v>
      </c>
      <c r="C62" s="157"/>
      <c r="D62" s="157"/>
      <c r="E62" s="157">
        <f>'将来負担比率（分子）の構造'!J$45</f>
        <v>2047</v>
      </c>
      <c r="F62" s="157"/>
      <c r="G62" s="157"/>
      <c r="H62" s="157">
        <f>'将来負担比率（分子）の構造'!K$45</f>
        <v>1979</v>
      </c>
      <c r="I62" s="157"/>
      <c r="J62" s="157"/>
      <c r="K62" s="157">
        <f>'将来負担比率（分子）の構造'!L$45</f>
        <v>1981</v>
      </c>
      <c r="L62" s="157"/>
      <c r="M62" s="157"/>
      <c r="N62" s="157">
        <f>'将来負担比率（分子）の構造'!M$45</f>
        <v>1924</v>
      </c>
      <c r="O62" s="157"/>
      <c r="P62" s="157"/>
    </row>
    <row r="63" spans="1:16" x14ac:dyDescent="0.2">
      <c r="A63" s="157" t="s">
        <v>34</v>
      </c>
      <c r="B63" s="157">
        <f>'将来負担比率（分子）の構造'!I$44</f>
        <v>741</v>
      </c>
      <c r="C63" s="157"/>
      <c r="D63" s="157"/>
      <c r="E63" s="157">
        <f>'将来負担比率（分子）の構造'!J$44</f>
        <v>917</v>
      </c>
      <c r="F63" s="157"/>
      <c r="G63" s="157"/>
      <c r="H63" s="157">
        <f>'将来負担比率（分子）の構造'!K$44</f>
        <v>834</v>
      </c>
      <c r="I63" s="157"/>
      <c r="J63" s="157"/>
      <c r="K63" s="157">
        <f>'将来負担比率（分子）の構造'!L$44</f>
        <v>761</v>
      </c>
      <c r="L63" s="157"/>
      <c r="M63" s="157"/>
      <c r="N63" s="157">
        <f>'将来負担比率（分子）の構造'!M$44</f>
        <v>683</v>
      </c>
      <c r="O63" s="157"/>
      <c r="P63" s="157"/>
    </row>
    <row r="64" spans="1:16" x14ac:dyDescent="0.2">
      <c r="A64" s="157" t="s">
        <v>33</v>
      </c>
      <c r="B64" s="157">
        <f>'将来負担比率（分子）の構造'!I$43</f>
        <v>3057</v>
      </c>
      <c r="C64" s="157"/>
      <c r="D64" s="157"/>
      <c r="E64" s="157">
        <f>'将来負担比率（分子）の構造'!J$43</f>
        <v>2631</v>
      </c>
      <c r="F64" s="157"/>
      <c r="G64" s="157"/>
      <c r="H64" s="157">
        <f>'将来負担比率（分子）の構造'!K$43</f>
        <v>2288</v>
      </c>
      <c r="I64" s="157"/>
      <c r="J64" s="157"/>
      <c r="K64" s="157">
        <f>'将来負担比率（分子）の構造'!L$43</f>
        <v>1926</v>
      </c>
      <c r="L64" s="157"/>
      <c r="M64" s="157"/>
      <c r="N64" s="157">
        <f>'将来負担比率（分子）の構造'!M$43</f>
        <v>1862</v>
      </c>
      <c r="O64" s="157"/>
      <c r="P64" s="157"/>
    </row>
    <row r="65" spans="1:16" x14ac:dyDescent="0.2">
      <c r="A65" s="157" t="s">
        <v>32</v>
      </c>
      <c r="B65" s="157">
        <f>'将来負担比率（分子）の構造'!I$42</f>
        <v>50</v>
      </c>
      <c r="C65" s="157"/>
      <c r="D65" s="157"/>
      <c r="E65" s="157">
        <f>'将来負担比率（分子）の構造'!J$42</f>
        <v>54</v>
      </c>
      <c r="F65" s="157"/>
      <c r="G65" s="157"/>
      <c r="H65" s="157">
        <f>'将来負担比率（分子）の構造'!K$42</f>
        <v>38</v>
      </c>
      <c r="I65" s="157"/>
      <c r="J65" s="157"/>
      <c r="K65" s="157">
        <f>'将来負担比率（分子）の構造'!L$42</f>
        <v>22</v>
      </c>
      <c r="L65" s="157"/>
      <c r="M65" s="157"/>
      <c r="N65" s="157" t="str">
        <f>'将来負担比率（分子）の構造'!M$42</f>
        <v>-</v>
      </c>
      <c r="O65" s="157"/>
      <c r="P65" s="157"/>
    </row>
    <row r="66" spans="1:16" x14ac:dyDescent="0.2">
      <c r="A66" s="157" t="s">
        <v>31</v>
      </c>
      <c r="B66" s="157">
        <f>'将来負担比率（分子）の構造'!I$41</f>
        <v>12583</v>
      </c>
      <c r="C66" s="157"/>
      <c r="D66" s="157"/>
      <c r="E66" s="157">
        <f>'将来負担比率（分子）の構造'!J$41</f>
        <v>12418</v>
      </c>
      <c r="F66" s="157"/>
      <c r="G66" s="157"/>
      <c r="H66" s="157">
        <f>'将来負担比率（分子）の構造'!K$41</f>
        <v>12044</v>
      </c>
      <c r="I66" s="157"/>
      <c r="J66" s="157"/>
      <c r="K66" s="157">
        <f>'将来負担比率（分子）の構造'!L$41</f>
        <v>12598</v>
      </c>
      <c r="L66" s="157"/>
      <c r="M66" s="157"/>
      <c r="N66" s="157">
        <f>'将来負担比率（分子）の構造'!M$41</f>
        <v>12192</v>
      </c>
      <c r="O66" s="157"/>
      <c r="P66" s="157"/>
    </row>
    <row r="67" spans="1:16" x14ac:dyDescent="0.2">
      <c r="A67" s="157" t="s">
        <v>71</v>
      </c>
      <c r="B67" s="157" t="e">
        <f>NA()</f>
        <v>#N/A</v>
      </c>
      <c r="C67" s="157">
        <f>IF(ISNUMBER('将来負担比率（分子）の構造'!I$53), IF('将来負担比率（分子）の構造'!I$53 &lt; 0, 0, '将来負担比率（分子）の構造'!I$53), NA())</f>
        <v>3619</v>
      </c>
      <c r="D67" s="157" t="e">
        <f>NA()</f>
        <v>#N/A</v>
      </c>
      <c r="E67" s="157" t="e">
        <f>NA()</f>
        <v>#N/A</v>
      </c>
      <c r="F67" s="157">
        <f>IF(ISNUMBER('将来負担比率（分子）の構造'!J$53), IF('将来負担比率（分子）の構造'!J$53 &lt; 0, 0, '将来負担比率（分子）の構造'!J$53), NA())</f>
        <v>2145</v>
      </c>
      <c r="G67" s="157" t="e">
        <f>NA()</f>
        <v>#N/A</v>
      </c>
      <c r="H67" s="157" t="e">
        <f>NA()</f>
        <v>#N/A</v>
      </c>
      <c r="I67" s="157">
        <f>IF(ISNUMBER('将来負担比率（分子）の構造'!K$53), IF('将来負担比率（分子）の構造'!K$53 &lt; 0, 0, '将来負担比率（分子）の構造'!K$53), NA())</f>
        <v>523</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106</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1687</v>
      </c>
      <c r="C72" s="161">
        <f>基金残高に係る経年分析!G55</f>
        <v>1688</v>
      </c>
      <c r="D72" s="161">
        <f>基金残高に係る経年分析!H55</f>
        <v>1689</v>
      </c>
    </row>
    <row r="73" spans="1:16" x14ac:dyDescent="0.2">
      <c r="A73" s="160" t="s">
        <v>74</v>
      </c>
      <c r="B73" s="161">
        <f>基金残高に係る経年分析!F56</f>
        <v>436</v>
      </c>
      <c r="C73" s="161">
        <f>基金残高に係る経年分析!G56</f>
        <v>479</v>
      </c>
      <c r="D73" s="161">
        <f>基金残高に係る経年分析!H56</f>
        <v>479</v>
      </c>
    </row>
    <row r="74" spans="1:16" x14ac:dyDescent="0.2">
      <c r="A74" s="160" t="s">
        <v>75</v>
      </c>
      <c r="B74" s="161">
        <f>基金残高に係る経年分析!F57</f>
        <v>1770</v>
      </c>
      <c r="C74" s="161">
        <f>基金残高に係る経年分析!G57</f>
        <v>1940</v>
      </c>
      <c r="D74" s="161">
        <f>基金残高に係る経年分析!H57</f>
        <v>2157</v>
      </c>
    </row>
  </sheetData>
  <sheetProtection algorithmName="SHA-512" hashValue="REU8OwuT8xRE6/Ytfc4rVSIvc5Qo4c8N1hd3O9wwXeTJdwJ/X6vxWRyPt2ifWQFcSIGvbPhhvxq+dtlLxdj50g==" saltValue="UbR4wpCdu+ApNsnpkw+5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4529546</v>
      </c>
      <c r="S5" s="664"/>
      <c r="T5" s="664"/>
      <c r="U5" s="664"/>
      <c r="V5" s="664"/>
      <c r="W5" s="664"/>
      <c r="X5" s="664"/>
      <c r="Y5" s="689"/>
      <c r="Z5" s="702">
        <v>29.1</v>
      </c>
      <c r="AA5" s="702"/>
      <c r="AB5" s="702"/>
      <c r="AC5" s="702"/>
      <c r="AD5" s="703">
        <v>4362096</v>
      </c>
      <c r="AE5" s="703"/>
      <c r="AF5" s="703"/>
      <c r="AG5" s="703"/>
      <c r="AH5" s="703"/>
      <c r="AI5" s="703"/>
      <c r="AJ5" s="703"/>
      <c r="AK5" s="703"/>
      <c r="AL5" s="690">
        <v>51.7</v>
      </c>
      <c r="AM5" s="672"/>
      <c r="AN5" s="672"/>
      <c r="AO5" s="691"/>
      <c r="AP5" s="666" t="s">
        <v>216</v>
      </c>
      <c r="AQ5" s="667"/>
      <c r="AR5" s="667"/>
      <c r="AS5" s="667"/>
      <c r="AT5" s="667"/>
      <c r="AU5" s="667"/>
      <c r="AV5" s="667"/>
      <c r="AW5" s="667"/>
      <c r="AX5" s="667"/>
      <c r="AY5" s="667"/>
      <c r="AZ5" s="667"/>
      <c r="BA5" s="667"/>
      <c r="BB5" s="667"/>
      <c r="BC5" s="667"/>
      <c r="BD5" s="667"/>
      <c r="BE5" s="667"/>
      <c r="BF5" s="668"/>
      <c r="BG5" s="608">
        <v>4360965</v>
      </c>
      <c r="BH5" s="609"/>
      <c r="BI5" s="609"/>
      <c r="BJ5" s="609"/>
      <c r="BK5" s="609"/>
      <c r="BL5" s="609"/>
      <c r="BM5" s="609"/>
      <c r="BN5" s="610"/>
      <c r="BO5" s="646">
        <v>96.3</v>
      </c>
      <c r="BP5" s="646"/>
      <c r="BQ5" s="646"/>
      <c r="BR5" s="646"/>
      <c r="BS5" s="647">
        <v>66999</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183775</v>
      </c>
      <c r="S6" s="609"/>
      <c r="T6" s="609"/>
      <c r="U6" s="609"/>
      <c r="V6" s="609"/>
      <c r="W6" s="609"/>
      <c r="X6" s="609"/>
      <c r="Y6" s="610"/>
      <c r="Z6" s="646">
        <v>1.2</v>
      </c>
      <c r="AA6" s="646"/>
      <c r="AB6" s="646"/>
      <c r="AC6" s="646"/>
      <c r="AD6" s="647">
        <v>183775</v>
      </c>
      <c r="AE6" s="647"/>
      <c r="AF6" s="647"/>
      <c r="AG6" s="647"/>
      <c r="AH6" s="647"/>
      <c r="AI6" s="647"/>
      <c r="AJ6" s="647"/>
      <c r="AK6" s="647"/>
      <c r="AL6" s="611">
        <v>2.2000000000000002</v>
      </c>
      <c r="AM6" s="612"/>
      <c r="AN6" s="612"/>
      <c r="AO6" s="648"/>
      <c r="AP6" s="605" t="s">
        <v>221</v>
      </c>
      <c r="AQ6" s="606"/>
      <c r="AR6" s="606"/>
      <c r="AS6" s="606"/>
      <c r="AT6" s="606"/>
      <c r="AU6" s="606"/>
      <c r="AV6" s="606"/>
      <c r="AW6" s="606"/>
      <c r="AX6" s="606"/>
      <c r="AY6" s="606"/>
      <c r="AZ6" s="606"/>
      <c r="BA6" s="606"/>
      <c r="BB6" s="606"/>
      <c r="BC6" s="606"/>
      <c r="BD6" s="606"/>
      <c r="BE6" s="606"/>
      <c r="BF6" s="607"/>
      <c r="BG6" s="608">
        <v>4360965</v>
      </c>
      <c r="BH6" s="609"/>
      <c r="BI6" s="609"/>
      <c r="BJ6" s="609"/>
      <c r="BK6" s="609"/>
      <c r="BL6" s="609"/>
      <c r="BM6" s="609"/>
      <c r="BN6" s="610"/>
      <c r="BO6" s="646">
        <v>96.3</v>
      </c>
      <c r="BP6" s="646"/>
      <c r="BQ6" s="646"/>
      <c r="BR6" s="646"/>
      <c r="BS6" s="647">
        <v>66999</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141401</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141401</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1478</v>
      </c>
      <c r="S7" s="609"/>
      <c r="T7" s="609"/>
      <c r="U7" s="609"/>
      <c r="V7" s="609"/>
      <c r="W7" s="609"/>
      <c r="X7" s="609"/>
      <c r="Y7" s="610"/>
      <c r="Z7" s="646">
        <v>0</v>
      </c>
      <c r="AA7" s="646"/>
      <c r="AB7" s="646"/>
      <c r="AC7" s="646"/>
      <c r="AD7" s="647">
        <v>1478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1725620</v>
      </c>
      <c r="BH7" s="609"/>
      <c r="BI7" s="609"/>
      <c r="BJ7" s="609"/>
      <c r="BK7" s="609"/>
      <c r="BL7" s="609"/>
      <c r="BM7" s="609"/>
      <c r="BN7" s="610"/>
      <c r="BO7" s="646">
        <v>38.1</v>
      </c>
      <c r="BP7" s="646"/>
      <c r="BQ7" s="646"/>
      <c r="BR7" s="646"/>
      <c r="BS7" s="647">
        <v>66999</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1929923</v>
      </c>
      <c r="CS7" s="609"/>
      <c r="CT7" s="609"/>
      <c r="CU7" s="609"/>
      <c r="CV7" s="609"/>
      <c r="CW7" s="609"/>
      <c r="CX7" s="609"/>
      <c r="CY7" s="610"/>
      <c r="CZ7" s="646">
        <v>13.1</v>
      </c>
      <c r="DA7" s="646"/>
      <c r="DB7" s="646"/>
      <c r="DC7" s="646"/>
      <c r="DD7" s="614">
        <v>14235</v>
      </c>
      <c r="DE7" s="609"/>
      <c r="DF7" s="609"/>
      <c r="DG7" s="609"/>
      <c r="DH7" s="609"/>
      <c r="DI7" s="609"/>
      <c r="DJ7" s="609"/>
      <c r="DK7" s="609"/>
      <c r="DL7" s="609"/>
      <c r="DM7" s="609"/>
      <c r="DN7" s="609"/>
      <c r="DO7" s="609"/>
      <c r="DP7" s="610"/>
      <c r="DQ7" s="614">
        <v>1559656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29811</v>
      </c>
      <c r="S8" s="609"/>
      <c r="T8" s="609"/>
      <c r="U8" s="609"/>
      <c r="V8" s="609"/>
      <c r="W8" s="609"/>
      <c r="X8" s="609"/>
      <c r="Y8" s="610"/>
      <c r="Z8" s="646">
        <v>0.2</v>
      </c>
      <c r="AA8" s="646"/>
      <c r="AB8" s="646"/>
      <c r="AC8" s="646"/>
      <c r="AD8" s="647">
        <v>29811</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49168</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5357203</v>
      </c>
      <c r="CS8" s="609"/>
      <c r="CT8" s="609"/>
      <c r="CU8" s="609"/>
      <c r="CV8" s="609"/>
      <c r="CW8" s="609"/>
      <c r="CX8" s="609"/>
      <c r="CY8" s="610"/>
      <c r="CZ8" s="646">
        <v>36.4</v>
      </c>
      <c r="DA8" s="646"/>
      <c r="DB8" s="646"/>
      <c r="DC8" s="646"/>
      <c r="DD8" s="614">
        <v>51732</v>
      </c>
      <c r="DE8" s="609"/>
      <c r="DF8" s="609"/>
      <c r="DG8" s="609"/>
      <c r="DH8" s="609"/>
      <c r="DI8" s="609"/>
      <c r="DJ8" s="609"/>
      <c r="DK8" s="609"/>
      <c r="DL8" s="609"/>
      <c r="DM8" s="609"/>
      <c r="DN8" s="609"/>
      <c r="DO8" s="609"/>
      <c r="DP8" s="610"/>
      <c r="DQ8" s="614">
        <v>2788951</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42373</v>
      </c>
      <c r="S9" s="609"/>
      <c r="T9" s="609"/>
      <c r="U9" s="609"/>
      <c r="V9" s="609"/>
      <c r="W9" s="609"/>
      <c r="X9" s="609"/>
      <c r="Y9" s="610"/>
      <c r="Z9" s="646">
        <v>0.3</v>
      </c>
      <c r="AA9" s="646"/>
      <c r="AB9" s="646"/>
      <c r="AC9" s="646"/>
      <c r="AD9" s="647">
        <v>42373</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1393522</v>
      </c>
      <c r="BH9" s="609"/>
      <c r="BI9" s="609"/>
      <c r="BJ9" s="609"/>
      <c r="BK9" s="609"/>
      <c r="BL9" s="609"/>
      <c r="BM9" s="609"/>
      <c r="BN9" s="610"/>
      <c r="BO9" s="646">
        <v>30.8</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990213</v>
      </c>
      <c r="CS9" s="609"/>
      <c r="CT9" s="609"/>
      <c r="CU9" s="609"/>
      <c r="CV9" s="609"/>
      <c r="CW9" s="609"/>
      <c r="CX9" s="609"/>
      <c r="CY9" s="610"/>
      <c r="CZ9" s="646">
        <v>6.7</v>
      </c>
      <c r="DA9" s="646"/>
      <c r="DB9" s="646"/>
      <c r="DC9" s="646"/>
      <c r="DD9" s="614">
        <v>22668</v>
      </c>
      <c r="DE9" s="609"/>
      <c r="DF9" s="609"/>
      <c r="DG9" s="609"/>
      <c r="DH9" s="609"/>
      <c r="DI9" s="609"/>
      <c r="DJ9" s="609"/>
      <c r="DK9" s="609"/>
      <c r="DL9" s="609"/>
      <c r="DM9" s="609"/>
      <c r="DN9" s="609"/>
      <c r="DO9" s="609"/>
      <c r="DP9" s="610"/>
      <c r="DQ9" s="614">
        <v>806412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114500</v>
      </c>
      <c r="BH10" s="609"/>
      <c r="BI10" s="609"/>
      <c r="BJ10" s="609"/>
      <c r="BK10" s="609"/>
      <c r="BL10" s="609"/>
      <c r="BM10" s="609"/>
      <c r="BN10" s="610"/>
      <c r="BO10" s="646">
        <v>2.5</v>
      </c>
      <c r="BP10" s="646"/>
      <c r="BQ10" s="646"/>
      <c r="BR10" s="646"/>
      <c r="BS10" s="647">
        <v>18964</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1597</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1597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827810</v>
      </c>
      <c r="S11" s="609"/>
      <c r="T11" s="609"/>
      <c r="U11" s="609"/>
      <c r="V11" s="609"/>
      <c r="W11" s="609"/>
      <c r="X11" s="609"/>
      <c r="Y11" s="610"/>
      <c r="Z11" s="611">
        <v>5.3</v>
      </c>
      <c r="AA11" s="612"/>
      <c r="AB11" s="612"/>
      <c r="AC11" s="613"/>
      <c r="AD11" s="614">
        <v>827810</v>
      </c>
      <c r="AE11" s="609"/>
      <c r="AF11" s="609"/>
      <c r="AG11" s="609"/>
      <c r="AH11" s="609"/>
      <c r="AI11" s="609"/>
      <c r="AJ11" s="609"/>
      <c r="AK11" s="610"/>
      <c r="AL11" s="611">
        <v>9.8000000000000007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168430</v>
      </c>
      <c r="BH11" s="609"/>
      <c r="BI11" s="609"/>
      <c r="BJ11" s="609"/>
      <c r="BK11" s="609"/>
      <c r="BL11" s="609"/>
      <c r="BM11" s="609"/>
      <c r="BN11" s="610"/>
      <c r="BO11" s="646">
        <v>3.7</v>
      </c>
      <c r="BP11" s="646"/>
      <c r="BQ11" s="646"/>
      <c r="BR11" s="646"/>
      <c r="BS11" s="647">
        <v>48035</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455023</v>
      </c>
      <c r="CS11" s="609"/>
      <c r="CT11" s="609"/>
      <c r="CU11" s="609"/>
      <c r="CV11" s="609"/>
      <c r="CW11" s="609"/>
      <c r="CX11" s="609"/>
      <c r="CY11" s="610"/>
      <c r="CZ11" s="646">
        <v>3.1</v>
      </c>
      <c r="DA11" s="646"/>
      <c r="DB11" s="646"/>
      <c r="DC11" s="646"/>
      <c r="DD11" s="614">
        <v>41960</v>
      </c>
      <c r="DE11" s="609"/>
      <c r="DF11" s="609"/>
      <c r="DG11" s="609"/>
      <c r="DH11" s="609"/>
      <c r="DI11" s="609"/>
      <c r="DJ11" s="609"/>
      <c r="DK11" s="609"/>
      <c r="DL11" s="609"/>
      <c r="DM11" s="609"/>
      <c r="DN11" s="609"/>
      <c r="DO11" s="609"/>
      <c r="DP11" s="610"/>
      <c r="DQ11" s="614">
        <v>265238</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29851</v>
      </c>
      <c r="S12" s="609"/>
      <c r="T12" s="609"/>
      <c r="U12" s="609"/>
      <c r="V12" s="609"/>
      <c r="W12" s="609"/>
      <c r="X12" s="609"/>
      <c r="Y12" s="610"/>
      <c r="Z12" s="646">
        <v>0.2</v>
      </c>
      <c r="AA12" s="646"/>
      <c r="AB12" s="646"/>
      <c r="AC12" s="646"/>
      <c r="AD12" s="647">
        <v>29851</v>
      </c>
      <c r="AE12" s="647"/>
      <c r="AF12" s="647"/>
      <c r="AG12" s="647"/>
      <c r="AH12" s="647"/>
      <c r="AI12" s="647"/>
      <c r="AJ12" s="647"/>
      <c r="AK12" s="647"/>
      <c r="AL12" s="611">
        <v>0.4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2284709</v>
      </c>
      <c r="BH12" s="609"/>
      <c r="BI12" s="609"/>
      <c r="BJ12" s="609"/>
      <c r="BK12" s="609"/>
      <c r="BL12" s="609"/>
      <c r="BM12" s="609"/>
      <c r="BN12" s="610"/>
      <c r="BO12" s="646">
        <v>50.4</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445156</v>
      </c>
      <c r="CS12" s="609"/>
      <c r="CT12" s="609"/>
      <c r="CU12" s="609"/>
      <c r="CV12" s="609"/>
      <c r="CW12" s="609"/>
      <c r="CX12" s="609"/>
      <c r="CY12" s="610"/>
      <c r="CZ12" s="646">
        <v>3</v>
      </c>
      <c r="DA12" s="646"/>
      <c r="DB12" s="646"/>
      <c r="DC12" s="646"/>
      <c r="DD12" s="614">
        <v>13978</v>
      </c>
      <c r="DE12" s="609"/>
      <c r="DF12" s="609"/>
      <c r="DG12" s="609"/>
      <c r="DH12" s="609"/>
      <c r="DI12" s="609"/>
      <c r="DJ12" s="609"/>
      <c r="DK12" s="609"/>
      <c r="DL12" s="609"/>
      <c r="DM12" s="609"/>
      <c r="DN12" s="609"/>
      <c r="DO12" s="609"/>
      <c r="DP12" s="610"/>
      <c r="DQ12" s="614">
        <v>144100</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2271044</v>
      </c>
      <c r="BH13" s="609"/>
      <c r="BI13" s="609"/>
      <c r="BJ13" s="609"/>
      <c r="BK13" s="609"/>
      <c r="BL13" s="609"/>
      <c r="BM13" s="609"/>
      <c r="BN13" s="610"/>
      <c r="BO13" s="646">
        <v>50.1</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1516606</v>
      </c>
      <c r="CS13" s="609"/>
      <c r="CT13" s="609"/>
      <c r="CU13" s="609"/>
      <c r="CV13" s="609"/>
      <c r="CW13" s="609"/>
      <c r="CX13" s="609"/>
      <c r="CY13" s="610"/>
      <c r="CZ13" s="646">
        <v>10.3</v>
      </c>
      <c r="DA13" s="646"/>
      <c r="DB13" s="646"/>
      <c r="DC13" s="646"/>
      <c r="DD13" s="614">
        <v>885066</v>
      </c>
      <c r="DE13" s="609"/>
      <c r="DF13" s="609"/>
      <c r="DG13" s="609"/>
      <c r="DH13" s="609"/>
      <c r="DI13" s="609"/>
      <c r="DJ13" s="609"/>
      <c r="DK13" s="609"/>
      <c r="DL13" s="609"/>
      <c r="DM13" s="609"/>
      <c r="DN13" s="609"/>
      <c r="DO13" s="609"/>
      <c r="DP13" s="610"/>
      <c r="DQ13" s="614">
        <v>654348</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115900</v>
      </c>
      <c r="BH14" s="609"/>
      <c r="BI14" s="609"/>
      <c r="BJ14" s="609"/>
      <c r="BK14" s="609"/>
      <c r="BL14" s="609"/>
      <c r="BM14" s="609"/>
      <c r="BN14" s="610"/>
      <c r="BO14" s="646">
        <v>2.6</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538304</v>
      </c>
      <c r="CS14" s="609"/>
      <c r="CT14" s="609"/>
      <c r="CU14" s="609"/>
      <c r="CV14" s="609"/>
      <c r="CW14" s="609"/>
      <c r="CX14" s="609"/>
      <c r="CY14" s="610"/>
      <c r="CZ14" s="646">
        <v>3.7</v>
      </c>
      <c r="DA14" s="646"/>
      <c r="DB14" s="646"/>
      <c r="DC14" s="646"/>
      <c r="DD14" s="614">
        <v>9999</v>
      </c>
      <c r="DE14" s="609"/>
      <c r="DF14" s="609"/>
      <c r="DG14" s="609"/>
      <c r="DH14" s="609"/>
      <c r="DI14" s="609"/>
      <c r="DJ14" s="609"/>
      <c r="DK14" s="609"/>
      <c r="DL14" s="609"/>
      <c r="DM14" s="609"/>
      <c r="DN14" s="609"/>
      <c r="DO14" s="609"/>
      <c r="DP14" s="610"/>
      <c r="DQ14" s="614">
        <v>522491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19828</v>
      </c>
      <c r="S15" s="609"/>
      <c r="T15" s="609"/>
      <c r="U15" s="609"/>
      <c r="V15" s="609"/>
      <c r="W15" s="609"/>
      <c r="X15" s="609"/>
      <c r="Y15" s="610"/>
      <c r="Z15" s="646">
        <v>0.1</v>
      </c>
      <c r="AA15" s="646"/>
      <c r="AB15" s="646"/>
      <c r="AC15" s="646"/>
      <c r="AD15" s="647">
        <v>19828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234736</v>
      </c>
      <c r="BH15" s="609"/>
      <c r="BI15" s="609"/>
      <c r="BJ15" s="609"/>
      <c r="BK15" s="609"/>
      <c r="BL15" s="609"/>
      <c r="BM15" s="609"/>
      <c r="BN15" s="610"/>
      <c r="BO15" s="646">
        <v>5.2</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2016788</v>
      </c>
      <c r="CS15" s="609"/>
      <c r="CT15" s="609"/>
      <c r="CU15" s="609"/>
      <c r="CV15" s="609"/>
      <c r="CW15" s="609"/>
      <c r="CX15" s="609"/>
      <c r="CY15" s="610"/>
      <c r="CZ15" s="646">
        <v>13.7</v>
      </c>
      <c r="DA15" s="646"/>
      <c r="DB15" s="646"/>
      <c r="DC15" s="646"/>
      <c r="DD15" s="614">
        <v>496221</v>
      </c>
      <c r="DE15" s="609"/>
      <c r="DF15" s="609"/>
      <c r="DG15" s="609"/>
      <c r="DH15" s="609"/>
      <c r="DI15" s="609"/>
      <c r="DJ15" s="609"/>
      <c r="DK15" s="609"/>
      <c r="DL15" s="609"/>
      <c r="DM15" s="609"/>
      <c r="DN15" s="609"/>
      <c r="DO15" s="609"/>
      <c r="DP15" s="610"/>
      <c r="DQ15" s="614">
        <v>1394392</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81221</v>
      </c>
      <c r="S16" s="609"/>
      <c r="T16" s="609"/>
      <c r="U16" s="609"/>
      <c r="V16" s="609"/>
      <c r="W16" s="609"/>
      <c r="X16" s="609"/>
      <c r="Y16" s="610"/>
      <c r="Z16" s="646">
        <v>0.5</v>
      </c>
      <c r="AA16" s="646"/>
      <c r="AB16" s="646"/>
      <c r="AC16" s="646"/>
      <c r="AD16" s="647">
        <v>81221</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100928</v>
      </c>
      <c r="CS16" s="609"/>
      <c r="CT16" s="609"/>
      <c r="CU16" s="609"/>
      <c r="CV16" s="609"/>
      <c r="CW16" s="609"/>
      <c r="CX16" s="609"/>
      <c r="CY16" s="610"/>
      <c r="CZ16" s="646">
        <v>0.7</v>
      </c>
      <c r="DA16" s="646"/>
      <c r="DB16" s="646"/>
      <c r="DC16" s="646"/>
      <c r="DD16" s="614" t="s">
        <v>122</v>
      </c>
      <c r="DE16" s="609"/>
      <c r="DF16" s="609"/>
      <c r="DG16" s="609"/>
      <c r="DH16" s="609"/>
      <c r="DI16" s="609"/>
      <c r="DJ16" s="609"/>
      <c r="DK16" s="609"/>
      <c r="DL16" s="609"/>
      <c r="DM16" s="609"/>
      <c r="DN16" s="609"/>
      <c r="DO16" s="609"/>
      <c r="DP16" s="610"/>
      <c r="DQ16" s="614">
        <v>57202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167638</v>
      </c>
      <c r="S17" s="609"/>
      <c r="T17" s="609"/>
      <c r="U17" s="609"/>
      <c r="V17" s="609"/>
      <c r="W17" s="609"/>
      <c r="X17" s="609"/>
      <c r="Y17" s="610"/>
      <c r="Z17" s="646">
        <v>1.1000000000000001</v>
      </c>
      <c r="AA17" s="646"/>
      <c r="AB17" s="646"/>
      <c r="AC17" s="646"/>
      <c r="AD17" s="647">
        <v>167638</v>
      </c>
      <c r="AE17" s="647"/>
      <c r="AF17" s="647"/>
      <c r="AG17" s="647"/>
      <c r="AH17" s="647"/>
      <c r="AI17" s="647"/>
      <c r="AJ17" s="647"/>
      <c r="AK17" s="647"/>
      <c r="AL17" s="611">
        <v>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1231470</v>
      </c>
      <c r="CS17" s="609"/>
      <c r="CT17" s="609"/>
      <c r="CU17" s="609"/>
      <c r="CV17" s="609"/>
      <c r="CW17" s="609"/>
      <c r="CX17" s="609"/>
      <c r="CY17" s="610"/>
      <c r="CZ17" s="646">
        <v>8.4</v>
      </c>
      <c r="DA17" s="646"/>
      <c r="DB17" s="646"/>
      <c r="DC17" s="646"/>
      <c r="DD17" s="614" t="s">
        <v>122</v>
      </c>
      <c r="DE17" s="609"/>
      <c r="DF17" s="609"/>
      <c r="DG17" s="609"/>
      <c r="DH17" s="609"/>
      <c r="DI17" s="609"/>
      <c r="DJ17" s="609"/>
      <c r="DK17" s="609"/>
      <c r="DL17" s="609"/>
      <c r="DM17" s="609"/>
      <c r="DN17" s="609"/>
      <c r="DO17" s="609"/>
      <c r="DP17" s="610"/>
      <c r="DQ17" s="614">
        <v>1208953</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29575</v>
      </c>
      <c r="S18" s="609"/>
      <c r="T18" s="609"/>
      <c r="U18" s="609"/>
      <c r="V18" s="609"/>
      <c r="W18" s="609"/>
      <c r="X18" s="609"/>
      <c r="Y18" s="610"/>
      <c r="Z18" s="646">
        <v>0.2</v>
      </c>
      <c r="AA18" s="646"/>
      <c r="AB18" s="646"/>
      <c r="AC18" s="646"/>
      <c r="AD18" s="647">
        <v>29575</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134037</v>
      </c>
      <c r="S19" s="609"/>
      <c r="T19" s="609"/>
      <c r="U19" s="609"/>
      <c r="V19" s="609"/>
      <c r="W19" s="609"/>
      <c r="X19" s="609"/>
      <c r="Y19" s="610"/>
      <c r="Z19" s="646">
        <v>0.9</v>
      </c>
      <c r="AA19" s="646"/>
      <c r="AB19" s="646"/>
      <c r="AC19" s="646"/>
      <c r="AD19" s="647">
        <v>134037</v>
      </c>
      <c r="AE19" s="647"/>
      <c r="AF19" s="647"/>
      <c r="AG19" s="647"/>
      <c r="AH19" s="647"/>
      <c r="AI19" s="647"/>
      <c r="AJ19" s="647"/>
      <c r="AK19" s="647"/>
      <c r="AL19" s="611">
        <v>1.6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168581</v>
      </c>
      <c r="BH19" s="609"/>
      <c r="BI19" s="609"/>
      <c r="BJ19" s="609"/>
      <c r="BK19" s="609"/>
      <c r="BL19" s="609"/>
      <c r="BM19" s="609"/>
      <c r="BN19" s="610"/>
      <c r="BO19" s="646">
        <v>3.7</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4026</v>
      </c>
      <c r="S20" s="609"/>
      <c r="T20" s="609"/>
      <c r="U20" s="609"/>
      <c r="V20" s="609"/>
      <c r="W20" s="609"/>
      <c r="X20" s="609"/>
      <c r="Y20" s="610"/>
      <c r="Z20" s="646">
        <v>0</v>
      </c>
      <c r="AA20" s="646"/>
      <c r="AB20" s="646"/>
      <c r="AC20" s="646"/>
      <c r="AD20" s="647">
        <v>4026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168581</v>
      </c>
      <c r="BH20" s="609"/>
      <c r="BI20" s="609"/>
      <c r="BJ20" s="609"/>
      <c r="BK20" s="609"/>
      <c r="BL20" s="609"/>
      <c r="BM20" s="609"/>
      <c r="BN20" s="610"/>
      <c r="BO20" s="646">
        <v>3.7</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14724612</v>
      </c>
      <c r="CS20" s="609"/>
      <c r="CT20" s="609"/>
      <c r="CU20" s="609"/>
      <c r="CV20" s="609"/>
      <c r="CW20" s="609"/>
      <c r="CX20" s="609"/>
      <c r="CY20" s="610"/>
      <c r="CZ20" s="646">
        <v>100</v>
      </c>
      <c r="DA20" s="646"/>
      <c r="DB20" s="646"/>
      <c r="DC20" s="646"/>
      <c r="DD20" s="614">
        <v>1535859</v>
      </c>
      <c r="DE20" s="609"/>
      <c r="DF20" s="609"/>
      <c r="DG20" s="609"/>
      <c r="DH20" s="609"/>
      <c r="DI20" s="609"/>
      <c r="DJ20" s="609"/>
      <c r="DK20" s="609"/>
      <c r="DL20" s="609"/>
      <c r="DM20" s="609"/>
      <c r="DN20" s="609"/>
      <c r="DO20" s="609"/>
      <c r="DP20" s="610"/>
      <c r="DQ20" s="614">
        <v>9544741</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3078423</v>
      </c>
      <c r="S21" s="609"/>
      <c r="T21" s="609"/>
      <c r="U21" s="609"/>
      <c r="V21" s="609"/>
      <c r="W21" s="609"/>
      <c r="X21" s="609"/>
      <c r="Y21" s="610"/>
      <c r="Z21" s="646">
        <v>19.8</v>
      </c>
      <c r="AA21" s="646"/>
      <c r="AB21" s="646"/>
      <c r="AC21" s="646"/>
      <c r="AD21" s="647">
        <v>2671373</v>
      </c>
      <c r="AE21" s="647"/>
      <c r="AF21" s="647"/>
      <c r="AG21" s="647"/>
      <c r="AH21" s="647"/>
      <c r="AI21" s="647"/>
      <c r="AJ21" s="647"/>
      <c r="AK21" s="647"/>
      <c r="AL21" s="611">
        <v>31.6</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1131</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2671373</v>
      </c>
      <c r="S22" s="609"/>
      <c r="T22" s="609"/>
      <c r="U22" s="609"/>
      <c r="V22" s="609"/>
      <c r="W22" s="609"/>
      <c r="X22" s="609"/>
      <c r="Y22" s="610"/>
      <c r="Z22" s="646">
        <v>17.2</v>
      </c>
      <c r="AA22" s="646"/>
      <c r="AB22" s="646"/>
      <c r="AC22" s="646"/>
      <c r="AD22" s="647">
        <v>2671373</v>
      </c>
      <c r="AE22" s="647"/>
      <c r="AF22" s="647"/>
      <c r="AG22" s="647"/>
      <c r="AH22" s="647"/>
      <c r="AI22" s="647"/>
      <c r="AJ22" s="647"/>
      <c r="AK22" s="647"/>
      <c r="AL22" s="611">
        <v>31.6</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406175</v>
      </c>
      <c r="S23" s="609"/>
      <c r="T23" s="609"/>
      <c r="U23" s="609"/>
      <c r="V23" s="609"/>
      <c r="W23" s="609"/>
      <c r="X23" s="609"/>
      <c r="Y23" s="610"/>
      <c r="Z23" s="646">
        <v>2.6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167450</v>
      </c>
      <c r="BH23" s="609"/>
      <c r="BI23" s="609"/>
      <c r="BJ23" s="609"/>
      <c r="BK23" s="609"/>
      <c r="BL23" s="609"/>
      <c r="BM23" s="609"/>
      <c r="BN23" s="610"/>
      <c r="BO23" s="646">
        <v>3.7</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875</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6909828</v>
      </c>
      <c r="CS24" s="664"/>
      <c r="CT24" s="664"/>
      <c r="CU24" s="664"/>
      <c r="CV24" s="664"/>
      <c r="CW24" s="664"/>
      <c r="CX24" s="664"/>
      <c r="CY24" s="689"/>
      <c r="CZ24" s="690">
        <v>46.9</v>
      </c>
      <c r="DA24" s="672"/>
      <c r="DB24" s="672"/>
      <c r="DC24" s="692"/>
      <c r="DD24" s="688">
        <v>4449359</v>
      </c>
      <c r="DE24" s="664"/>
      <c r="DF24" s="664"/>
      <c r="DG24" s="664"/>
      <c r="DH24" s="664"/>
      <c r="DI24" s="664"/>
      <c r="DJ24" s="664"/>
      <c r="DK24" s="689"/>
      <c r="DL24" s="688">
        <v>4008005</v>
      </c>
      <c r="DM24" s="664"/>
      <c r="DN24" s="664"/>
      <c r="DO24" s="664"/>
      <c r="DP24" s="664"/>
      <c r="DQ24" s="664"/>
      <c r="DR24" s="664"/>
      <c r="DS24" s="664"/>
      <c r="DT24" s="664"/>
      <c r="DU24" s="664"/>
      <c r="DV24" s="689"/>
      <c r="DW24" s="690">
        <v>47.3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8991754</v>
      </c>
      <c r="S25" s="609"/>
      <c r="T25" s="609"/>
      <c r="U25" s="609"/>
      <c r="V25" s="609"/>
      <c r="W25" s="609"/>
      <c r="X25" s="609"/>
      <c r="Y25" s="610"/>
      <c r="Z25" s="646">
        <v>57.9</v>
      </c>
      <c r="AA25" s="646"/>
      <c r="AB25" s="646"/>
      <c r="AC25" s="646"/>
      <c r="AD25" s="647">
        <v>8417254</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2224726</v>
      </c>
      <c r="CS25" s="621"/>
      <c r="CT25" s="621"/>
      <c r="CU25" s="621"/>
      <c r="CV25" s="621"/>
      <c r="CW25" s="621"/>
      <c r="CX25" s="621"/>
      <c r="CY25" s="622"/>
      <c r="CZ25" s="611">
        <v>15.1</v>
      </c>
      <c r="DA25" s="623"/>
      <c r="DB25" s="623"/>
      <c r="DC25" s="624"/>
      <c r="DD25" s="614">
        <v>2008260</v>
      </c>
      <c r="DE25" s="621"/>
      <c r="DF25" s="621"/>
      <c r="DG25" s="621"/>
      <c r="DH25" s="621"/>
      <c r="DI25" s="621"/>
      <c r="DJ25" s="621"/>
      <c r="DK25" s="622"/>
      <c r="DL25" s="614">
        <v>1937253</v>
      </c>
      <c r="DM25" s="621"/>
      <c r="DN25" s="621"/>
      <c r="DO25" s="621"/>
      <c r="DP25" s="621"/>
      <c r="DQ25" s="621"/>
      <c r="DR25" s="621"/>
      <c r="DS25" s="621"/>
      <c r="DT25" s="621"/>
      <c r="DU25" s="621"/>
      <c r="DV25" s="622"/>
      <c r="DW25" s="611">
        <v>22.8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3366</v>
      </c>
      <c r="S26" s="609"/>
      <c r="T26" s="609"/>
      <c r="U26" s="609"/>
      <c r="V26" s="609"/>
      <c r="W26" s="609"/>
      <c r="X26" s="609"/>
      <c r="Y26" s="610"/>
      <c r="Z26" s="646">
        <v>0</v>
      </c>
      <c r="AA26" s="646"/>
      <c r="AB26" s="646"/>
      <c r="AC26" s="646"/>
      <c r="AD26" s="647">
        <v>3366</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1305713</v>
      </c>
      <c r="CS26" s="609"/>
      <c r="CT26" s="609"/>
      <c r="CU26" s="609"/>
      <c r="CV26" s="609"/>
      <c r="CW26" s="609"/>
      <c r="CX26" s="609"/>
      <c r="CY26" s="610"/>
      <c r="CZ26" s="611">
        <v>8.9</v>
      </c>
      <c r="DA26" s="623"/>
      <c r="DB26" s="623"/>
      <c r="DC26" s="624"/>
      <c r="DD26" s="614">
        <v>1175167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45178</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4529546</v>
      </c>
      <c r="BH27" s="609"/>
      <c r="BI27" s="609"/>
      <c r="BJ27" s="609"/>
      <c r="BK27" s="609"/>
      <c r="BL27" s="609"/>
      <c r="BM27" s="609"/>
      <c r="BN27" s="610"/>
      <c r="BO27" s="646">
        <v>100</v>
      </c>
      <c r="BP27" s="646"/>
      <c r="BQ27" s="646"/>
      <c r="BR27" s="646"/>
      <c r="BS27" s="647">
        <v>66999</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3453632</v>
      </c>
      <c r="CS27" s="621"/>
      <c r="CT27" s="621"/>
      <c r="CU27" s="621"/>
      <c r="CV27" s="621"/>
      <c r="CW27" s="621"/>
      <c r="CX27" s="621"/>
      <c r="CY27" s="622"/>
      <c r="CZ27" s="611">
        <v>23.5</v>
      </c>
      <c r="DA27" s="623"/>
      <c r="DB27" s="623"/>
      <c r="DC27" s="624"/>
      <c r="DD27" s="614">
        <v>1232146</v>
      </c>
      <c r="DE27" s="621"/>
      <c r="DF27" s="621"/>
      <c r="DG27" s="621"/>
      <c r="DH27" s="621"/>
      <c r="DI27" s="621"/>
      <c r="DJ27" s="621"/>
      <c r="DK27" s="622"/>
      <c r="DL27" s="614">
        <v>861799</v>
      </c>
      <c r="DM27" s="621"/>
      <c r="DN27" s="621"/>
      <c r="DO27" s="621"/>
      <c r="DP27" s="621"/>
      <c r="DQ27" s="621"/>
      <c r="DR27" s="621"/>
      <c r="DS27" s="621"/>
      <c r="DT27" s="621"/>
      <c r="DU27" s="621"/>
      <c r="DV27" s="622"/>
      <c r="DW27" s="611">
        <v>10.199999999999999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104735</v>
      </c>
      <c r="S28" s="609"/>
      <c r="T28" s="609"/>
      <c r="U28" s="609"/>
      <c r="V28" s="609"/>
      <c r="W28" s="609"/>
      <c r="X28" s="609"/>
      <c r="Y28" s="610"/>
      <c r="Z28" s="646">
        <v>0.7</v>
      </c>
      <c r="AA28" s="646"/>
      <c r="AB28" s="646"/>
      <c r="AC28" s="646"/>
      <c r="AD28" s="647">
        <v>7571</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1231470</v>
      </c>
      <c r="CS28" s="609"/>
      <c r="CT28" s="609"/>
      <c r="CU28" s="609"/>
      <c r="CV28" s="609"/>
      <c r="CW28" s="609"/>
      <c r="CX28" s="609"/>
      <c r="CY28" s="610"/>
      <c r="CZ28" s="611">
        <v>8.4</v>
      </c>
      <c r="DA28" s="623"/>
      <c r="DB28" s="623"/>
      <c r="DC28" s="624"/>
      <c r="DD28" s="614">
        <v>1208953</v>
      </c>
      <c r="DE28" s="609"/>
      <c r="DF28" s="609"/>
      <c r="DG28" s="609"/>
      <c r="DH28" s="609"/>
      <c r="DI28" s="609"/>
      <c r="DJ28" s="609"/>
      <c r="DK28" s="610"/>
      <c r="DL28" s="614">
        <v>1208953</v>
      </c>
      <c r="DM28" s="609"/>
      <c r="DN28" s="609"/>
      <c r="DO28" s="609"/>
      <c r="DP28" s="609"/>
      <c r="DQ28" s="609"/>
      <c r="DR28" s="609"/>
      <c r="DS28" s="609"/>
      <c r="DT28" s="609"/>
      <c r="DU28" s="609"/>
      <c r="DV28" s="610"/>
      <c r="DW28" s="611">
        <v>14.3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80557</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1231470</v>
      </c>
      <c r="CS29" s="621"/>
      <c r="CT29" s="621"/>
      <c r="CU29" s="621"/>
      <c r="CV29" s="621"/>
      <c r="CW29" s="621"/>
      <c r="CX29" s="621"/>
      <c r="CY29" s="622"/>
      <c r="CZ29" s="611">
        <v>8.4</v>
      </c>
      <c r="DA29" s="623"/>
      <c r="DB29" s="623"/>
      <c r="DC29" s="624"/>
      <c r="DD29" s="614">
        <v>1208953</v>
      </c>
      <c r="DE29" s="621"/>
      <c r="DF29" s="621"/>
      <c r="DG29" s="621"/>
      <c r="DH29" s="621"/>
      <c r="DI29" s="621"/>
      <c r="DJ29" s="621"/>
      <c r="DK29" s="622"/>
      <c r="DL29" s="614">
        <v>1208953</v>
      </c>
      <c r="DM29" s="621"/>
      <c r="DN29" s="621"/>
      <c r="DO29" s="621"/>
      <c r="DP29" s="621"/>
      <c r="DQ29" s="621"/>
      <c r="DR29" s="621"/>
      <c r="DS29" s="621"/>
      <c r="DT29" s="621"/>
      <c r="DU29" s="621"/>
      <c r="DV29" s="622"/>
      <c r="DW29" s="611">
        <v>14.3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2581717</v>
      </c>
      <c r="S30" s="609"/>
      <c r="T30" s="609"/>
      <c r="U30" s="609"/>
      <c r="V30" s="609"/>
      <c r="W30" s="609"/>
      <c r="X30" s="609"/>
      <c r="Y30" s="610"/>
      <c r="Z30" s="646">
        <v>16.600000000000001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1172511</v>
      </c>
      <c r="CS30" s="609"/>
      <c r="CT30" s="609"/>
      <c r="CU30" s="609"/>
      <c r="CV30" s="609"/>
      <c r="CW30" s="609"/>
      <c r="CX30" s="609"/>
      <c r="CY30" s="610"/>
      <c r="CZ30" s="611">
        <v>8</v>
      </c>
      <c r="DA30" s="623"/>
      <c r="DB30" s="623"/>
      <c r="DC30" s="624"/>
      <c r="DD30" s="614">
        <v>1149994</v>
      </c>
      <c r="DE30" s="609"/>
      <c r="DF30" s="609"/>
      <c r="DG30" s="609"/>
      <c r="DH30" s="609"/>
      <c r="DI30" s="609"/>
      <c r="DJ30" s="609"/>
      <c r="DK30" s="610"/>
      <c r="DL30" s="614">
        <v>1149994</v>
      </c>
      <c r="DM30" s="609"/>
      <c r="DN30" s="609"/>
      <c r="DO30" s="609"/>
      <c r="DP30" s="609"/>
      <c r="DQ30" s="609"/>
      <c r="DR30" s="609"/>
      <c r="DS30" s="609"/>
      <c r="DT30" s="609"/>
      <c r="DU30" s="609"/>
      <c r="DV30" s="610"/>
      <c r="DW30" s="611">
        <v>13.6</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96.4</v>
      </c>
      <c r="BN31" s="671"/>
      <c r="BO31" s="671"/>
      <c r="BP31" s="671"/>
      <c r="BQ31" s="673"/>
      <c r="BR31" s="670">
        <v>99.1</v>
      </c>
      <c r="BS31" s="671"/>
      <c r="BT31" s="671"/>
      <c r="BU31" s="671"/>
      <c r="BV31" s="671"/>
      <c r="BW31" s="671"/>
      <c r="BX31" s="672">
        <v>96.3</v>
      </c>
      <c r="BY31" s="671"/>
      <c r="BZ31" s="671"/>
      <c r="CA31" s="671"/>
      <c r="CB31" s="673"/>
      <c r="CD31" s="629"/>
      <c r="CE31" s="630"/>
      <c r="CF31" s="605" t="s">
        <v>300</v>
      </c>
      <c r="CG31" s="606"/>
      <c r="CH31" s="606"/>
      <c r="CI31" s="606"/>
      <c r="CJ31" s="606"/>
      <c r="CK31" s="606"/>
      <c r="CL31" s="606"/>
      <c r="CM31" s="606"/>
      <c r="CN31" s="606"/>
      <c r="CO31" s="606"/>
      <c r="CP31" s="606"/>
      <c r="CQ31" s="607"/>
      <c r="CR31" s="608">
        <v>58959</v>
      </c>
      <c r="CS31" s="621"/>
      <c r="CT31" s="621"/>
      <c r="CU31" s="621"/>
      <c r="CV31" s="621"/>
      <c r="CW31" s="621"/>
      <c r="CX31" s="621"/>
      <c r="CY31" s="622"/>
      <c r="CZ31" s="611">
        <v>0.4</v>
      </c>
      <c r="DA31" s="623"/>
      <c r="DB31" s="623"/>
      <c r="DC31" s="624"/>
      <c r="DD31" s="614">
        <v>58959</v>
      </c>
      <c r="DE31" s="621"/>
      <c r="DF31" s="621"/>
      <c r="DG31" s="621"/>
      <c r="DH31" s="621"/>
      <c r="DI31" s="621"/>
      <c r="DJ31" s="621"/>
      <c r="DK31" s="622"/>
      <c r="DL31" s="614">
        <v>58959</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1151138</v>
      </c>
      <c r="S32" s="609"/>
      <c r="T32" s="609"/>
      <c r="U32" s="609"/>
      <c r="V32" s="609"/>
      <c r="W32" s="609"/>
      <c r="X32" s="609"/>
      <c r="Y32" s="610"/>
      <c r="Z32" s="646">
        <v>7.4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99.2</v>
      </c>
      <c r="BH32" s="621"/>
      <c r="BI32" s="621"/>
      <c r="BJ32" s="621"/>
      <c r="BK32" s="621"/>
      <c r="BL32" s="621"/>
      <c r="BM32" s="612">
        <v>97.3</v>
      </c>
      <c r="BN32" s="621"/>
      <c r="BO32" s="621"/>
      <c r="BP32" s="621"/>
      <c r="BQ32" s="644"/>
      <c r="BR32" s="679">
        <v>99.1</v>
      </c>
      <c r="BS32" s="621"/>
      <c r="BT32" s="621"/>
      <c r="BU32" s="621"/>
      <c r="BV32" s="621"/>
      <c r="BW32" s="621"/>
      <c r="BX32" s="612">
        <v>97.4</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41417</v>
      </c>
      <c r="S33" s="609"/>
      <c r="T33" s="609"/>
      <c r="U33" s="609"/>
      <c r="V33" s="609"/>
      <c r="W33" s="609"/>
      <c r="X33" s="609"/>
      <c r="Y33" s="610"/>
      <c r="Z33" s="646">
        <v>0.3</v>
      </c>
      <c r="AA33" s="646"/>
      <c r="AB33" s="646"/>
      <c r="AC33" s="646"/>
      <c r="AD33" s="647">
        <v>11168</v>
      </c>
      <c r="AE33" s="647"/>
      <c r="AF33" s="647"/>
      <c r="AG33" s="647"/>
      <c r="AH33" s="647"/>
      <c r="AI33" s="647"/>
      <c r="AJ33" s="647"/>
      <c r="AK33" s="647"/>
      <c r="AL33" s="611">
        <v>0.1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99.1</v>
      </c>
      <c r="BH33" s="593"/>
      <c r="BI33" s="593"/>
      <c r="BJ33" s="593"/>
      <c r="BK33" s="593"/>
      <c r="BL33" s="593"/>
      <c r="BM33" s="639">
        <v>95.6</v>
      </c>
      <c r="BN33" s="593"/>
      <c r="BO33" s="593"/>
      <c r="BP33" s="593"/>
      <c r="BQ33" s="656"/>
      <c r="BR33" s="669">
        <v>99</v>
      </c>
      <c r="BS33" s="593"/>
      <c r="BT33" s="593"/>
      <c r="BU33" s="593"/>
      <c r="BV33" s="593"/>
      <c r="BW33" s="593"/>
      <c r="BX33" s="639">
        <v>95.4</v>
      </c>
      <c r="BY33" s="593"/>
      <c r="BZ33" s="593"/>
      <c r="CA33" s="593"/>
      <c r="CB33" s="656"/>
      <c r="CD33" s="605" t="s">
        <v>307</v>
      </c>
      <c r="CE33" s="606"/>
      <c r="CF33" s="606"/>
      <c r="CG33" s="606"/>
      <c r="CH33" s="606"/>
      <c r="CI33" s="606"/>
      <c r="CJ33" s="606"/>
      <c r="CK33" s="606"/>
      <c r="CL33" s="606"/>
      <c r="CM33" s="606"/>
      <c r="CN33" s="606"/>
      <c r="CO33" s="606"/>
      <c r="CP33" s="606"/>
      <c r="CQ33" s="607"/>
      <c r="CR33" s="608">
        <v>6177997</v>
      </c>
      <c r="CS33" s="621"/>
      <c r="CT33" s="621"/>
      <c r="CU33" s="621"/>
      <c r="CV33" s="621"/>
      <c r="CW33" s="621"/>
      <c r="CX33" s="621"/>
      <c r="CY33" s="622"/>
      <c r="CZ33" s="611">
        <v>42</v>
      </c>
      <c r="DA33" s="623"/>
      <c r="DB33" s="623"/>
      <c r="DC33" s="624"/>
      <c r="DD33" s="614">
        <v>4747475</v>
      </c>
      <c r="DE33" s="621"/>
      <c r="DF33" s="621"/>
      <c r="DG33" s="621"/>
      <c r="DH33" s="621"/>
      <c r="DI33" s="621"/>
      <c r="DJ33" s="621"/>
      <c r="DK33" s="622"/>
      <c r="DL33" s="614">
        <v>3734636</v>
      </c>
      <c r="DM33" s="621"/>
      <c r="DN33" s="621"/>
      <c r="DO33" s="621"/>
      <c r="DP33" s="621"/>
      <c r="DQ33" s="621"/>
      <c r="DR33" s="621"/>
      <c r="DS33" s="621"/>
      <c r="DT33" s="621"/>
      <c r="DU33" s="621"/>
      <c r="DV33" s="622"/>
      <c r="DW33" s="611">
        <v>44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285279</v>
      </c>
      <c r="S34" s="609"/>
      <c r="T34" s="609"/>
      <c r="U34" s="609"/>
      <c r="V34" s="609"/>
      <c r="W34" s="609"/>
      <c r="X34" s="609"/>
      <c r="Y34" s="610"/>
      <c r="Z34" s="646">
        <v>1.8</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2034390</v>
      </c>
      <c r="CS34" s="609"/>
      <c r="CT34" s="609"/>
      <c r="CU34" s="609"/>
      <c r="CV34" s="609"/>
      <c r="CW34" s="609"/>
      <c r="CX34" s="609"/>
      <c r="CY34" s="610"/>
      <c r="CZ34" s="611">
        <v>13.8</v>
      </c>
      <c r="DA34" s="623"/>
      <c r="DB34" s="623"/>
      <c r="DC34" s="624"/>
      <c r="DD34" s="614">
        <v>1618424</v>
      </c>
      <c r="DE34" s="609"/>
      <c r="DF34" s="609"/>
      <c r="DG34" s="609"/>
      <c r="DH34" s="609"/>
      <c r="DI34" s="609"/>
      <c r="DJ34" s="609"/>
      <c r="DK34" s="610"/>
      <c r="DL34" s="614">
        <v>1422974</v>
      </c>
      <c r="DM34" s="609"/>
      <c r="DN34" s="609"/>
      <c r="DO34" s="609"/>
      <c r="DP34" s="609"/>
      <c r="DQ34" s="609"/>
      <c r="DR34" s="609"/>
      <c r="DS34" s="609"/>
      <c r="DT34" s="609"/>
      <c r="DU34" s="609"/>
      <c r="DV34" s="610"/>
      <c r="DW34" s="611">
        <v>16.8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342509</v>
      </c>
      <c r="S35" s="609"/>
      <c r="T35" s="609"/>
      <c r="U35" s="609"/>
      <c r="V35" s="609"/>
      <c r="W35" s="609"/>
      <c r="X35" s="609"/>
      <c r="Y35" s="610"/>
      <c r="Z35" s="646">
        <v>2.2000000000000002</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70961</v>
      </c>
      <c r="CS35" s="621"/>
      <c r="CT35" s="621"/>
      <c r="CU35" s="621"/>
      <c r="CV35" s="621"/>
      <c r="CW35" s="621"/>
      <c r="CX35" s="621"/>
      <c r="CY35" s="622"/>
      <c r="CZ35" s="611">
        <v>0.5</v>
      </c>
      <c r="DA35" s="623"/>
      <c r="DB35" s="623"/>
      <c r="DC35" s="624"/>
      <c r="DD35" s="614">
        <v>44795</v>
      </c>
      <c r="DE35" s="621"/>
      <c r="DF35" s="621"/>
      <c r="DG35" s="621"/>
      <c r="DH35" s="621"/>
      <c r="DI35" s="621"/>
      <c r="DJ35" s="621"/>
      <c r="DK35" s="622"/>
      <c r="DL35" s="614">
        <v>44730</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650087</v>
      </c>
      <c r="S36" s="609"/>
      <c r="T36" s="609"/>
      <c r="U36" s="609"/>
      <c r="V36" s="609"/>
      <c r="W36" s="609"/>
      <c r="X36" s="609"/>
      <c r="Y36" s="610"/>
      <c r="Z36" s="646">
        <v>4.2</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1508315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59195</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2053587</v>
      </c>
      <c r="CS36" s="609"/>
      <c r="CT36" s="609"/>
      <c r="CU36" s="609"/>
      <c r="CV36" s="609"/>
      <c r="CW36" s="609"/>
      <c r="CX36" s="609"/>
      <c r="CY36" s="610"/>
      <c r="CZ36" s="611">
        <v>13.9</v>
      </c>
      <c r="DA36" s="623"/>
      <c r="DB36" s="623"/>
      <c r="DC36" s="624"/>
      <c r="DD36" s="614">
        <v>1776087</v>
      </c>
      <c r="DE36" s="609"/>
      <c r="DF36" s="609"/>
      <c r="DG36" s="609"/>
      <c r="DH36" s="609"/>
      <c r="DI36" s="609"/>
      <c r="DJ36" s="609"/>
      <c r="DK36" s="610"/>
      <c r="DL36" s="614">
        <v>1299436</v>
      </c>
      <c r="DM36" s="609"/>
      <c r="DN36" s="609"/>
      <c r="DO36" s="609"/>
      <c r="DP36" s="609"/>
      <c r="DQ36" s="609"/>
      <c r="DR36" s="609"/>
      <c r="DS36" s="609"/>
      <c r="DT36" s="609"/>
      <c r="DU36" s="609"/>
      <c r="DV36" s="610"/>
      <c r="DW36" s="611">
        <v>15.3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495496</v>
      </c>
      <c r="S37" s="609"/>
      <c r="T37" s="609"/>
      <c r="U37" s="609"/>
      <c r="V37" s="609"/>
      <c r="W37" s="609"/>
      <c r="X37" s="609"/>
      <c r="Y37" s="610"/>
      <c r="Z37" s="646">
        <v>3.2</v>
      </c>
      <c r="AA37" s="646"/>
      <c r="AB37" s="646"/>
      <c r="AC37" s="646"/>
      <c r="AD37" s="647">
        <v>2638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274961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52962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900929</v>
      </c>
      <c r="CS37" s="621"/>
      <c r="CT37" s="621"/>
      <c r="CU37" s="621"/>
      <c r="CV37" s="621"/>
      <c r="CW37" s="621"/>
      <c r="CX37" s="621"/>
      <c r="CY37" s="622"/>
      <c r="CZ37" s="611">
        <v>6.1</v>
      </c>
      <c r="DA37" s="623"/>
      <c r="DB37" s="623"/>
      <c r="DC37" s="624"/>
      <c r="DD37" s="614">
        <v>900929</v>
      </c>
      <c r="DE37" s="621"/>
      <c r="DF37" s="621"/>
      <c r="DG37" s="621"/>
      <c r="DH37" s="621"/>
      <c r="DI37" s="621"/>
      <c r="DJ37" s="621"/>
      <c r="DK37" s="622"/>
      <c r="DL37" s="614">
        <v>878381</v>
      </c>
      <c r="DM37" s="621"/>
      <c r="DN37" s="621"/>
      <c r="DO37" s="621"/>
      <c r="DP37" s="621"/>
      <c r="DQ37" s="621"/>
      <c r="DR37" s="621"/>
      <c r="DS37" s="621"/>
      <c r="DT37" s="621"/>
      <c r="DU37" s="621"/>
      <c r="DV37" s="622"/>
      <c r="DW37" s="611">
        <v>10.4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767300</v>
      </c>
      <c r="S38" s="609"/>
      <c r="T38" s="609"/>
      <c r="U38" s="609"/>
      <c r="V38" s="609"/>
      <c r="W38" s="609"/>
      <c r="X38" s="609"/>
      <c r="Y38" s="610"/>
      <c r="Z38" s="646">
        <v>4.9000000000000004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11180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4209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1220953</v>
      </c>
      <c r="CS38" s="609"/>
      <c r="CT38" s="609"/>
      <c r="CU38" s="609"/>
      <c r="CV38" s="609"/>
      <c r="CW38" s="609"/>
      <c r="CX38" s="609"/>
      <c r="CY38" s="610"/>
      <c r="CZ38" s="611">
        <v>8.3000000000000007</v>
      </c>
      <c r="DA38" s="623"/>
      <c r="DB38" s="623"/>
      <c r="DC38" s="624"/>
      <c r="DD38" s="614">
        <v>989062</v>
      </c>
      <c r="DE38" s="609"/>
      <c r="DF38" s="609"/>
      <c r="DG38" s="609"/>
      <c r="DH38" s="609"/>
      <c r="DI38" s="609"/>
      <c r="DJ38" s="609"/>
      <c r="DK38" s="610"/>
      <c r="DL38" s="614">
        <v>967496</v>
      </c>
      <c r="DM38" s="609"/>
      <c r="DN38" s="609"/>
      <c r="DO38" s="609"/>
      <c r="DP38" s="609"/>
      <c r="DQ38" s="609"/>
      <c r="DR38" s="609"/>
      <c r="DS38" s="609"/>
      <c r="DT38" s="609"/>
      <c r="DU38" s="609"/>
      <c r="DV38" s="610"/>
      <c r="DW38" s="611">
        <v>11.4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1221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6265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532106</v>
      </c>
      <c r="CS39" s="621"/>
      <c r="CT39" s="621"/>
      <c r="CU39" s="621"/>
      <c r="CV39" s="621"/>
      <c r="CW39" s="621"/>
      <c r="CX39" s="621"/>
      <c r="CY39" s="622"/>
      <c r="CZ39" s="611">
        <v>3.6</v>
      </c>
      <c r="DA39" s="623"/>
      <c r="DB39" s="623"/>
      <c r="DC39" s="624"/>
      <c r="DD39" s="614">
        <v>319107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37000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266000</v>
      </c>
      <c r="CS40" s="609"/>
      <c r="CT40" s="609"/>
      <c r="CU40" s="609"/>
      <c r="CV40" s="609"/>
      <c r="CW40" s="609"/>
      <c r="CX40" s="609"/>
      <c r="CY40" s="610"/>
      <c r="CZ40" s="611">
        <v>1.8</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15540533</v>
      </c>
      <c r="S41" s="633"/>
      <c r="T41" s="633"/>
      <c r="U41" s="633"/>
      <c r="V41" s="633"/>
      <c r="W41" s="633"/>
      <c r="X41" s="633"/>
      <c r="Y41" s="636"/>
      <c r="Z41" s="637">
        <v>100</v>
      </c>
      <c r="AA41" s="637"/>
      <c r="AB41" s="637"/>
      <c r="AC41" s="637"/>
      <c r="AD41" s="638">
        <v>8441997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268923</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327</v>
      </c>
      <c r="AR42" s="654"/>
      <c r="AS42" s="654"/>
      <c r="AT42" s="654"/>
      <c r="AU42" s="654"/>
      <c r="AV42" s="654"/>
      <c r="AW42" s="654"/>
      <c r="AX42" s="654"/>
      <c r="AY42" s="655"/>
      <c r="AZ42" s="592">
        <v>952030</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384</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1636787</v>
      </c>
      <c r="CS42" s="621"/>
      <c r="CT42" s="621"/>
      <c r="CU42" s="621"/>
      <c r="CV42" s="621"/>
      <c r="CW42" s="621"/>
      <c r="CX42" s="621"/>
      <c r="CY42" s="622"/>
      <c r="CZ42" s="611">
        <v>11.1</v>
      </c>
      <c r="DA42" s="623"/>
      <c r="DB42" s="623"/>
      <c r="DC42" s="624"/>
      <c r="DD42" s="614">
        <v>347907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89067</v>
      </c>
      <c r="CS43" s="621"/>
      <c r="CT43" s="621"/>
      <c r="CU43" s="621"/>
      <c r="CV43" s="621"/>
      <c r="CW43" s="621"/>
      <c r="CX43" s="621"/>
      <c r="CY43" s="622"/>
      <c r="CZ43" s="611">
        <v>0.6</v>
      </c>
      <c r="DA43" s="623"/>
      <c r="DB43" s="623"/>
      <c r="DC43" s="624"/>
      <c r="DD43" s="614">
        <v>89067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1535859</v>
      </c>
      <c r="CS44" s="609"/>
      <c r="CT44" s="609"/>
      <c r="CU44" s="609"/>
      <c r="CV44" s="609"/>
      <c r="CW44" s="609"/>
      <c r="CX44" s="609"/>
      <c r="CY44" s="610"/>
      <c r="CZ44" s="611">
        <v>10.4</v>
      </c>
      <c r="DA44" s="612"/>
      <c r="DB44" s="612"/>
      <c r="DC44" s="613"/>
      <c r="DD44" s="614">
        <v>290705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783050</v>
      </c>
      <c r="CS45" s="621"/>
      <c r="CT45" s="621"/>
      <c r="CU45" s="621"/>
      <c r="CV45" s="621"/>
      <c r="CW45" s="621"/>
      <c r="CX45" s="621"/>
      <c r="CY45" s="622"/>
      <c r="CZ45" s="611">
        <v>5.3</v>
      </c>
      <c r="DA45" s="623"/>
      <c r="DB45" s="623"/>
      <c r="DC45" s="624"/>
      <c r="DD45" s="614">
        <v>34961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751810</v>
      </c>
      <c r="CS46" s="609"/>
      <c r="CT46" s="609"/>
      <c r="CU46" s="609"/>
      <c r="CV46" s="609"/>
      <c r="CW46" s="609"/>
      <c r="CX46" s="609"/>
      <c r="CY46" s="610"/>
      <c r="CZ46" s="611">
        <v>5.0999999999999996</v>
      </c>
      <c r="DA46" s="612"/>
      <c r="DB46" s="612"/>
      <c r="DC46" s="613"/>
      <c r="DD46" s="614">
        <v>255545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v>100928</v>
      </c>
      <c r="CS47" s="621"/>
      <c r="CT47" s="621"/>
      <c r="CU47" s="621"/>
      <c r="CV47" s="621"/>
      <c r="CW47" s="621"/>
      <c r="CX47" s="621"/>
      <c r="CY47" s="622"/>
      <c r="CZ47" s="611">
        <v>0.7</v>
      </c>
      <c r="DA47" s="623"/>
      <c r="DB47" s="623"/>
      <c r="DC47" s="624"/>
      <c r="DD47" s="614">
        <v>57202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14724612</v>
      </c>
      <c r="CS49" s="593"/>
      <c r="CT49" s="593"/>
      <c r="CU49" s="593"/>
      <c r="CV49" s="593"/>
      <c r="CW49" s="593"/>
      <c r="CX49" s="593"/>
      <c r="CY49" s="594"/>
      <c r="CZ49" s="595">
        <v>100</v>
      </c>
      <c r="DA49" s="596"/>
      <c r="DB49" s="596"/>
      <c r="DC49" s="597"/>
      <c r="DD49" s="598">
        <v>9544741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XKRm2eja9OCFmSb2f17Akcpo7utXiAiMyUvrb+djAFqS5q1xAzGwWUX9aooMh95AC6h5AGTGp6Tj6qx5Cul/w==" saltValue="wvZn81ayMcmMCA8hwF9X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373</v>
      </c>
      <c r="C7" s="1035"/>
      <c r="D7" s="1035"/>
      <c r="E7" s="1035"/>
      <c r="F7" s="1035"/>
      <c r="G7" s="1035"/>
      <c r="H7" s="1035"/>
      <c r="I7" s="1035"/>
      <c r="J7" s="1035"/>
      <c r="K7" s="1035"/>
      <c r="L7" s="1035"/>
      <c r="M7" s="1035"/>
      <c r="N7" s="1035"/>
      <c r="O7" s="1035"/>
      <c r="P7" s="1036"/>
      <c r="Q7" s="1089">
        <v>15528</v>
      </c>
      <c r="R7" s="1090"/>
      <c r="S7" s="1090"/>
      <c r="T7" s="1090"/>
      <c r="U7" s="1090"/>
      <c r="V7" s="1090">
        <v>14715</v>
      </c>
      <c r="W7" s="1090"/>
      <c r="X7" s="1090"/>
      <c r="Y7" s="1090"/>
      <c r="Z7" s="1090"/>
      <c r="AA7" s="1090">
        <v>813</v>
      </c>
      <c r="AB7" s="1090"/>
      <c r="AC7" s="1090"/>
      <c r="AD7" s="1090"/>
      <c r="AE7" s="1091"/>
      <c r="AF7" s="1092">
        <v>783</v>
      </c>
      <c r="AG7" s="1093"/>
      <c r="AH7" s="1093"/>
      <c r="AI7" s="1093"/>
      <c r="AJ7" s="1094"/>
      <c r="AK7" s="1095">
        <v>343</v>
      </c>
      <c r="AL7" s="1096"/>
      <c r="AM7" s="1096"/>
      <c r="AN7" s="1096"/>
      <c r="AO7" s="1096"/>
      <c r="AP7" s="1096">
        <v>12192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564</v>
      </c>
      <c r="BT7" s="1087"/>
      <c r="BU7" s="1087"/>
      <c r="BV7" s="1087"/>
      <c r="BW7" s="1087"/>
      <c r="BX7" s="1087"/>
      <c r="BY7" s="1087"/>
      <c r="BZ7" s="1087"/>
      <c r="CA7" s="1087"/>
      <c r="CB7" s="1087"/>
      <c r="CC7" s="1087"/>
      <c r="CD7" s="1087"/>
      <c r="CE7" s="1087"/>
      <c r="CF7" s="1087"/>
      <c r="CG7" s="1099"/>
      <c r="CH7" s="1083">
        <v>0</v>
      </c>
      <c r="CI7" s="1084"/>
      <c r="CJ7" s="1084"/>
      <c r="CK7" s="1084"/>
      <c r="CL7" s="1085"/>
      <c r="CM7" s="1083">
        <v>30</v>
      </c>
      <c r="CN7" s="1084"/>
      <c r="CO7" s="1084"/>
      <c r="CP7" s="1084"/>
      <c r="CQ7" s="1085"/>
      <c r="CR7" s="1083">
        <v>20</v>
      </c>
      <c r="CS7" s="1084"/>
      <c r="CT7" s="1084"/>
      <c r="CU7" s="1084"/>
      <c r="CV7" s="1085"/>
      <c r="CW7" s="1083">
        <v>7</v>
      </c>
      <c r="CX7" s="1084"/>
      <c r="CY7" s="1084"/>
      <c r="CZ7" s="1084"/>
      <c r="DA7" s="1085"/>
      <c r="DB7" s="1083" t="s">
        <v>552</v>
      </c>
      <c r="DC7" s="1084"/>
      <c r="DD7" s="1084"/>
      <c r="DE7" s="1084"/>
      <c r="DF7" s="1085"/>
      <c r="DG7" s="1083" t="s">
        <v>552</v>
      </c>
      <c r="DH7" s="1084"/>
      <c r="DI7" s="1084"/>
      <c r="DJ7" s="1084"/>
      <c r="DK7" s="1085"/>
      <c r="DL7" s="1083" t="s">
        <v>551</v>
      </c>
      <c r="DM7" s="1084"/>
      <c r="DN7" s="1084"/>
      <c r="DO7" s="1084"/>
      <c r="DP7" s="1085"/>
      <c r="DQ7" s="1083" t="s">
        <v>551</v>
      </c>
      <c r="DR7" s="1084"/>
      <c r="DS7" s="1084"/>
      <c r="DT7" s="1084"/>
      <c r="DU7" s="1085"/>
      <c r="DV7" s="1086"/>
      <c r="DW7" s="1087"/>
      <c r="DX7" s="1087"/>
      <c r="DY7" s="1087"/>
      <c r="DZ7" s="1088"/>
      <c r="EA7" s="216"/>
    </row>
    <row r="8" spans="1:131" s="217" customFormat="1" ht="26.25" customHeight="1" x14ac:dyDescent="0.2">
      <c r="A8" s="220">
        <v>2</v>
      </c>
      <c r="B8" s="1017" t="s">
        <v>374</v>
      </c>
      <c r="C8" s="1018"/>
      <c r="D8" s="1018"/>
      <c r="E8" s="1018"/>
      <c r="F8" s="1018"/>
      <c r="G8" s="1018"/>
      <c r="H8" s="1018"/>
      <c r="I8" s="1018"/>
      <c r="J8" s="1018"/>
      <c r="K8" s="1018"/>
      <c r="L8" s="1018"/>
      <c r="M8" s="1018"/>
      <c r="N8" s="1018"/>
      <c r="O8" s="1018"/>
      <c r="P8" s="1019"/>
      <c r="Q8" s="1025">
        <v>13</v>
      </c>
      <c r="R8" s="1026"/>
      <c r="S8" s="1026"/>
      <c r="T8" s="1026"/>
      <c r="U8" s="1026"/>
      <c r="V8" s="1026">
        <v>10</v>
      </c>
      <c r="W8" s="1026"/>
      <c r="X8" s="1026"/>
      <c r="Y8" s="1026"/>
      <c r="Z8" s="1026"/>
      <c r="AA8" s="1026">
        <v>3</v>
      </c>
      <c r="AB8" s="1026"/>
      <c r="AC8" s="1026"/>
      <c r="AD8" s="1026"/>
      <c r="AE8" s="1027"/>
      <c r="AF8" s="1022">
        <v>3</v>
      </c>
      <c r="AG8" s="1023"/>
      <c r="AH8" s="1023"/>
      <c r="AI8" s="1023"/>
      <c r="AJ8" s="1024"/>
      <c r="AK8" s="1067" t="s">
        <v>550</v>
      </c>
      <c r="AL8" s="1068"/>
      <c r="AM8" s="1068"/>
      <c r="AN8" s="1068"/>
      <c r="AO8" s="1068"/>
      <c r="AP8" s="1068" t="s">
        <v>551</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565</v>
      </c>
      <c r="BT8" s="980"/>
      <c r="BU8" s="980"/>
      <c r="BV8" s="980"/>
      <c r="BW8" s="980"/>
      <c r="BX8" s="980"/>
      <c r="BY8" s="980"/>
      <c r="BZ8" s="980"/>
      <c r="CA8" s="980"/>
      <c r="CB8" s="980"/>
      <c r="CC8" s="980"/>
      <c r="CD8" s="980"/>
      <c r="CE8" s="980"/>
      <c r="CF8" s="980"/>
      <c r="CG8" s="1001"/>
      <c r="CH8" s="976">
        <v>29</v>
      </c>
      <c r="CI8" s="977"/>
      <c r="CJ8" s="977"/>
      <c r="CK8" s="977"/>
      <c r="CL8" s="978"/>
      <c r="CM8" s="976">
        <v>122</v>
      </c>
      <c r="CN8" s="977"/>
      <c r="CO8" s="977"/>
      <c r="CP8" s="977"/>
      <c r="CQ8" s="978"/>
      <c r="CR8" s="976">
        <v>33</v>
      </c>
      <c r="CS8" s="977"/>
      <c r="CT8" s="977"/>
      <c r="CU8" s="977"/>
      <c r="CV8" s="978"/>
      <c r="CW8" s="976">
        <v>0</v>
      </c>
      <c r="CX8" s="977"/>
      <c r="CY8" s="977"/>
      <c r="CZ8" s="977"/>
      <c r="DA8" s="978"/>
      <c r="DB8" s="976" t="s">
        <v>552</v>
      </c>
      <c r="DC8" s="977"/>
      <c r="DD8" s="977"/>
      <c r="DE8" s="977"/>
      <c r="DF8" s="978"/>
      <c r="DG8" s="976" t="s">
        <v>551</v>
      </c>
      <c r="DH8" s="977"/>
      <c r="DI8" s="977"/>
      <c r="DJ8" s="977"/>
      <c r="DK8" s="978"/>
      <c r="DL8" s="976" t="s">
        <v>566</v>
      </c>
      <c r="DM8" s="977"/>
      <c r="DN8" s="977"/>
      <c r="DO8" s="977"/>
      <c r="DP8" s="978"/>
      <c r="DQ8" s="976" t="s">
        <v>552</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15541</v>
      </c>
      <c r="R23" s="1048"/>
      <c r="S23" s="1048"/>
      <c r="T23" s="1048"/>
      <c r="U23" s="1048"/>
      <c r="V23" s="1048">
        <v>14725</v>
      </c>
      <c r="W23" s="1048"/>
      <c r="X23" s="1048"/>
      <c r="Y23" s="1048"/>
      <c r="Z23" s="1048"/>
      <c r="AA23" s="1048">
        <v>816</v>
      </c>
      <c r="AB23" s="1048"/>
      <c r="AC23" s="1048"/>
      <c r="AD23" s="1048"/>
      <c r="AE23" s="1055"/>
      <c r="AF23" s="1056">
        <v>785</v>
      </c>
      <c r="AG23" s="1048"/>
      <c r="AH23" s="1048"/>
      <c r="AI23" s="1048"/>
      <c r="AJ23" s="1057"/>
      <c r="AK23" s="1058"/>
      <c r="AL23" s="1059"/>
      <c r="AM23" s="1059"/>
      <c r="AN23" s="1059"/>
      <c r="AO23" s="1059"/>
      <c r="AP23" s="1048">
        <v>12192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3007</v>
      </c>
      <c r="R28" s="1038"/>
      <c r="S28" s="1038"/>
      <c r="T28" s="1038"/>
      <c r="U28" s="1038"/>
      <c r="V28" s="1038">
        <v>3003</v>
      </c>
      <c r="W28" s="1038"/>
      <c r="X28" s="1038"/>
      <c r="Y28" s="1038"/>
      <c r="Z28" s="1038"/>
      <c r="AA28" s="1038">
        <v>4</v>
      </c>
      <c r="AB28" s="1038"/>
      <c r="AC28" s="1038"/>
      <c r="AD28" s="1038"/>
      <c r="AE28" s="1039"/>
      <c r="AF28" s="1040">
        <v>4</v>
      </c>
      <c r="AG28" s="1038"/>
      <c r="AH28" s="1038"/>
      <c r="AI28" s="1038"/>
      <c r="AJ28" s="1041"/>
      <c r="AK28" s="1029">
        <v>466</v>
      </c>
      <c r="AL28" s="1030"/>
      <c r="AM28" s="1030"/>
      <c r="AN28" s="1030"/>
      <c r="AO28" s="1030"/>
      <c r="AP28" s="1030" t="s">
        <v>552</v>
      </c>
      <c r="AQ28" s="1030"/>
      <c r="AR28" s="1030"/>
      <c r="AS28" s="1030"/>
      <c r="AT28" s="1030"/>
      <c r="AU28" s="1030" t="s">
        <v>552</v>
      </c>
      <c r="AV28" s="1030"/>
      <c r="AW28" s="1030"/>
      <c r="AX28" s="1030"/>
      <c r="AY28" s="1030"/>
      <c r="AZ28" s="1031" t="s">
        <v>553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3455</v>
      </c>
      <c r="R29" s="1026"/>
      <c r="S29" s="1026"/>
      <c r="T29" s="1026"/>
      <c r="U29" s="1026"/>
      <c r="V29" s="1026">
        <v>3396</v>
      </c>
      <c r="W29" s="1026"/>
      <c r="X29" s="1026"/>
      <c r="Y29" s="1026"/>
      <c r="Z29" s="1026"/>
      <c r="AA29" s="1026">
        <v>59</v>
      </c>
      <c r="AB29" s="1026"/>
      <c r="AC29" s="1026"/>
      <c r="AD29" s="1026"/>
      <c r="AE29" s="1027"/>
      <c r="AF29" s="1022">
        <v>59</v>
      </c>
      <c r="AG29" s="1023"/>
      <c r="AH29" s="1023"/>
      <c r="AI29" s="1023"/>
      <c r="AJ29" s="1024"/>
      <c r="AK29" s="967">
        <v>269</v>
      </c>
      <c r="AL29" s="958"/>
      <c r="AM29" s="958"/>
      <c r="AN29" s="958"/>
      <c r="AO29" s="958"/>
      <c r="AP29" s="958" t="s">
        <v>551</v>
      </c>
      <c r="AQ29" s="958"/>
      <c r="AR29" s="958"/>
      <c r="AS29" s="958"/>
      <c r="AT29" s="958"/>
      <c r="AU29" s="958" t="s">
        <v>552</v>
      </c>
      <c r="AV29" s="958"/>
      <c r="AW29" s="958"/>
      <c r="AX29" s="958"/>
      <c r="AY29" s="958"/>
      <c r="AZ29" s="1028" t="s">
        <v>554</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555</v>
      </c>
      <c r="R30" s="1026"/>
      <c r="S30" s="1026"/>
      <c r="T30" s="1026"/>
      <c r="U30" s="1026"/>
      <c r="V30" s="1026">
        <v>541</v>
      </c>
      <c r="W30" s="1026"/>
      <c r="X30" s="1026"/>
      <c r="Y30" s="1026"/>
      <c r="Z30" s="1026"/>
      <c r="AA30" s="1026">
        <v>14</v>
      </c>
      <c r="AB30" s="1026"/>
      <c r="AC30" s="1026"/>
      <c r="AD30" s="1026"/>
      <c r="AE30" s="1027"/>
      <c r="AF30" s="1022">
        <v>14</v>
      </c>
      <c r="AG30" s="1023"/>
      <c r="AH30" s="1023"/>
      <c r="AI30" s="1023"/>
      <c r="AJ30" s="1024"/>
      <c r="AK30" s="967">
        <v>122</v>
      </c>
      <c r="AL30" s="958"/>
      <c r="AM30" s="958"/>
      <c r="AN30" s="958"/>
      <c r="AO30" s="958"/>
      <c r="AP30" s="958" t="s">
        <v>551</v>
      </c>
      <c r="AQ30" s="958"/>
      <c r="AR30" s="958"/>
      <c r="AS30" s="958"/>
      <c r="AT30" s="958"/>
      <c r="AU30" s="958" t="s">
        <v>552</v>
      </c>
      <c r="AV30" s="958"/>
      <c r="AW30" s="958"/>
      <c r="AX30" s="958"/>
      <c r="AY30" s="958"/>
      <c r="AZ30" s="1028" t="s">
        <v>555</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794</v>
      </c>
      <c r="R31" s="1026"/>
      <c r="S31" s="1026"/>
      <c r="T31" s="1026"/>
      <c r="U31" s="1026"/>
      <c r="V31" s="1026">
        <v>649</v>
      </c>
      <c r="W31" s="1026"/>
      <c r="X31" s="1026"/>
      <c r="Y31" s="1026"/>
      <c r="Z31" s="1026"/>
      <c r="AA31" s="1026">
        <v>145</v>
      </c>
      <c r="AB31" s="1026"/>
      <c r="AC31" s="1026"/>
      <c r="AD31" s="1026"/>
      <c r="AE31" s="1027"/>
      <c r="AF31" s="1022">
        <v>535</v>
      </c>
      <c r="AG31" s="1023"/>
      <c r="AH31" s="1023"/>
      <c r="AI31" s="1023"/>
      <c r="AJ31" s="1024"/>
      <c r="AK31" s="967">
        <v>11</v>
      </c>
      <c r="AL31" s="958"/>
      <c r="AM31" s="958"/>
      <c r="AN31" s="958"/>
      <c r="AO31" s="958"/>
      <c r="AP31" s="958">
        <v>1726</v>
      </c>
      <c r="AQ31" s="958"/>
      <c r="AR31" s="958"/>
      <c r="AS31" s="958"/>
      <c r="AT31" s="958"/>
      <c r="AU31" s="958">
        <v>31</v>
      </c>
      <c r="AV31" s="958"/>
      <c r="AW31" s="958"/>
      <c r="AX31" s="958"/>
      <c r="AY31" s="958"/>
      <c r="AZ31" s="1028" t="s">
        <v>552</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710</v>
      </c>
      <c r="R32" s="1026"/>
      <c r="S32" s="1026"/>
      <c r="T32" s="1026"/>
      <c r="U32" s="1026"/>
      <c r="V32" s="1026">
        <v>686</v>
      </c>
      <c r="W32" s="1026"/>
      <c r="X32" s="1026"/>
      <c r="Y32" s="1026"/>
      <c r="Z32" s="1026"/>
      <c r="AA32" s="1026">
        <v>24</v>
      </c>
      <c r="AB32" s="1026"/>
      <c r="AC32" s="1026"/>
      <c r="AD32" s="1026"/>
      <c r="AE32" s="1027"/>
      <c r="AF32" s="1022">
        <v>108</v>
      </c>
      <c r="AG32" s="1023"/>
      <c r="AH32" s="1023"/>
      <c r="AI32" s="1023"/>
      <c r="AJ32" s="1024"/>
      <c r="AK32" s="967">
        <v>276</v>
      </c>
      <c r="AL32" s="958"/>
      <c r="AM32" s="958"/>
      <c r="AN32" s="958"/>
      <c r="AO32" s="958"/>
      <c r="AP32" s="958">
        <v>2774</v>
      </c>
      <c r="AQ32" s="958"/>
      <c r="AR32" s="958"/>
      <c r="AS32" s="958"/>
      <c r="AT32" s="958"/>
      <c r="AU32" s="958">
        <v>1831</v>
      </c>
      <c r="AV32" s="958"/>
      <c r="AW32" s="958"/>
      <c r="AX32" s="958"/>
      <c r="AY32" s="958"/>
      <c r="AZ32" s="1028" t="s">
        <v>556</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720</v>
      </c>
      <c r="AG63" s="946"/>
      <c r="AH63" s="946"/>
      <c r="AI63" s="946"/>
      <c r="AJ63" s="1009"/>
      <c r="AK63" s="1010"/>
      <c r="AL63" s="950"/>
      <c r="AM63" s="950"/>
      <c r="AN63" s="950"/>
      <c r="AO63" s="950"/>
      <c r="AP63" s="946">
        <v>4500</v>
      </c>
      <c r="AQ63" s="946"/>
      <c r="AR63" s="946"/>
      <c r="AS63" s="946"/>
      <c r="AT63" s="946"/>
      <c r="AU63" s="946">
        <v>1862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557</v>
      </c>
      <c r="C68" s="973"/>
      <c r="D68" s="973"/>
      <c r="E68" s="973"/>
      <c r="F68" s="973"/>
      <c r="G68" s="973"/>
      <c r="H68" s="973"/>
      <c r="I68" s="973"/>
      <c r="J68" s="973"/>
      <c r="K68" s="973"/>
      <c r="L68" s="973"/>
      <c r="M68" s="973"/>
      <c r="N68" s="973"/>
      <c r="O68" s="973"/>
      <c r="P68" s="974"/>
      <c r="Q68" s="975">
        <v>3758</v>
      </c>
      <c r="R68" s="969"/>
      <c r="S68" s="969"/>
      <c r="T68" s="969"/>
      <c r="U68" s="969"/>
      <c r="V68" s="969">
        <v>3667</v>
      </c>
      <c r="W68" s="969"/>
      <c r="X68" s="969"/>
      <c r="Y68" s="969"/>
      <c r="Z68" s="969"/>
      <c r="AA68" s="969">
        <v>91</v>
      </c>
      <c r="AB68" s="969"/>
      <c r="AC68" s="969"/>
      <c r="AD68" s="969"/>
      <c r="AE68" s="969"/>
      <c r="AF68" s="969">
        <v>89</v>
      </c>
      <c r="AG68" s="969"/>
      <c r="AH68" s="969"/>
      <c r="AI68" s="969"/>
      <c r="AJ68" s="969"/>
      <c r="AK68" s="969">
        <v>143</v>
      </c>
      <c r="AL68" s="969"/>
      <c r="AM68" s="969"/>
      <c r="AN68" s="969"/>
      <c r="AO68" s="969"/>
      <c r="AP68" s="969">
        <v>2409</v>
      </c>
      <c r="AQ68" s="969"/>
      <c r="AR68" s="969"/>
      <c r="AS68" s="969"/>
      <c r="AT68" s="969"/>
      <c r="AU68" s="969">
        <v>683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558</v>
      </c>
      <c r="C69" s="962"/>
      <c r="D69" s="962"/>
      <c r="E69" s="962"/>
      <c r="F69" s="962"/>
      <c r="G69" s="962"/>
      <c r="H69" s="962"/>
      <c r="I69" s="962"/>
      <c r="J69" s="962"/>
      <c r="K69" s="962"/>
      <c r="L69" s="962"/>
      <c r="M69" s="962"/>
      <c r="N69" s="962"/>
      <c r="O69" s="962"/>
      <c r="P69" s="963"/>
      <c r="Q69" s="964">
        <v>3</v>
      </c>
      <c r="R69" s="958"/>
      <c r="S69" s="958"/>
      <c r="T69" s="958"/>
      <c r="U69" s="958"/>
      <c r="V69" s="958">
        <v>3</v>
      </c>
      <c r="W69" s="958"/>
      <c r="X69" s="958"/>
      <c r="Y69" s="958"/>
      <c r="Z69" s="958"/>
      <c r="AA69" s="958">
        <v>0</v>
      </c>
      <c r="AB69" s="958"/>
      <c r="AC69" s="958"/>
      <c r="AD69" s="958"/>
      <c r="AE69" s="958"/>
      <c r="AF69" s="958">
        <v>0</v>
      </c>
      <c r="AG69" s="958"/>
      <c r="AH69" s="958"/>
      <c r="AI69" s="958"/>
      <c r="AJ69" s="958"/>
      <c r="AK69" s="958" t="s">
        <v>551</v>
      </c>
      <c r="AL69" s="958"/>
      <c r="AM69" s="958"/>
      <c r="AN69" s="958"/>
      <c r="AO69" s="958"/>
      <c r="AP69" s="958" t="s">
        <v>563</v>
      </c>
      <c r="AQ69" s="958"/>
      <c r="AR69" s="958"/>
      <c r="AS69" s="958"/>
      <c r="AT69" s="958"/>
      <c r="AU69" s="958" t="s">
        <v>551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559</v>
      </c>
      <c r="C70" s="962"/>
      <c r="D70" s="962"/>
      <c r="E70" s="962"/>
      <c r="F70" s="962"/>
      <c r="G70" s="962"/>
      <c r="H70" s="962"/>
      <c r="I70" s="962"/>
      <c r="J70" s="962"/>
      <c r="K70" s="962"/>
      <c r="L70" s="962"/>
      <c r="M70" s="962"/>
      <c r="N70" s="962"/>
      <c r="O70" s="962"/>
      <c r="P70" s="963"/>
      <c r="Q70" s="964">
        <v>9298</v>
      </c>
      <c r="R70" s="958"/>
      <c r="S70" s="958"/>
      <c r="T70" s="958"/>
      <c r="U70" s="958"/>
      <c r="V70" s="958">
        <v>9234</v>
      </c>
      <c r="W70" s="958"/>
      <c r="X70" s="958"/>
      <c r="Y70" s="958"/>
      <c r="Z70" s="958"/>
      <c r="AA70" s="958">
        <v>65</v>
      </c>
      <c r="AB70" s="958"/>
      <c r="AC70" s="958"/>
      <c r="AD70" s="958"/>
      <c r="AE70" s="958"/>
      <c r="AF70" s="958">
        <v>65</v>
      </c>
      <c r="AG70" s="958"/>
      <c r="AH70" s="958"/>
      <c r="AI70" s="958"/>
      <c r="AJ70" s="958"/>
      <c r="AK70" s="958">
        <v>11</v>
      </c>
      <c r="AL70" s="958"/>
      <c r="AM70" s="958"/>
      <c r="AN70" s="958"/>
      <c r="AO70" s="958"/>
      <c r="AP70" s="958" t="s">
        <v>552</v>
      </c>
      <c r="AQ70" s="958"/>
      <c r="AR70" s="958"/>
      <c r="AS70" s="958"/>
      <c r="AT70" s="958"/>
      <c r="AU70" s="958" t="s">
        <v>552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560</v>
      </c>
      <c r="C71" s="962"/>
      <c r="D71" s="962"/>
      <c r="E71" s="962"/>
      <c r="F71" s="962"/>
      <c r="G71" s="962"/>
      <c r="H71" s="962"/>
      <c r="I71" s="962"/>
      <c r="J71" s="962"/>
      <c r="K71" s="962"/>
      <c r="L71" s="962"/>
      <c r="M71" s="962"/>
      <c r="N71" s="962"/>
      <c r="O71" s="962"/>
      <c r="P71" s="963"/>
      <c r="Q71" s="964">
        <v>872</v>
      </c>
      <c r="R71" s="958"/>
      <c r="S71" s="958"/>
      <c r="T71" s="958"/>
      <c r="U71" s="958"/>
      <c r="V71" s="958">
        <v>861</v>
      </c>
      <c r="W71" s="958"/>
      <c r="X71" s="958"/>
      <c r="Y71" s="958"/>
      <c r="Z71" s="958"/>
      <c r="AA71" s="958">
        <v>11</v>
      </c>
      <c r="AB71" s="958"/>
      <c r="AC71" s="958"/>
      <c r="AD71" s="958"/>
      <c r="AE71" s="958"/>
      <c r="AF71" s="958">
        <v>11</v>
      </c>
      <c r="AG71" s="958"/>
      <c r="AH71" s="958"/>
      <c r="AI71" s="958"/>
      <c r="AJ71" s="958"/>
      <c r="AK71" s="958">
        <v>2</v>
      </c>
      <c r="AL71" s="958"/>
      <c r="AM71" s="958"/>
      <c r="AN71" s="958"/>
      <c r="AO71" s="958"/>
      <c r="AP71" s="958" t="s">
        <v>551</v>
      </c>
      <c r="AQ71" s="958"/>
      <c r="AR71" s="958"/>
      <c r="AS71" s="958"/>
      <c r="AT71" s="958"/>
      <c r="AU71" s="958" t="s">
        <v>552</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561</v>
      </c>
      <c r="C72" s="962"/>
      <c r="D72" s="962"/>
      <c r="E72" s="962"/>
      <c r="F72" s="962"/>
      <c r="G72" s="962"/>
      <c r="H72" s="962"/>
      <c r="I72" s="962"/>
      <c r="J72" s="962"/>
      <c r="K72" s="962"/>
      <c r="L72" s="962"/>
      <c r="M72" s="962"/>
      <c r="N72" s="962"/>
      <c r="O72" s="962"/>
      <c r="P72" s="963"/>
      <c r="Q72" s="964">
        <v>652</v>
      </c>
      <c r="R72" s="958"/>
      <c r="S72" s="958"/>
      <c r="T72" s="958"/>
      <c r="U72" s="958"/>
      <c r="V72" s="958">
        <v>625</v>
      </c>
      <c r="W72" s="958"/>
      <c r="X72" s="958"/>
      <c r="Y72" s="958"/>
      <c r="Z72" s="958"/>
      <c r="AA72" s="958">
        <v>27</v>
      </c>
      <c r="AB72" s="958"/>
      <c r="AC72" s="958"/>
      <c r="AD72" s="958"/>
      <c r="AE72" s="958"/>
      <c r="AF72" s="958">
        <v>27</v>
      </c>
      <c r="AG72" s="958"/>
      <c r="AH72" s="958"/>
      <c r="AI72" s="958"/>
      <c r="AJ72" s="958"/>
      <c r="AK72" s="958">
        <v>499</v>
      </c>
      <c r="AL72" s="958"/>
      <c r="AM72" s="958"/>
      <c r="AN72" s="958"/>
      <c r="AO72" s="958"/>
      <c r="AP72" s="958" t="s">
        <v>551</v>
      </c>
      <c r="AQ72" s="958"/>
      <c r="AR72" s="958"/>
      <c r="AS72" s="958"/>
      <c r="AT72" s="958"/>
      <c r="AU72" s="958" t="s">
        <v>552</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562</v>
      </c>
      <c r="C73" s="962"/>
      <c r="D73" s="962"/>
      <c r="E73" s="962"/>
      <c r="F73" s="962"/>
      <c r="G73" s="962"/>
      <c r="H73" s="962"/>
      <c r="I73" s="962"/>
      <c r="J73" s="962"/>
      <c r="K73" s="962"/>
      <c r="L73" s="962"/>
      <c r="M73" s="962"/>
      <c r="N73" s="962"/>
      <c r="O73" s="962"/>
      <c r="P73" s="963"/>
      <c r="Q73" s="964">
        <v>251491</v>
      </c>
      <c r="R73" s="958"/>
      <c r="S73" s="958"/>
      <c r="T73" s="958"/>
      <c r="U73" s="958"/>
      <c r="V73" s="958">
        <v>246681</v>
      </c>
      <c r="W73" s="958"/>
      <c r="X73" s="958"/>
      <c r="Y73" s="958"/>
      <c r="Z73" s="958"/>
      <c r="AA73" s="958">
        <v>4810</v>
      </c>
      <c r="AB73" s="958"/>
      <c r="AC73" s="958"/>
      <c r="AD73" s="958"/>
      <c r="AE73" s="958"/>
      <c r="AF73" s="958">
        <v>4810</v>
      </c>
      <c r="AG73" s="958"/>
      <c r="AH73" s="958"/>
      <c r="AI73" s="958"/>
      <c r="AJ73" s="958"/>
      <c r="AK73" s="958">
        <v>2194</v>
      </c>
      <c r="AL73" s="958"/>
      <c r="AM73" s="958"/>
      <c r="AN73" s="958"/>
      <c r="AO73" s="958"/>
      <c r="AP73" s="958" t="s">
        <v>551</v>
      </c>
      <c r="AQ73" s="958"/>
      <c r="AR73" s="958"/>
      <c r="AS73" s="958"/>
      <c r="AT73" s="958"/>
      <c r="AU73" s="958" t="s">
        <v>552</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5002</v>
      </c>
      <c r="AG88" s="946"/>
      <c r="AH88" s="946"/>
      <c r="AI88" s="946"/>
      <c r="AJ88" s="946"/>
      <c r="AK88" s="950"/>
      <c r="AL88" s="950"/>
      <c r="AM88" s="950"/>
      <c r="AN88" s="950"/>
      <c r="AO88" s="950"/>
      <c r="AP88" s="946">
        <v>2409</v>
      </c>
      <c r="AQ88" s="946"/>
      <c r="AR88" s="946"/>
      <c r="AS88" s="946"/>
      <c r="AT88" s="946"/>
      <c r="AU88" s="946">
        <v>683</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1273766</v>
      </c>
      <c r="AB110" s="876"/>
      <c r="AC110" s="876"/>
      <c r="AD110" s="876"/>
      <c r="AE110" s="877"/>
      <c r="AF110" s="878">
        <v>1266604</v>
      </c>
      <c r="AG110" s="876"/>
      <c r="AH110" s="876"/>
      <c r="AI110" s="876"/>
      <c r="AJ110" s="877"/>
      <c r="AK110" s="878">
        <v>1231470</v>
      </c>
      <c r="AL110" s="876"/>
      <c r="AM110" s="876"/>
      <c r="AN110" s="876"/>
      <c r="AO110" s="877"/>
      <c r="AP110" s="879">
        <v>16.600000000000001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12043778</v>
      </c>
      <c r="BR110" s="829"/>
      <c r="BS110" s="829"/>
      <c r="BT110" s="829"/>
      <c r="BU110" s="829"/>
      <c r="BV110" s="829">
        <v>12597624</v>
      </c>
      <c r="BW110" s="829"/>
      <c r="BX110" s="829"/>
      <c r="BY110" s="829"/>
      <c r="BZ110" s="829"/>
      <c r="CA110" s="829">
        <v>12192413</v>
      </c>
      <c r="CB110" s="829"/>
      <c r="CC110" s="829"/>
      <c r="CD110" s="829"/>
      <c r="CE110" s="829"/>
      <c r="CF110" s="853">
        <v>164.3</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38097</v>
      </c>
      <c r="BR111" s="804"/>
      <c r="BS111" s="804"/>
      <c r="BT111" s="804"/>
      <c r="BU111" s="804"/>
      <c r="BV111" s="804">
        <v>22302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2287668</v>
      </c>
      <c r="BR112" s="804"/>
      <c r="BS112" s="804"/>
      <c r="BT112" s="804"/>
      <c r="BU112" s="804"/>
      <c r="BV112" s="804">
        <v>1926092</v>
      </c>
      <c r="BW112" s="804"/>
      <c r="BX112" s="804"/>
      <c r="BY112" s="804"/>
      <c r="BZ112" s="804"/>
      <c r="CA112" s="804">
        <v>1862068</v>
      </c>
      <c r="CB112" s="804"/>
      <c r="CC112" s="804"/>
      <c r="CD112" s="804"/>
      <c r="CE112" s="804"/>
      <c r="CF112" s="862">
        <v>25.1</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169621</v>
      </c>
      <c r="AB113" s="906"/>
      <c r="AC113" s="906"/>
      <c r="AD113" s="906"/>
      <c r="AE113" s="907"/>
      <c r="AF113" s="908">
        <v>194817</v>
      </c>
      <c r="AG113" s="906"/>
      <c r="AH113" s="906"/>
      <c r="AI113" s="906"/>
      <c r="AJ113" s="907"/>
      <c r="AK113" s="908">
        <v>183405</v>
      </c>
      <c r="AL113" s="906"/>
      <c r="AM113" s="906"/>
      <c r="AN113" s="906"/>
      <c r="AO113" s="907"/>
      <c r="AP113" s="909">
        <v>2.5</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834112</v>
      </c>
      <c r="BR113" s="804"/>
      <c r="BS113" s="804"/>
      <c r="BT113" s="804"/>
      <c r="BU113" s="804"/>
      <c r="BV113" s="804">
        <v>760930</v>
      </c>
      <c r="BW113" s="804"/>
      <c r="BX113" s="804"/>
      <c r="BY113" s="804"/>
      <c r="BZ113" s="804"/>
      <c r="CA113" s="804">
        <v>682690</v>
      </c>
      <c r="CB113" s="804"/>
      <c r="CC113" s="804"/>
      <c r="CD113" s="804"/>
      <c r="CE113" s="804"/>
      <c r="CF113" s="862">
        <v>9.1999999999999993</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64423</v>
      </c>
      <c r="AB114" s="767"/>
      <c r="AC114" s="767"/>
      <c r="AD114" s="767"/>
      <c r="AE114" s="768"/>
      <c r="AF114" s="769">
        <v>95027</v>
      </c>
      <c r="AG114" s="767"/>
      <c r="AH114" s="767"/>
      <c r="AI114" s="767"/>
      <c r="AJ114" s="768"/>
      <c r="AK114" s="769">
        <v>80755</v>
      </c>
      <c r="AL114" s="767"/>
      <c r="AM114" s="767"/>
      <c r="AN114" s="767"/>
      <c r="AO114" s="768"/>
      <c r="AP114" s="811">
        <v>1.1000000000000001</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1979081</v>
      </c>
      <c r="BR114" s="804"/>
      <c r="BS114" s="804"/>
      <c r="BT114" s="804"/>
      <c r="BU114" s="804"/>
      <c r="BV114" s="804">
        <v>1981241</v>
      </c>
      <c r="BW114" s="804"/>
      <c r="BX114" s="804"/>
      <c r="BY114" s="804"/>
      <c r="BZ114" s="804"/>
      <c r="CA114" s="804">
        <v>1923797</v>
      </c>
      <c r="CB114" s="804"/>
      <c r="CC114" s="804"/>
      <c r="CD114" s="804"/>
      <c r="CE114" s="804"/>
      <c r="CF114" s="862">
        <v>25.9</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126357</v>
      </c>
      <c r="AB115" s="906"/>
      <c r="AC115" s="906"/>
      <c r="AD115" s="906"/>
      <c r="AE115" s="907"/>
      <c r="AF115" s="908">
        <v>76939</v>
      </c>
      <c r="AG115" s="906"/>
      <c r="AH115" s="906"/>
      <c r="AI115" s="906"/>
      <c r="AJ115" s="907"/>
      <c r="AK115" s="908">
        <v>49588</v>
      </c>
      <c r="AL115" s="906"/>
      <c r="AM115" s="906"/>
      <c r="AN115" s="906"/>
      <c r="AO115" s="907"/>
      <c r="AP115" s="909">
        <v>0.7</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1634167</v>
      </c>
      <c r="AB117" s="890"/>
      <c r="AC117" s="890"/>
      <c r="AD117" s="890"/>
      <c r="AE117" s="891"/>
      <c r="AF117" s="892">
        <v>1633387</v>
      </c>
      <c r="AG117" s="890"/>
      <c r="AH117" s="890"/>
      <c r="AI117" s="890"/>
      <c r="AJ117" s="891"/>
      <c r="AK117" s="892">
        <v>1545218</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17182736</v>
      </c>
      <c r="BR119" s="832"/>
      <c r="BS119" s="832"/>
      <c r="BT119" s="832"/>
      <c r="BU119" s="832"/>
      <c r="BV119" s="832">
        <v>17288189</v>
      </c>
      <c r="BW119" s="832"/>
      <c r="BX119" s="832"/>
      <c r="BY119" s="832"/>
      <c r="BZ119" s="832"/>
      <c r="CA119" s="832">
        <v>16660968</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38097</v>
      </c>
      <c r="DH119" s="751"/>
      <c r="DI119" s="751"/>
      <c r="DJ119" s="751"/>
      <c r="DK119" s="752"/>
      <c r="DL119" s="753">
        <v>22302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5134741</v>
      </c>
      <c r="BR120" s="829"/>
      <c r="BS120" s="829"/>
      <c r="BT120" s="829"/>
      <c r="BU120" s="829"/>
      <c r="BV120" s="829">
        <v>5486870</v>
      </c>
      <c r="BW120" s="829"/>
      <c r="BX120" s="829"/>
      <c r="BY120" s="829"/>
      <c r="BZ120" s="829"/>
      <c r="CA120" s="829">
        <v>5865935</v>
      </c>
      <c r="CB120" s="829"/>
      <c r="CC120" s="829"/>
      <c r="CD120" s="829"/>
      <c r="CE120" s="829"/>
      <c r="CF120" s="853">
        <v>79</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2254702</v>
      </c>
      <c r="DH120" s="829"/>
      <c r="DI120" s="829"/>
      <c r="DJ120" s="829"/>
      <c r="DK120" s="829"/>
      <c r="DL120" s="829">
        <v>1896483</v>
      </c>
      <c r="DM120" s="829"/>
      <c r="DN120" s="829"/>
      <c r="DO120" s="829"/>
      <c r="DP120" s="829"/>
      <c r="DQ120" s="829">
        <v>1830999</v>
      </c>
      <c r="DR120" s="829"/>
      <c r="DS120" s="829"/>
      <c r="DT120" s="829"/>
      <c r="DU120" s="829"/>
      <c r="DV120" s="830">
        <v>24.7</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1939776</v>
      </c>
      <c r="BR121" s="804"/>
      <c r="BS121" s="804"/>
      <c r="BT121" s="804"/>
      <c r="BU121" s="804"/>
      <c r="BV121" s="804">
        <v>1747615</v>
      </c>
      <c r="BW121" s="804"/>
      <c r="BX121" s="804"/>
      <c r="BY121" s="804"/>
      <c r="BZ121" s="804"/>
      <c r="CA121" s="804">
        <v>1294111</v>
      </c>
      <c r="CB121" s="804"/>
      <c r="CC121" s="804"/>
      <c r="CD121" s="804"/>
      <c r="CE121" s="804"/>
      <c r="CF121" s="862">
        <v>17.399999999999999</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32966</v>
      </c>
      <c r="DH121" s="804"/>
      <c r="DI121" s="804"/>
      <c r="DJ121" s="804"/>
      <c r="DK121" s="804"/>
      <c r="DL121" s="804">
        <v>29609</v>
      </c>
      <c r="DM121" s="804"/>
      <c r="DN121" s="804"/>
      <c r="DO121" s="804"/>
      <c r="DP121" s="804"/>
      <c r="DQ121" s="804">
        <v>31069</v>
      </c>
      <c r="DR121" s="804"/>
      <c r="DS121" s="804"/>
      <c r="DT121" s="804"/>
      <c r="DU121" s="804"/>
      <c r="DV121" s="781">
        <v>0.4</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9584720</v>
      </c>
      <c r="BR122" s="832"/>
      <c r="BS122" s="832"/>
      <c r="BT122" s="832"/>
      <c r="BU122" s="832"/>
      <c r="BV122" s="832">
        <v>10071463</v>
      </c>
      <c r="BW122" s="832"/>
      <c r="BX122" s="832"/>
      <c r="BY122" s="832"/>
      <c r="BZ122" s="832"/>
      <c r="CA122" s="832">
        <v>9395320</v>
      </c>
      <c r="CB122" s="832"/>
      <c r="CC122" s="832"/>
      <c r="CD122" s="832"/>
      <c r="CE122" s="832"/>
      <c r="CF122" s="833">
        <v>126.6</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16659237</v>
      </c>
      <c r="BR123" s="820"/>
      <c r="BS123" s="820"/>
      <c r="BT123" s="820"/>
      <c r="BU123" s="820"/>
      <c r="BV123" s="820">
        <v>17305948</v>
      </c>
      <c r="BW123" s="820"/>
      <c r="BX123" s="820"/>
      <c r="BY123" s="820"/>
      <c r="BZ123" s="820"/>
      <c r="CA123" s="820">
        <v>16555366</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7.3</v>
      </c>
      <c r="BR124" s="818"/>
      <c r="BS124" s="818"/>
      <c r="BT124" s="818"/>
      <c r="BU124" s="818"/>
      <c r="BV124" s="818" t="s">
        <v>122</v>
      </c>
      <c r="BW124" s="818"/>
      <c r="BX124" s="818"/>
      <c r="BY124" s="818"/>
      <c r="BZ124" s="818"/>
      <c r="CA124" s="818">
        <v>1.4</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126315</v>
      </c>
      <c r="AB126" s="767"/>
      <c r="AC126" s="767"/>
      <c r="AD126" s="767"/>
      <c r="AE126" s="768"/>
      <c r="AF126" s="769">
        <v>76907</v>
      </c>
      <c r="AG126" s="767"/>
      <c r="AH126" s="767"/>
      <c r="AI126" s="767"/>
      <c r="AJ126" s="768"/>
      <c r="AK126" s="769">
        <v>49566</v>
      </c>
      <c r="AL126" s="767"/>
      <c r="AM126" s="767"/>
      <c r="AN126" s="767"/>
      <c r="AO126" s="768"/>
      <c r="AP126" s="811">
        <v>0.7</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42</v>
      </c>
      <c r="AB127" s="767"/>
      <c r="AC127" s="767"/>
      <c r="AD127" s="767"/>
      <c r="AE127" s="768"/>
      <c r="AF127" s="769">
        <v>32</v>
      </c>
      <c r="AG127" s="767"/>
      <c r="AH127" s="767"/>
      <c r="AI127" s="767"/>
      <c r="AJ127" s="768"/>
      <c r="AK127" s="769">
        <v>22</v>
      </c>
      <c r="AL127" s="767"/>
      <c r="AM127" s="767"/>
      <c r="AN127" s="767"/>
      <c r="AO127" s="768"/>
      <c r="AP127" s="811">
        <v>0</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147002</v>
      </c>
      <c r="AB128" s="788"/>
      <c r="AC128" s="788"/>
      <c r="AD128" s="788"/>
      <c r="AE128" s="789"/>
      <c r="AF128" s="790">
        <v>166063</v>
      </c>
      <c r="AG128" s="788"/>
      <c r="AH128" s="788"/>
      <c r="AI128" s="788"/>
      <c r="AJ128" s="789"/>
      <c r="AK128" s="790">
        <v>146093</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13.68</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7946151</v>
      </c>
      <c r="AB129" s="767"/>
      <c r="AC129" s="767"/>
      <c r="AD129" s="767"/>
      <c r="AE129" s="768"/>
      <c r="AF129" s="769">
        <v>8093407</v>
      </c>
      <c r="AG129" s="767"/>
      <c r="AH129" s="767"/>
      <c r="AI129" s="767"/>
      <c r="AJ129" s="768"/>
      <c r="AK129" s="769">
        <v>8268467</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18.68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844770</v>
      </c>
      <c r="AB130" s="767"/>
      <c r="AC130" s="767"/>
      <c r="AD130" s="767"/>
      <c r="AE130" s="768"/>
      <c r="AF130" s="769">
        <v>851437</v>
      </c>
      <c r="AG130" s="767"/>
      <c r="AH130" s="767"/>
      <c r="AI130" s="767"/>
      <c r="AJ130" s="768"/>
      <c r="AK130" s="769">
        <v>847050</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8.3000000000000007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7101381</v>
      </c>
      <c r="AB131" s="751"/>
      <c r="AC131" s="751"/>
      <c r="AD131" s="751"/>
      <c r="AE131" s="752"/>
      <c r="AF131" s="753">
        <v>7241970</v>
      </c>
      <c r="AG131" s="751"/>
      <c r="AH131" s="751"/>
      <c r="AI131" s="751"/>
      <c r="AJ131" s="752"/>
      <c r="AK131" s="753">
        <v>7421417</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1.4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9.0460643610000009</v>
      </c>
      <c r="AB132" s="732"/>
      <c r="AC132" s="732"/>
      <c r="AD132" s="732"/>
      <c r="AE132" s="733"/>
      <c r="AF132" s="734">
        <v>8.5044114270000009</v>
      </c>
      <c r="AG132" s="732"/>
      <c r="AH132" s="732"/>
      <c r="AI132" s="732"/>
      <c r="AJ132" s="733"/>
      <c r="AK132" s="734">
        <v>7.4389481569999996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8.6</v>
      </c>
      <c r="AB133" s="711"/>
      <c r="AC133" s="711"/>
      <c r="AD133" s="711"/>
      <c r="AE133" s="712"/>
      <c r="AF133" s="710">
        <v>8.4</v>
      </c>
      <c r="AG133" s="711"/>
      <c r="AH133" s="711"/>
      <c r="AI133" s="711"/>
      <c r="AJ133" s="712"/>
      <c r="AK133" s="710">
        <v>8.3000000000000007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URXdpG4MZi+ZI5I3/cgyp1lQOh5AsHsGDJ/FDF9kI4Nd35CUUBJG7i1uN0PeHmFu/DaKPXfdySFtauGbbODZQ==" saltValue="eBH2ZZMtNDq04VbebmkBN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TlmzggPAD95KqLJf2HGLPfIbTfF989aKTYUhXBOBL+mijJekLOPL/vFP00No7U9WxCZ9FspglOFeEe9kbKJBTw==" saltValue="yVPFsx50bvlT/Rvu76qUU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fOV3t24bFBHaRfCDHJf9aZpyy0CEKTPz2nPpYeI9lRbNs4DAZrIf0LsdDGMcg1VlOan6EjLld8SLm3Otanx1Q==" saltValue="hZ4mAVZp/j3dg2l+m5Gf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 x14ac:dyDescent="0.2">
      <c r="A8" s="247"/>
      <c r="AK8" s="256"/>
      <c r="AL8" s="257"/>
      <c r="AM8" s="257"/>
      <c r="AN8" s="258"/>
      <c r="AO8" s="1106"/>
      <c r="AP8" s="259" t="s">
        <v>479</v>
      </c>
      <c r="AQ8" s="260" t="s">
        <v>480</v>
      </c>
      <c r="AR8" s="261" t="s">
        <v>481</v>
      </c>
    </row>
    <row r="9" spans="1:46" ht="13" x14ac:dyDescent="0.2">
      <c r="A9" s="247"/>
      <c r="AK9" s="1117" t="s">
        <v>482</v>
      </c>
      <c r="AL9" s="1118"/>
      <c r="AM9" s="1118"/>
      <c r="AN9" s="1119"/>
      <c r="AO9" s="262">
        <v>2224726</v>
      </c>
      <c r="AP9" s="262">
        <v>73869</v>
      </c>
      <c r="AQ9" s="263">
        <v>98214</v>
      </c>
      <c r="AR9" s="264">
        <v>-24.8</v>
      </c>
    </row>
    <row r="10" spans="1:46" ht="13.5" customHeight="1" x14ac:dyDescent="0.2">
      <c r="A10" s="247"/>
      <c r="AK10" s="1117" t="s">
        <v>483</v>
      </c>
      <c r="AL10" s="1118"/>
      <c r="AM10" s="1118"/>
      <c r="AN10" s="1119"/>
      <c r="AO10" s="265">
        <v>428479</v>
      </c>
      <c r="AP10" s="265">
        <v>14227</v>
      </c>
      <c r="AQ10" s="266">
        <v>8330</v>
      </c>
      <c r="AR10" s="267">
        <v>70.8</v>
      </c>
    </row>
    <row r="11" spans="1:46" ht="13.5" customHeight="1" x14ac:dyDescent="0.2">
      <c r="A11" s="247"/>
      <c r="AK11" s="1117" t="s">
        <v>484</v>
      </c>
      <c r="AL11" s="1118"/>
      <c r="AM11" s="1118"/>
      <c r="AN11" s="1119"/>
      <c r="AO11" s="265">
        <v>8105</v>
      </c>
      <c r="AP11" s="265">
        <v>269</v>
      </c>
      <c r="AQ11" s="266">
        <v>2236</v>
      </c>
      <c r="AR11" s="267">
        <v>-88</v>
      </c>
    </row>
    <row r="12" spans="1:46" ht="13.5" customHeight="1" x14ac:dyDescent="0.2">
      <c r="A12" s="247"/>
      <c r="AK12" s="1117" t="s">
        <v>485</v>
      </c>
      <c r="AL12" s="1118"/>
      <c r="AM12" s="1118"/>
      <c r="AN12" s="1119"/>
      <c r="AO12" s="265" t="s">
        <v>486</v>
      </c>
      <c r="AP12" s="265" t="s">
        <v>486</v>
      </c>
      <c r="AQ12" s="266">
        <v>12</v>
      </c>
      <c r="AR12" s="267" t="s">
        <v>486</v>
      </c>
    </row>
    <row r="13" spans="1:46" ht="13.5" customHeight="1" x14ac:dyDescent="0.2">
      <c r="A13" s="247"/>
      <c r="AK13" s="1117" t="s">
        <v>487</v>
      </c>
      <c r="AL13" s="1118"/>
      <c r="AM13" s="1118"/>
      <c r="AN13" s="1119"/>
      <c r="AO13" s="265" t="s">
        <v>486</v>
      </c>
      <c r="AP13" s="265" t="s">
        <v>486</v>
      </c>
      <c r="AQ13" s="266">
        <v>3111</v>
      </c>
      <c r="AR13" s="267" t="s">
        <v>486</v>
      </c>
    </row>
    <row r="14" spans="1:46" ht="13.5" customHeight="1" x14ac:dyDescent="0.2">
      <c r="A14" s="247"/>
      <c r="AK14" s="1117" t="s">
        <v>488</v>
      </c>
      <c r="AL14" s="1118"/>
      <c r="AM14" s="1118"/>
      <c r="AN14" s="1119"/>
      <c r="AO14" s="265">
        <v>89067</v>
      </c>
      <c r="AP14" s="265">
        <v>2957</v>
      </c>
      <c r="AQ14" s="266">
        <v>1882</v>
      </c>
      <c r="AR14" s="267">
        <v>57.1</v>
      </c>
    </row>
    <row r="15" spans="1:46" ht="13.5" customHeight="1" x14ac:dyDescent="0.2">
      <c r="A15" s="247"/>
      <c r="AK15" s="1120" t="s">
        <v>489</v>
      </c>
      <c r="AL15" s="1121"/>
      <c r="AM15" s="1121"/>
      <c r="AN15" s="1122"/>
      <c r="AO15" s="265">
        <v>-170949</v>
      </c>
      <c r="AP15" s="265">
        <v>-5676</v>
      </c>
      <c r="AQ15" s="266">
        <v>-6411</v>
      </c>
      <c r="AR15" s="267">
        <v>-11.5</v>
      </c>
    </row>
    <row r="16" spans="1:46" ht="13" x14ac:dyDescent="0.2">
      <c r="A16" s="247"/>
      <c r="AK16" s="1120" t="s">
        <v>177</v>
      </c>
      <c r="AL16" s="1121"/>
      <c r="AM16" s="1121"/>
      <c r="AN16" s="1122"/>
      <c r="AO16" s="265">
        <v>2579428</v>
      </c>
      <c r="AP16" s="265">
        <v>85647</v>
      </c>
      <c r="AQ16" s="266">
        <v>107373</v>
      </c>
      <c r="AR16" s="267">
        <v>-20.2</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23" t="s">
        <v>494</v>
      </c>
      <c r="AL21" s="1124"/>
      <c r="AM21" s="1124"/>
      <c r="AN21" s="1125"/>
      <c r="AO21" s="277">
        <v>7.24</v>
      </c>
      <c r="AP21" s="278">
        <v>9.17</v>
      </c>
      <c r="AQ21" s="279">
        <v>-1.93</v>
      </c>
      <c r="AS21" s="280"/>
      <c r="AT21" s="276"/>
    </row>
    <row r="22" spans="1:46" s="248" customFormat="1" ht="13" x14ac:dyDescent="0.2">
      <c r="A22" s="276"/>
      <c r="AK22" s="1123" t="s">
        <v>495</v>
      </c>
      <c r="AL22" s="1124"/>
      <c r="AM22" s="1124"/>
      <c r="AN22" s="1125"/>
      <c r="AO22" s="281">
        <v>98</v>
      </c>
      <c r="AP22" s="282">
        <v>97.5</v>
      </c>
      <c r="AQ22" s="283">
        <v>0.5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1231470</v>
      </c>
      <c r="AP32" s="291">
        <v>40890</v>
      </c>
      <c r="AQ32" s="292">
        <v>55954</v>
      </c>
      <c r="AR32" s="293">
        <v>-26.9</v>
      </c>
    </row>
    <row r="33" spans="1:46" ht="13.5" customHeight="1" x14ac:dyDescent="0.2">
      <c r="A33" s="247"/>
      <c r="AK33" s="1107" t="s">
        <v>500</v>
      </c>
      <c r="AL33" s="1108"/>
      <c r="AM33" s="1108"/>
      <c r="AN33" s="1109"/>
      <c r="AO33" s="291" t="s">
        <v>486</v>
      </c>
      <c r="AP33" s="291" t="s">
        <v>486</v>
      </c>
      <c r="AQ33" s="292" t="s">
        <v>486</v>
      </c>
      <c r="AR33" s="293" t="s">
        <v>486</v>
      </c>
    </row>
    <row r="34" spans="1:46" ht="27" customHeight="1" x14ac:dyDescent="0.2">
      <c r="A34" s="247"/>
      <c r="AK34" s="1107" t="s">
        <v>501</v>
      </c>
      <c r="AL34" s="1108"/>
      <c r="AM34" s="1108"/>
      <c r="AN34" s="1109"/>
      <c r="AO34" s="291" t="s">
        <v>486</v>
      </c>
      <c r="AP34" s="291" t="s">
        <v>486</v>
      </c>
      <c r="AQ34" s="292">
        <v>1</v>
      </c>
      <c r="AR34" s="293" t="s">
        <v>486</v>
      </c>
    </row>
    <row r="35" spans="1:46" ht="27" customHeight="1" x14ac:dyDescent="0.2">
      <c r="A35" s="247"/>
      <c r="AK35" s="1107" t="s">
        <v>502</v>
      </c>
      <c r="AL35" s="1108"/>
      <c r="AM35" s="1108"/>
      <c r="AN35" s="1109"/>
      <c r="AO35" s="291">
        <v>183405</v>
      </c>
      <c r="AP35" s="291">
        <v>6090</v>
      </c>
      <c r="AQ35" s="292">
        <v>17691</v>
      </c>
      <c r="AR35" s="293">
        <v>-65.599999999999994</v>
      </c>
    </row>
    <row r="36" spans="1:46" ht="27" customHeight="1" x14ac:dyDescent="0.2">
      <c r="A36" s="247"/>
      <c r="AK36" s="1107" t="s">
        <v>503</v>
      </c>
      <c r="AL36" s="1108"/>
      <c r="AM36" s="1108"/>
      <c r="AN36" s="1109"/>
      <c r="AO36" s="291">
        <v>80755</v>
      </c>
      <c r="AP36" s="291">
        <v>2681</v>
      </c>
      <c r="AQ36" s="292">
        <v>2603</v>
      </c>
      <c r="AR36" s="293">
        <v>3</v>
      </c>
    </row>
    <row r="37" spans="1:46" ht="13.5" customHeight="1" x14ac:dyDescent="0.2">
      <c r="A37" s="247"/>
      <c r="AK37" s="1107" t="s">
        <v>504</v>
      </c>
      <c r="AL37" s="1108"/>
      <c r="AM37" s="1108"/>
      <c r="AN37" s="1109"/>
      <c r="AO37" s="291">
        <v>49588</v>
      </c>
      <c r="AP37" s="291">
        <v>1647</v>
      </c>
      <c r="AQ37" s="292">
        <v>579</v>
      </c>
      <c r="AR37" s="293">
        <v>184.5</v>
      </c>
    </row>
    <row r="38" spans="1:46" ht="27" customHeight="1" x14ac:dyDescent="0.2">
      <c r="A38" s="247"/>
      <c r="AK38" s="1110" t="s">
        <v>505</v>
      </c>
      <c r="AL38" s="1111"/>
      <c r="AM38" s="1111"/>
      <c r="AN38" s="1112"/>
      <c r="AO38" s="294" t="s">
        <v>486</v>
      </c>
      <c r="AP38" s="294" t="s">
        <v>486</v>
      </c>
      <c r="AQ38" s="295">
        <v>4</v>
      </c>
      <c r="AR38" s="283" t="s">
        <v>486</v>
      </c>
      <c r="AS38" s="290"/>
    </row>
    <row r="39" spans="1:46" ht="13" x14ac:dyDescent="0.2">
      <c r="A39" s="247"/>
      <c r="AK39" s="1110" t="s">
        <v>506</v>
      </c>
      <c r="AL39" s="1111"/>
      <c r="AM39" s="1111"/>
      <c r="AN39" s="1112"/>
      <c r="AO39" s="291">
        <v>-146093</v>
      </c>
      <c r="AP39" s="291">
        <v>-4851</v>
      </c>
      <c r="AQ39" s="292">
        <v>-4663</v>
      </c>
      <c r="AR39" s="293">
        <v>4</v>
      </c>
      <c r="AS39" s="290"/>
    </row>
    <row r="40" spans="1:46" ht="27" customHeight="1" x14ac:dyDescent="0.2">
      <c r="A40" s="247"/>
      <c r="AK40" s="1107" t="s">
        <v>507</v>
      </c>
      <c r="AL40" s="1108"/>
      <c r="AM40" s="1108"/>
      <c r="AN40" s="1109"/>
      <c r="AO40" s="291">
        <v>-847050</v>
      </c>
      <c r="AP40" s="291">
        <v>-28125</v>
      </c>
      <c r="AQ40" s="292">
        <v>-48945</v>
      </c>
      <c r="AR40" s="293">
        <v>-42.5</v>
      </c>
      <c r="AS40" s="290"/>
    </row>
    <row r="41" spans="1:46" ht="13" x14ac:dyDescent="0.2">
      <c r="A41" s="247"/>
      <c r="AK41" s="1113" t="s">
        <v>287</v>
      </c>
      <c r="AL41" s="1114"/>
      <c r="AM41" s="1114"/>
      <c r="AN41" s="1115"/>
      <c r="AO41" s="291">
        <v>552075</v>
      </c>
      <c r="AP41" s="291">
        <v>18331</v>
      </c>
      <c r="AQ41" s="292">
        <v>23225</v>
      </c>
      <c r="AR41" s="293">
        <v>-21.1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 x14ac:dyDescent="0.2">
      <c r="A50" s="247"/>
      <c r="AK50" s="305"/>
      <c r="AL50" s="306"/>
      <c r="AM50" s="1101"/>
      <c r="AN50" s="307" t="s">
        <v>511</v>
      </c>
      <c r="AO50" s="308" t="s">
        <v>512</v>
      </c>
      <c r="AP50" s="309" t="s">
        <v>513</v>
      </c>
      <c r="AQ50" s="310" t="s">
        <v>514</v>
      </c>
      <c r="AR50" s="311" t="s">
        <v>515</v>
      </c>
    </row>
    <row r="51" spans="1:44" ht="13" x14ac:dyDescent="0.2">
      <c r="A51" s="247"/>
      <c r="AK51" s="303" t="s">
        <v>516</v>
      </c>
      <c r="AL51" s="304"/>
      <c r="AM51" s="312">
        <v>2483769</v>
      </c>
      <c r="AN51" s="313">
        <v>78305</v>
      </c>
      <c r="AO51" s="314">
        <v>29.4</v>
      </c>
      <c r="AP51" s="315">
        <v>76347</v>
      </c>
      <c r="AQ51" s="316">
        <v>2.4</v>
      </c>
      <c r="AR51" s="317">
        <v>27</v>
      </c>
    </row>
    <row r="52" spans="1:44" ht="13" x14ac:dyDescent="0.2">
      <c r="A52" s="247"/>
      <c r="AK52" s="318"/>
      <c r="AL52" s="319" t="s">
        <v>517</v>
      </c>
      <c r="AM52" s="320">
        <v>1600299</v>
      </c>
      <c r="AN52" s="321">
        <v>50452</v>
      </c>
      <c r="AO52" s="322">
        <v>47.4</v>
      </c>
      <c r="AP52" s="323">
        <v>41762</v>
      </c>
      <c r="AQ52" s="324">
        <v>0.5</v>
      </c>
      <c r="AR52" s="325">
        <v>46.9</v>
      </c>
    </row>
    <row r="53" spans="1:44" ht="13" x14ac:dyDescent="0.2">
      <c r="A53" s="247"/>
      <c r="AK53" s="303" t="s">
        <v>518</v>
      </c>
      <c r="AL53" s="304"/>
      <c r="AM53" s="312">
        <v>1157215</v>
      </c>
      <c r="AN53" s="313">
        <v>36886</v>
      </c>
      <c r="AO53" s="314">
        <v>-52.9</v>
      </c>
      <c r="AP53" s="315">
        <v>69604</v>
      </c>
      <c r="AQ53" s="316">
        <v>-8.8000000000000007</v>
      </c>
      <c r="AR53" s="317">
        <v>-44.1</v>
      </c>
    </row>
    <row r="54" spans="1:44" ht="13" x14ac:dyDescent="0.2">
      <c r="A54" s="247"/>
      <c r="AK54" s="318"/>
      <c r="AL54" s="319" t="s">
        <v>517</v>
      </c>
      <c r="AM54" s="320">
        <v>886220</v>
      </c>
      <c r="AN54" s="321">
        <v>28248</v>
      </c>
      <c r="AO54" s="322">
        <v>-44</v>
      </c>
      <c r="AP54" s="323">
        <v>36247</v>
      </c>
      <c r="AQ54" s="324">
        <v>-13.2</v>
      </c>
      <c r="AR54" s="325">
        <v>-30.8</v>
      </c>
    </row>
    <row r="55" spans="1:44" ht="13" x14ac:dyDescent="0.2">
      <c r="A55" s="247"/>
      <c r="AK55" s="303" t="s">
        <v>519</v>
      </c>
      <c r="AL55" s="304"/>
      <c r="AM55" s="312">
        <v>1464639</v>
      </c>
      <c r="AN55" s="313">
        <v>47329</v>
      </c>
      <c r="AO55" s="314">
        <v>28.3</v>
      </c>
      <c r="AP55" s="315">
        <v>68410</v>
      </c>
      <c r="AQ55" s="316">
        <v>-1.7</v>
      </c>
      <c r="AR55" s="317">
        <v>30</v>
      </c>
    </row>
    <row r="56" spans="1:44" ht="13" x14ac:dyDescent="0.2">
      <c r="A56" s="247"/>
      <c r="AK56" s="318"/>
      <c r="AL56" s="319" t="s">
        <v>517</v>
      </c>
      <c r="AM56" s="320">
        <v>973919</v>
      </c>
      <c r="AN56" s="321">
        <v>31472</v>
      </c>
      <c r="AO56" s="322">
        <v>11.4</v>
      </c>
      <c r="AP56" s="323">
        <v>35086</v>
      </c>
      <c r="AQ56" s="324">
        <v>-3.2</v>
      </c>
      <c r="AR56" s="325">
        <v>14.6</v>
      </c>
    </row>
    <row r="57" spans="1:44" ht="13" x14ac:dyDescent="0.2">
      <c r="A57" s="247"/>
      <c r="AK57" s="303" t="s">
        <v>520</v>
      </c>
      <c r="AL57" s="304"/>
      <c r="AM57" s="312">
        <v>3334037</v>
      </c>
      <c r="AN57" s="313">
        <v>109037</v>
      </c>
      <c r="AO57" s="314">
        <v>130.4</v>
      </c>
      <c r="AP57" s="315">
        <v>73019</v>
      </c>
      <c r="AQ57" s="316">
        <v>6.7</v>
      </c>
      <c r="AR57" s="317">
        <v>123.7</v>
      </c>
    </row>
    <row r="58" spans="1:44" ht="13" x14ac:dyDescent="0.2">
      <c r="A58" s="247"/>
      <c r="AK58" s="318"/>
      <c r="AL58" s="319" t="s">
        <v>517</v>
      </c>
      <c r="AM58" s="320">
        <v>1549922</v>
      </c>
      <c r="AN58" s="321">
        <v>50689</v>
      </c>
      <c r="AO58" s="322">
        <v>61.1</v>
      </c>
      <c r="AP58" s="323">
        <v>39427</v>
      </c>
      <c r="AQ58" s="324">
        <v>12.4</v>
      </c>
      <c r="AR58" s="325">
        <v>48.7</v>
      </c>
    </row>
    <row r="59" spans="1:44" ht="13" x14ac:dyDescent="0.2">
      <c r="A59" s="247"/>
      <c r="AK59" s="303" t="s">
        <v>521</v>
      </c>
      <c r="AL59" s="304"/>
      <c r="AM59" s="312">
        <v>1535859</v>
      </c>
      <c r="AN59" s="313">
        <v>50996</v>
      </c>
      <c r="AO59" s="314">
        <v>-53.2</v>
      </c>
      <c r="AP59" s="315">
        <v>76590</v>
      </c>
      <c r="AQ59" s="316">
        <v>4.9000000000000004</v>
      </c>
      <c r="AR59" s="317">
        <v>-58.1</v>
      </c>
    </row>
    <row r="60" spans="1:44" ht="13" x14ac:dyDescent="0.2">
      <c r="A60" s="247"/>
      <c r="AK60" s="318"/>
      <c r="AL60" s="319" t="s">
        <v>517</v>
      </c>
      <c r="AM60" s="320">
        <v>751810</v>
      </c>
      <c r="AN60" s="321">
        <v>24963</v>
      </c>
      <c r="AO60" s="322">
        <v>-50.8</v>
      </c>
      <c r="AP60" s="323">
        <v>42387</v>
      </c>
      <c r="AQ60" s="324">
        <v>7.5</v>
      </c>
      <c r="AR60" s="325">
        <v>-58.3</v>
      </c>
    </row>
    <row r="61" spans="1:44" ht="13" x14ac:dyDescent="0.2">
      <c r="A61" s="247"/>
      <c r="AK61" s="303" t="s">
        <v>522</v>
      </c>
      <c r="AL61" s="326"/>
      <c r="AM61" s="312">
        <v>1995104</v>
      </c>
      <c r="AN61" s="313">
        <v>64511</v>
      </c>
      <c r="AO61" s="314">
        <v>16.399999999999999</v>
      </c>
      <c r="AP61" s="315">
        <v>72794</v>
      </c>
      <c r="AQ61" s="327">
        <v>0.7</v>
      </c>
      <c r="AR61" s="317">
        <v>15.7</v>
      </c>
    </row>
    <row r="62" spans="1:44" ht="13" x14ac:dyDescent="0.2">
      <c r="A62" s="247"/>
      <c r="AK62" s="318"/>
      <c r="AL62" s="319" t="s">
        <v>517</v>
      </c>
      <c r="AM62" s="320">
        <v>1152434</v>
      </c>
      <c r="AN62" s="321">
        <v>37165</v>
      </c>
      <c r="AO62" s="322">
        <v>5</v>
      </c>
      <c r="AP62" s="323">
        <v>38982</v>
      </c>
      <c r="AQ62" s="324">
        <v>0.8</v>
      </c>
      <c r="AR62" s="325">
        <v>4.2</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n9cNXdqxGPimcM+Ov6qX7Vt2GVaLREGmvhyA7/9lS/eOyBZQxTOQeQ2LwtETu1kO7Z8/Dw3F9v1Qj4f6B6iViQ==" saltValue="i7hsFD1IQW3A/kdYmgUrm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wPiozIxAETHMaUtven2Ky0GXtRRlTFuvCWPEoPHuZ9qJ1ApFat6eedax6B1R5pZp6u7AhhpJJOfeUjBEIaiQoQ==" saltValue="9pzjxGLEsmmOgiOdc1Tf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oa6n3+igilV+q0ZDLfSUVQpXAae8d9qJJ+HRyLS1zI5rMcVdU1BKHXmh4/4e/Bf5rWWLgaNN8N29jPBmX+rBsA==" saltValue="KKqqEy4qjoQBpUhVBxom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9.25</v>
      </c>
      <c r="G47" s="12">
        <v>19.27</v>
      </c>
      <c r="H47" s="12">
        <v>21.24</v>
      </c>
      <c r="I47" s="12">
        <v>20.85</v>
      </c>
      <c r="J47" s="13">
        <v>20.43</v>
      </c>
    </row>
    <row r="48" spans="2:10" ht="57.75" customHeight="1" x14ac:dyDescent="0.2">
      <c r="B48" s="14"/>
      <c r="C48" s="1128" t="s">
        <v>4</v>
      </c>
      <c r="D48" s="1128"/>
      <c r="E48" s="1129"/>
      <c r="F48" s="15">
        <v>12.7</v>
      </c>
      <c r="G48" s="16">
        <v>12.31</v>
      </c>
      <c r="H48" s="16">
        <v>8.43</v>
      </c>
      <c r="I48" s="16">
        <v>7.61</v>
      </c>
      <c r="J48" s="17">
        <v>9.5</v>
      </c>
    </row>
    <row r="49" spans="2:10" ht="57.75" customHeight="1" thickBot="1" x14ac:dyDescent="0.25">
      <c r="B49" s="18"/>
      <c r="C49" s="1130" t="s">
        <v>5</v>
      </c>
      <c r="D49" s="1130"/>
      <c r="E49" s="1131"/>
      <c r="F49" s="19">
        <v>5.74</v>
      </c>
      <c r="G49" s="20">
        <v>10.68</v>
      </c>
      <c r="H49" s="20" t="s">
        <v>529</v>
      </c>
      <c r="I49" s="20" t="s">
        <v>530</v>
      </c>
      <c r="J49" s="21">
        <v>2.0699999999999998</v>
      </c>
    </row>
    <row r="50" spans="2:10" ht="13" x14ac:dyDescent="0.2"/>
  </sheetData>
  <sheetProtection algorithmName="SHA-512" hashValue="plg0qTnBSJAj9lXyBgwhjijKqxiKLrJJPlJn87Xz8jZ7RzhW3hUMevPNvzHMdIU/ZepSlv/A9SgK5Q/e6jwb+w==" saltValue="CfAA6stgaaI4QvG+TI5T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荒井　雅俊</cp:lastModifiedBy>
  <cp:lastPrinted>2026-03-12T04:56:08Z</cp:lastPrinted>
  <dcterms:created xsi:type="dcterms:W3CDTF">2026-02-23T05:13:27Z</dcterms:created>
  <dcterms:modified xsi:type="dcterms:W3CDTF">2026-03-18T09:53:13Z</dcterms:modified>
  <cp:category/>
</cp:coreProperties>
</file>