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0F81D492-250B-4102-82AF-952D3CAAABC8}" xr6:coauthVersionLast="47" xr6:coauthVersionMax="47" xr10:uidLastSave="{00000000-0000-0000-0000-000000000000}"/>
  <bookViews>
    <workbookView xWindow="60" yWindow="-16320" windowWidth="29040" windowHeight="15720" tabRatio="76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AA30" i="12"/>
  <c r="AA29" i="12"/>
  <c r="AA28" i="12"/>
  <c r="AA7"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W34" i="10"/>
  <c r="BW35" i="10" s="1"/>
  <c r="BW36" i="10" s="1"/>
  <c r="BW37" i="10" s="1"/>
  <c r="BW38" i="10" s="1"/>
  <c r="BW39" i="10" s="1"/>
  <c r="BW40" i="10" s="1"/>
  <c r="BW41" i="10" s="1"/>
  <c r="BW42" i="10" s="1"/>
  <c r="BW43" i="10" s="1"/>
  <c r="C34" i="10"/>
  <c r="C35" i="10" s="1"/>
  <c r="CO34" i="10" l="1"/>
  <c r="CO35" i="10" s="1"/>
  <c r="CO36" i="10" s="1"/>
  <c r="CO37" i="10" s="1"/>
  <c r="CO38" i="10" s="1"/>
  <c r="CO39" i="10" s="1"/>
  <c r="CO40" i="10" s="1"/>
  <c r="CO41" i="10" s="1"/>
  <c r="U34" i="10"/>
  <c r="U35" i="10" s="1"/>
  <c r="U36" i="10" s="1"/>
  <c r="BE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<sst xmlns="http://schemas.openxmlformats.org/spreadsheetml/2006/main" count="1115" uniqueCount="575">
  <si>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</si>
  <si>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</si>
  <si>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</si>
  <si>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</si>
  <si>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</si>
  <si>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</si>
  <si>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</si>
  <si>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</si>
  <si>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</si>
  <si>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</si>
  <si>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</si>
  <si>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</si>
  <si>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</si>
  <si>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</si>
  <si>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</si>
  <si>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</si>
  <si>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</si>
  <si>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</si>
  <si>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</si>
  <si>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</si>
  <si>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</si>
  <si>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</si>
  <si>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</si>
  <si>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</si>
  <si>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</si>
  <si>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</si>
  <si>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</si>
  <si>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</si>
  <si>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</si>
  <si>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</si>
  <si>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</si>
  <si>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</si>
  <si>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</si>
  <si>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</si>
  <si>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</si>
  <si>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</si>
  <si>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</si>
  <si>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</si>
  <si>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</si>
  <si>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</si>
  <si>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</si>
  <si>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</si>
  <si>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</si>
  <si>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</si>
  <si>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</si>
  <si>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</si>
  <si>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</si>
  <si>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</si>
  <si>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</si>
  <si>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</si>
  <si>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</si>
  <si>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</si>
  <si>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</si>
  <si>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</si>
  <si>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</si>
  <si>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</si>
  <si>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</si>
  <si>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</si>
  <si>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</si>
  <si>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</si>
  <si>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</si>
  <si>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</si>
  <si>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</si>
  <si>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</si>
  <si>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</si>
  <si>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</si>
  <si>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</si>
  <si>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</si>
  <si>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</si>
  <si>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</si>
  <si>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</si>
  <si>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</si>
  <si>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</si>
  <si>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</si>
  <si>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</si>
  <si>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</si>
  <si>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</si>
  <si>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</si>
  <si>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</si>
  <si>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</si>
  <si>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</si>
  <si>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</si>
  <si>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</si>
  <si>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</si>
  <si>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</si>
  <si>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</si>
  <si>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</si>
  <si>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</si>
  <si>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</si>
  <si>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</si>
  <si>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</si>
  <si>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</si>
  <si>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</si>
  <si>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</si>
  <si>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那須塩原市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</si>
  <si>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</si>
  <si>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</si>
  <si>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</si>
  <si>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</si>
  <si>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</si>
  <si>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</si>
  <si>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</si>
  <si>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</si>
  <si>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</si>
  <si>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</si>
  <si>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</si>
  <si>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</si>
  <si>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</si>
  <si>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</si>
  <si>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</si>
  <si>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</si>
  <si>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</si>
  <si>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</si>
  <si>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</si>
  <si>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</si>
  <si>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</si>
  <si>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</si>
  <si>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</si>
  <si>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</si>
  <si>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</si>
  <si>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</si>
  <si>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</si>
  <si>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</si>
  <si>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</si>
  <si>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</si>
  <si>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</si>
  <si>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</si>
  <si>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</si>
  <si>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</si>
  <si>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</si>
  <si>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</si>
  <si>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</si>
  <si>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</si>
  <si>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</si>
  <si>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</si>
  <si>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</si>
  <si>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</si>
  <si>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</si>
  <si>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</si>
  <si>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</si>
  <si>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</si>
  <si>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</si>
  <si>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</si>
  <si>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</si>
  <si>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</si>
  <si>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</si>
  <si>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</si>
  <si>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</si>
  <si>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</si>
  <si>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</si>
  <si>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</si>
  <si>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</si>
  <si>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</si>
  <si>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</si>
  <si>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</si>
  <si>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</si>
  <si>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</si>
  <si>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</si>
  <si>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</si>
  <si>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</si>
  <si>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</si>
  <si>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</si>
  <si>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</si>
  <si>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</si>
  <si>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</si>
  <si>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</si>
  <si>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</si>
  <si>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</si>
  <si>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</si>
  <si>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</si>
  <si>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</si>
  <si>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</si>
  <si>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</si>
  <si>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</si>
  <si>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</si>
  <si>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</si>
  <si>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</si>
  <si>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</si>
  <si>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</si>
  <si>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</si>
  <si>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</si>
  <si>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</si>
  <si>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</si>
  <si>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</si>
  <si>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</si>
  <si>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</si>
  <si>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</si>
  <si>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</si>
  <si>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</si>
  <si>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</si>
  <si>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</si>
  <si>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</si>
  <si>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</si>
  <si>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</si>
  <si>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</si>
  <si>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</si>
  <si>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</si>
  <si>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</si>
  <si>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</si>
  <si>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</si>
  <si>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</si>
  <si>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</si>
  <si>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</si>
  <si>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栃木県那須塩原市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</si>
  <si>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</si>
  <si>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</si>
  <si>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</si>
  <si>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</si>
  <si>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</si>
  <si>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</si>
  <si>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</si>
  <si>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</si>
  <si>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</si>
  <si>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</si>
  <si>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</si>
  <si>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</si>
  <si>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</si>
  <si>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</si>
  <si>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</si>
  <si>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</si>
  <si>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</si>
  <si>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</si>
  <si>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</si>
  <si>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</si>
  <si>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</si>
  <si>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</si>
  <si>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</si>
  <si>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</si>
  <si>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</si>
  <si>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</si>
  <si>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</si>
  <si>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</si>
  <si>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</si>
  <si>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</si>
  <si>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</si>
  <si>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</si>
  <si>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</si>
  <si>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</si>
  <si>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</si>
  <si>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</si>
  <si>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</si>
  <si>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</si>
  <si>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</si>
  <si>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</si>
  <si>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</si>
  <si>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</si>
  <si>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</si>
  <si>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</si>
  <si>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</si>
  <si>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</si>
  <si>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</si>
  <si>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</si>
  <si>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</si>
  <si>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</si>
  <si>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</si>
  <si>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</si>
  <si>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</si>
  <si>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</si>
  <si>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</si>
  <si>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</si>
  <si>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</si>
  <si>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</si>
  <si>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</si>
  <si>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</si>
  <si>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</si>
  <si>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</si>
  <si>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</si>
  <si>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</si>
  <si>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</si>
  <si>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</si>
  <si>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</si>
  <si>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</si>
  <si>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</si>
  <si>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</si>
  <si>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</si>
  <si>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</si>
  <si>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</si>
  <si>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</si>
  <si>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</si>
  <si>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</si>
  <si>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</si>
  <si>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</si>
  <si>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</si>
  <si>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</si>
  <si>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</si>
  <si>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</si>
  <si>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</si>
  <si>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</si>
  <si>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</si>
  <si>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</si>
  <si>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</si>
  <si>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</si>
  <si>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</si>
  <si>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</si>
  <si>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</si>
  <si>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</si>
  <si>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</si>
  <si>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</si>
  <si>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</si>
  <si>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</si>
  <si>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</si>
  <si>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</si>
  <si>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</si>
  <si>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</si>
  <si>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</si>
  <si>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</si>
  <si>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</si>
  <si>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</si>
  <si>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</si>
  <si>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</si>
  <si>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</si>
  <si>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</si>
  <si>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</si>
  <si>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</si>
  <si>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</si>
  <si>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</si>
  <si>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</si>
  <si>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</si>
  <si>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</si>
  <si>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</si>
  <si>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</si>
  <si>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</si>
  <si>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</si>
  <si>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</si>
  <si>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</si>
  <si>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</si>
  <si>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</si>
  <si>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</si>
  <si>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</si>
  <si>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</si>
  <si>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</si>
  <si>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</si>
  <si>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</si>
  <si>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</si>
  <si>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</si>
  <si>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</si>
  <si>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</si>
  <si>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</si>
  <si>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</si>
  <si>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</si>
  <si>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</si>
  <si>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</si>
  <si>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</si>
  <si>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</si>
  <si>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</si>
  <si>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</si>
  <si>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</si>
  <si>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</si>
  <si>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</si>
  <si>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</si>
  <si>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</si>
  <si>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</si>
  <si>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</si>
  <si>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</si>
  <si>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栃木県那須塩原市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</si>
  <si>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</si>
  <si>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</si>
  <si>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</si>
  <si>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</si>
  <si>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</si>
  <si>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</si>
  <si>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</si>
  <si>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</si>
  <si>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</si>
  <si>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</si>
  <si>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</si>
  <si>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</si>
  <si>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</si>
  <si>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</si>
  <si>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</si>
  <si>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</si>
  <si>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</si>
  <si>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</si>
  <si>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</si>
  <si>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</si>
  <si>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</si>
  <si>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</si>
  <si>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</si>
  <si>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</si>
  <si>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</si>
  <si>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</si>
  <si>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</si>
  <si>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</si>
  <si>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</si>
  <si>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</si>
  <si>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</si>
  <si>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</si>
  <si>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</si>
  <si>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</si>
  <si>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</si>
  <si>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</si>
  <si>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</si>
  <si>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那須塩原市水道事業会計</t>
    <phoneticPr fontId="5"/>
  </si>
  <si>
    <t>法適用企業</t>
    <phoneticPr fontId="5"/>
  </si>
  <si>
    <t>那須塩原市下水道事業会計</t>
    <phoneticPr fontId="5"/>
  </si>
  <si>
    <t>那須塩原市温泉事業特別会計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</si>
  <si>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</si>
  <si>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</si>
  <si>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</si>
  <si>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</si>
  <si>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</si>
  <si>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</si>
  <si>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</si>
  <si>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</si>
  <si>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</si>
  <si>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</si>
  <si>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</si>
  <si>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</si>
  <si>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</si>
  <si>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</si>
  <si>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</si>
  <si>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</si>
  <si>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</si>
  <si>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</si>
  <si>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</si>
  <si>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</si>
  <si>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</si>
  <si>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</si>
  <si>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</si>
  <si>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</si>
  <si>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</si>
  <si>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</si>
  <si>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</si>
  <si>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</si>
  <si>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</si>
  <si>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</si>
  <si>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</si>
  <si>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</si>
  <si>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</si>
  <si>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</si>
  <si>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</si>
  <si>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</si>
  <si>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</si>
  <si>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</si>
  <si>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</si>
  <si>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</si>
  <si>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</si>
  <si>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</si>
  <si>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</si>
  <si>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</si>
  <si>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</si>
  <si>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</si>
  <si>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</si>
  <si>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</si>
  <si>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</si>
  <si>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</si>
  <si>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</si>
  <si>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</si>
  <si>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</si>
  <si>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</si>
  <si>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</si>
  <si>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</si>
  <si>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</si>
  <si>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</si>
  <si>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</si>
  <si>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</si>
  <si>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</si>
  <si>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</si>
  <si>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</si>
  <si>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</si>
  <si>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</si>
  <si>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</si>
  <si>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</si>
  <si>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</si>
  <si>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</si>
  <si>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</si>
  <si>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</si>
  <si>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</si>
  <si>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</si>
  <si>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</si>
  <si>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</si>
  <si>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</si>
  <si>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</si>
  <si>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</si>
  <si>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</si>
  <si>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</si>
  <si>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</si>
  <si>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</si>
  <si>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</si>
  <si>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</si>
  <si>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</si>
  <si>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</si>
  <si>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</si>
  <si>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</si>
  <si>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</si>
  <si>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</si>
  <si>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</si>
  <si>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</si>
  <si>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</si>
  <si>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</si>
  <si>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</si>
  <si>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</si>
  <si>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</si>
  <si>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</si>
  <si>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</si>
  <si>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</si>
  <si>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</si>
  <si>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</si>
  <si>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</si>
  <si>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</si>
  <si>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</si>
  <si>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</si>
  <si>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</si>
  <si>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</si>
  <si>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</si>
  <si>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</si>
  <si>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</si>
  <si>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</si>
  <si>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</si>
  <si>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</si>
  <si>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</si>
  <si>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</si>
  <si>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</si>
  <si>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</si>
  <si>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</si>
  <si>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</si>
  <si>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</si>
  <si>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</si>
  <si>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</si>
  <si>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</si>
  <si>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</si>
  <si>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</si>
  <si>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</si>
  <si>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</si>
  <si>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</si>
  <si>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</si>
  <si>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</si>
  <si>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</si>
  <si>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</si>
  <si>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</si>
  <si>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</si>
  <si>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</si>
  <si>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</si>
  <si>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0.66</t>
  </si>
  <si>
    <t>▲ 2.89</t>
  </si>
  <si>
    <t>一般会計</t>
  </si>
  <si>
    <t>那須塩原市水道事業会計</t>
  </si>
  <si>
    <t>那須塩原市下水道事業会計</t>
  </si>
  <si>
    <t>介護保険特別会計</t>
  </si>
  <si>
    <t>国民健康保険特別会計</t>
  </si>
  <si>
    <t>後期高齢者医療特別会計</t>
  </si>
  <si>
    <t>那須塩原市温泉事業特別会計</t>
  </si>
  <si>
    <t>墓地事業特別会計</t>
  </si>
  <si>
    <t>その他会計（赤字）</t>
  </si>
  <si>
    <t>その他会計（黒字）</t>
  </si>
  <si>
    <t>R02</t>
    <phoneticPr fontId="5"/>
  </si>
  <si>
    <t>R03</t>
    <phoneticPr fontId="5"/>
  </si>
  <si>
    <t>R04</t>
    <phoneticPr fontId="5"/>
  </si>
  <si>
    <t>R05</t>
    <phoneticPr fontId="5"/>
  </si>
  <si>
    <t>R06</t>
    <phoneticPr fontId="5"/>
  </si>
  <si>
    <t>新庁舎整備基金</t>
    <rPh sb="0" eb="3">
      <t>シンチョウシャ</t>
    </rPh>
    <rPh sb="3" eb="7">
      <t>セイビキキン</t>
    </rPh>
    <phoneticPr fontId="2"/>
  </si>
  <si>
    <t>合併振興基金</t>
    <rPh sb="0" eb="6">
      <t>ガッペイシンコウキキン</t>
    </rPh>
    <phoneticPr fontId="2"/>
  </si>
  <si>
    <t>公共施設等有効活用基金</t>
    <rPh sb="0" eb="4">
      <t>コウキョウシセツ</t>
    </rPh>
    <rPh sb="4" eb="5">
      <t>トウ</t>
    </rPh>
    <rPh sb="5" eb="9">
      <t>ユウコウカツヨウ</t>
    </rPh>
    <rPh sb="9" eb="11">
      <t>キキン</t>
    </rPh>
    <phoneticPr fontId="2"/>
  </si>
  <si>
    <t>ふるさと基金</t>
    <rPh sb="4" eb="6">
      <t>キキン</t>
    </rPh>
    <phoneticPr fontId="2"/>
  </si>
  <si>
    <t>新型コロナウイルス感染症対策基金</t>
    <rPh sb="0" eb="2">
      <t>シンガタ</t>
    </rPh>
    <rPh sb="9" eb="12">
      <t>カンセンショウ</t>
    </rPh>
    <rPh sb="12" eb="16">
      <t>タイサクキキン</t>
    </rPh>
    <phoneticPr fontId="2"/>
  </si>
  <si>
    <t>那須野が原文化振興財団</t>
    <rPh sb="0" eb="2">
      <t>ナス</t>
    </rPh>
    <rPh sb="2" eb="3">
      <t>ノ</t>
    </rPh>
    <rPh sb="4" eb="5">
      <t>ハラ</t>
    </rPh>
    <rPh sb="5" eb="7">
      <t>ブンカ</t>
    </rPh>
    <rPh sb="7" eb="9">
      <t>シンコウ</t>
    </rPh>
    <rPh sb="9" eb="11">
      <t>ザイダン</t>
    </rPh>
    <phoneticPr fontId="2"/>
  </si>
  <si>
    <t>-</t>
    <phoneticPr fontId="2"/>
  </si>
  <si>
    <t>那須塩原市農業公社</t>
    <rPh sb="0" eb="2">
      <t>ナス</t>
    </rPh>
    <rPh sb="2" eb="4">
      <t>シオバラ</t>
    </rPh>
    <rPh sb="4" eb="5">
      <t>シ</t>
    </rPh>
    <rPh sb="5" eb="7">
      <t>ノウギョウ</t>
    </rPh>
    <rPh sb="7" eb="9">
      <t>コウシャ</t>
    </rPh>
    <phoneticPr fontId="2"/>
  </si>
  <si>
    <t>那須塩原市文化振興公社</t>
    <rPh sb="0" eb="5">
      <t>ナスシオバラシ</t>
    </rPh>
    <rPh sb="5" eb="7">
      <t>ブンカ</t>
    </rPh>
    <rPh sb="7" eb="9">
      <t>シンコウ</t>
    </rPh>
    <rPh sb="9" eb="11">
      <t>コウシャ</t>
    </rPh>
    <phoneticPr fontId="2"/>
  </si>
  <si>
    <t>公益社団法人那須塩原市シルバー人材センター</t>
    <rPh sb="0" eb="2">
      <t>コウエキ</t>
    </rPh>
    <rPh sb="2" eb="4">
      <t>シャダン</t>
    </rPh>
    <rPh sb="4" eb="6">
      <t>ホウジン</t>
    </rPh>
    <rPh sb="6" eb="11">
      <t>ナスシオバラシ</t>
    </rPh>
    <rPh sb="15" eb="17">
      <t>ジンザイ</t>
    </rPh>
    <phoneticPr fontId="2"/>
  </si>
  <si>
    <t>社会福祉法人那須塩原市社会福祉協議会</t>
    <rPh sb="0" eb="2">
      <t>シャカイ</t>
    </rPh>
    <rPh sb="2" eb="4">
      <t>フクシ</t>
    </rPh>
    <rPh sb="4" eb="6">
      <t>ホウジン</t>
    </rPh>
    <rPh sb="6" eb="11">
      <t>ナスシオバラシ</t>
    </rPh>
    <rPh sb="11" eb="13">
      <t>シャカイ</t>
    </rPh>
    <rPh sb="13" eb="15">
      <t>フクシ</t>
    </rPh>
    <rPh sb="15" eb="18">
      <t>キョウギカイ</t>
    </rPh>
    <phoneticPr fontId="2"/>
  </si>
  <si>
    <t>一般社団法人那須塩原市観光局</t>
    <rPh sb="0" eb="2">
      <t>イッパン</t>
    </rPh>
    <rPh sb="2" eb="4">
      <t>シャダン</t>
    </rPh>
    <rPh sb="4" eb="6">
      <t>ホウジン</t>
    </rPh>
    <rPh sb="6" eb="10">
      <t>ナスシオバラ</t>
    </rPh>
    <rPh sb="10" eb="11">
      <t>シ</t>
    </rPh>
    <rPh sb="11" eb="13">
      <t>カンコウ</t>
    </rPh>
    <rPh sb="13" eb="14">
      <t>キョク</t>
    </rPh>
    <phoneticPr fontId="2"/>
  </si>
  <si>
    <t>那須野ヶ原みらい電力株式会社</t>
    <rPh sb="0" eb="3">
      <t>ナスノ</t>
    </rPh>
    <rPh sb="4" eb="5">
      <t>ハラ</t>
    </rPh>
    <rPh sb="8" eb="10">
      <t>デンリョク</t>
    </rPh>
    <rPh sb="10" eb="14">
      <t>カブシキガイシャ</t>
    </rPh>
    <phoneticPr fontId="2"/>
  </si>
  <si>
    <t>株式会社明治の森市場</t>
    <rPh sb="0" eb="4">
      <t>カブシキガイシャ</t>
    </rPh>
    <rPh sb="4" eb="6">
      <t>メイジ</t>
    </rPh>
    <rPh sb="7" eb="8">
      <t>モリ</t>
    </rPh>
    <rPh sb="8" eb="10">
      <t>イチバ</t>
    </rPh>
    <phoneticPr fontId="2"/>
  </si>
  <si>
    <t xml:space="preserve">那須地区広域行政事務組合（一般会計）																											</t>
    <phoneticPr fontId="2"/>
  </si>
  <si>
    <t xml:space="preserve">那須地区広域行政事務組合
（広域クリーンセンター大田原事業特別会計）														</t>
    <phoneticPr fontId="2"/>
  </si>
  <si>
    <t xml:space="preserve">那須地区広域行政事務組合
（黒羽グリーンオアシス事業特別会計）														</t>
    <phoneticPr fontId="2"/>
  </si>
  <si>
    <t xml:space="preserve">那須地区広域行政事務組合
（那須グリーンネクサス事業特別会計）														</t>
    <phoneticPr fontId="2"/>
  </si>
  <si>
    <t xml:space="preserve">那須地区消防組合														</t>
    <phoneticPr fontId="2"/>
  </si>
  <si>
    <t xml:space="preserve">黒磯那須共同火葬場組合														</t>
    <phoneticPr fontId="2"/>
  </si>
  <si>
    <t xml:space="preserve">黒磯那須公設地方卸売市場事務組合														</t>
    <phoneticPr fontId="2"/>
  </si>
  <si>
    <t xml:space="preserve">栃木県市町村総合事務組合（一般会計）														</t>
    <phoneticPr fontId="2"/>
  </si>
  <si>
    <t xml:space="preserve">栃木県市町村総合事務組合（特別会計）														</t>
    <phoneticPr fontId="2"/>
  </si>
  <si>
    <t>栃木県後期高齢者医療広域連合（一般会計）</t>
    <phoneticPr fontId="2"/>
  </si>
  <si>
    <t xml:space="preserve">栃木県後期高齢者医療広域連合
（後期高齢者医療特別会計）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</si>
</sst>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215F-401A-9E6F-023B039014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57718</c:v>
                </c:pt>
                <c:pt idx="1">
                  <c:v>41069</c:v>
                </c:pt>
                <c:pt idx="2">
                  <c:v>40471</c:v>
                </c:pt>
                <c:pt idx="3">
                  <c:v>37497</c:v>
                </c:pt>
                <c:pt idx="4">
                  <c:v>56001</c:v>
                </c:pt>
              </c:numCache>
            </c:numRef>
          </c:val>
          <c:smooth val="0"/>
          <c:extLst>
            <c:ext xmlns:c16="http://schemas.microsoft.com/office/drawing/2014/chart" uri="{C3380CC4-5D6E-409C-BE32-E72D297353CC}">
              <c16:uniqueId val="{00000001-215F-401A-9E6F-023B039014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8.9700000000000006</c:v>
                </c:pt>
                <c:pt idx="1">
                  <c:v>12.83</c:v>
                </c:pt>
                <c:pt idx="2">
                  <c:v>8.84</c:v>
                </c:pt>
                <c:pt idx="3">
                  <c:v>9.48</c:v>
                </c:pt>
                <c:pt idx="4">
                  <c:v>10.01</c:v>
                </c:pt>
              </c:numCache>
            </c:numRef>
          </c:val>
          <c:extLst>
            <c:ext xmlns:c16="http://schemas.microsoft.com/office/drawing/2014/chart" uri="{C3380CC4-5D6E-409C-BE32-E72D297353CC}">
              <c16:uniqueId val="{00000000-A8C9-4CA7-8DE4-D0570B9A07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20.02</c:v>
                </c:pt>
                <c:pt idx="1">
                  <c:v>21.11</c:v>
                </c:pt>
                <c:pt idx="2">
                  <c:v>21.6</c:v>
                </c:pt>
                <c:pt idx="3">
                  <c:v>19.899999999999999</c:v>
                </c:pt>
                <c:pt idx="4">
                  <c:v>16.22</c:v>
                </c:pt>
              </c:numCache>
            </c:numRef>
          </c:val>
          <c:extLst>
            <c:ext xmlns:c16="http://schemas.microsoft.com/office/drawing/2014/chart" uri="{C3380CC4-5D6E-409C-BE32-E72D297353CC}">
              <c16:uniqueId val="{00000001-A8C9-4CA7-8DE4-D0570B9A07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6.09</c:v>
                </c:pt>
                <c:pt idx="2">
                  <c:v>-4.17</c:v>
                </c:pt>
                <c:pt idx="3">
                  <c:v>-0.66</c:v>
                </c:pt>
                <c:pt idx="4">
                  <c:v>-2.89</c:v>
                </c:pt>
              </c:numCache>
            </c:numRef>
          </c:val>
          <c:smooth val="0"/>
          <c:extLst>
            <c:ext xmlns:c16="http://schemas.microsoft.com/office/drawing/2014/chart" uri="{C3380CC4-5D6E-409C-BE32-E72D297353CC}">
              <c16:uniqueId val="{00000002-A8C9-4CA7-8DE4-D0570B9A07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1.46</c:v>
                </c:pt>
                <c:pt idx="4">
                  <c:v>#N/A</c:v>
                </c:pt>
                <c:pt idx="5">
                  <c:v>2.84</c:v>
                </c:pt>
                <c:pt idx="6">
                  <c:v>#N/A</c:v>
                </c:pt>
                <c:pt idx="7">
                  <c:v>2.5299999999999998</c:v>
                </c:pt>
                <c:pt idx="8">
                  <c:v>0</c:v>
                </c:pt>
                <c:pt idx="9">
                  <c:v>0</c:v>
                </c:pt>
              </c:numCache>
            </c:numRef>
          </c:val>
          <c:extLst>
            <c:ext xmlns:c16="http://schemas.microsoft.com/office/drawing/2014/chart" uri="{C3380CC4-5D6E-409C-BE32-E72D297353CC}">
              <c16:uniqueId val="{00000000-1A8A-4A34-A3C4-204B8B5FA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8A-4A34-A3C4-204B8B5FA88D}"/>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1A8A-4A34-A3C4-204B8B5FA88D}"/>
            </c:ext>
          </c:extLst>
        </c:ser>
        <c:ser>
          <c:idx val="3"/>
          <c:order val="3"/>
          <c:tx>
            <c:strRef>
              <c:f>データシート!$A$30</c:f>
              <c:strCache>
                <c:ptCount val="1"/>
                <c:pt idx="0">
                  <c:v>那須塩原市温泉事業特別会計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0.06</c:v>
                </c:pt>
                <c:pt idx="4">
                  <c:v>#N/A</c:v>
                </c:pt>
                <c:pt idx="5">
                  <c:v>0.02</c:v>
                </c:pt>
                <c:pt idx="6">
                  <c:v>#N/A</c:v>
                </c:pt>
                <c:pt idx="7">
                  <c:v>0</c:v>
                </c:pt>
                <c:pt idx="8">
                  <c:v>#N/A</c:v>
                </c:pt>
                <c:pt idx="9">
                  <c:v>0.05</c:v>
                </c:pt>
              </c:numCache>
            </c:numRef>
          </c:val>
          <c:extLst>
            <c:ext xmlns:c16="http://schemas.microsoft.com/office/drawing/2014/chart" uri="{C3380CC4-5D6E-409C-BE32-E72D297353CC}">
              <c16:uniqueId val="{00000003-1A8A-4A34-A3C4-204B8B5FA8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4-1A8A-4A34-A3C4-204B8B5FA88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1</c:v>
                </c:pt>
                <c:pt idx="4">
                  <c:v>#N/A</c:v>
                </c:pt>
                <c:pt idx="5">
                  <c:v>0.61</c:v>
                </c:pt>
                <c:pt idx="6">
                  <c:v>#N/A</c:v>
                </c:pt>
                <c:pt idx="7">
                  <c:v>0.36</c:v>
                </c:pt>
                <c:pt idx="8">
                  <c:v>#N/A</c:v>
                </c:pt>
                <c:pt idx="9">
                  <c:v>0.47</c:v>
                </c:pt>
              </c:numCache>
            </c:numRef>
          </c:val>
          <c:extLst>
            <c:ext xmlns:c16="http://schemas.microsoft.com/office/drawing/2014/chart" uri="{C3380CC4-5D6E-409C-BE32-E72D297353CC}">
              <c16:uniqueId val="{00000005-1A8A-4A34-A3C4-204B8B5FA8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2.16</c:v>
                </c:pt>
                <c:pt idx="2">
                  <c:v>#N/A</c:v>
                </c:pt>
                <c:pt idx="3">
                  <c:v>1.71</c:v>
                </c:pt>
                <c:pt idx="4">
                  <c:v>#N/A</c:v>
                </c:pt>
                <c:pt idx="5">
                  <c:v>2.12</c:v>
                </c:pt>
                <c:pt idx="6">
                  <c:v>#N/A</c:v>
                </c:pt>
                <c:pt idx="7">
                  <c:v>2.17</c:v>
                </c:pt>
                <c:pt idx="8">
                  <c:v>#N/A</c:v>
                </c:pt>
                <c:pt idx="9">
                  <c:v>1.1299999999999999</c:v>
                </c:pt>
              </c:numCache>
            </c:numRef>
          </c:val>
          <c:extLst>
            <c:ext xmlns:c16="http://schemas.microsoft.com/office/drawing/2014/chart" uri="{C3380CC4-5D6E-409C-BE32-E72D297353CC}">
              <c16:uniqueId val="{00000006-1A8A-4A34-A3C4-204B8B5FA88D}"/>
            </c:ext>
          </c:extLst>
        </c:ser>
        <c:ser>
          <c:idx val="7"/>
          <c:order val="7"/>
          <c:tx>
            <c:strRef>
              <c:f>データシート!$A$34</c:f>
              <c:strCache>
                <c:ptCount val="1"/>
                <c:pt idx="0">
                  <c:v>那須塩原市下水道事業会計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1.18</c:v>
                </c:pt>
                <c:pt idx="4">
                  <c:v>#N/A</c:v>
                </c:pt>
                <c:pt idx="5">
                  <c:v>1.5</c:v>
                </c:pt>
                <c:pt idx="6">
                  <c:v>#N/A</c:v>
                </c:pt>
                <c:pt idx="7">
                  <c:v>1.54</c:v>
                </c:pt>
                <c:pt idx="8">
                  <c:v>#N/A</c:v>
                </c:pt>
                <c:pt idx="9">
                  <c:v>2</c:v>
                </c:pt>
              </c:numCache>
            </c:numRef>
          </c:val>
          <c:extLst>
            <c:ext xmlns:c16="http://schemas.microsoft.com/office/drawing/2014/chart" uri="{C3380CC4-5D6E-409C-BE32-E72D297353CC}">
              <c16:uniqueId val="{00000007-1A8A-4A34-A3C4-204B8B5FA88D}"/>
            </c:ext>
          </c:extLst>
        </c:ser>
        <c:ser>
          <c:idx val="8"/>
          <c:order val="8"/>
          <c:tx>
            <c:strRef>
              <c:f>データシート!$A$35</c:f>
              <c:strCache>
                <c:ptCount val="1"/>
                <c:pt idx="0">
                  <c:v>那須塩原市水道事業会計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5.96</c:v>
                </c:pt>
                <c:pt idx="2">
                  <c:v>#N/A</c:v>
                </c:pt>
                <c:pt idx="3">
                  <c:v>6.02</c:v>
                </c:pt>
                <c:pt idx="4">
                  <c:v>#N/A</c:v>
                </c:pt>
                <c:pt idx="5">
                  <c:v>6.96</c:v>
                </c:pt>
                <c:pt idx="6">
                  <c:v>#N/A</c:v>
                </c:pt>
                <c:pt idx="7">
                  <c:v>7.93</c:v>
                </c:pt>
                <c:pt idx="8">
                  <c:v>#N/A</c:v>
                </c:pt>
                <c:pt idx="9">
                  <c:v>8.4700000000000006</c:v>
                </c:pt>
              </c:numCache>
            </c:numRef>
          </c:val>
          <c:extLst>
            <c:ext xmlns:c16="http://schemas.microsoft.com/office/drawing/2014/chart" uri="{C3380CC4-5D6E-409C-BE32-E72D297353CC}">
              <c16:uniqueId val="{00000008-1A8A-4A34-A3C4-204B8B5FA8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8.9700000000000006</c:v>
                </c:pt>
                <c:pt idx="2">
                  <c:v>#N/A</c:v>
                </c:pt>
                <c:pt idx="3">
                  <c:v>12.81</c:v>
                </c:pt>
                <c:pt idx="4">
                  <c:v>#N/A</c:v>
                </c:pt>
                <c:pt idx="5">
                  <c:v>8.82</c:v>
                </c:pt>
                <c:pt idx="6">
                  <c:v>#N/A</c:v>
                </c:pt>
                <c:pt idx="7">
                  <c:v>9.4700000000000006</c:v>
                </c:pt>
                <c:pt idx="8">
                  <c:v>#N/A</c:v>
                </c:pt>
                <c:pt idx="9">
                  <c:v>10</c:v>
                </c:pt>
              </c:numCache>
            </c:numRef>
          </c:val>
          <c:extLst>
            <c:ext xmlns:c16="http://schemas.microsoft.com/office/drawing/2014/chart" uri="{C3380CC4-5D6E-409C-BE32-E72D297353CC}">
              <c16:uniqueId val="{00000009-1A8A-4A34-A3C4-204B8B5FA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4539</c:v>
                </c:pt>
                <c:pt idx="5">
                  <c:v>4560</c:v>
                </c:pt>
                <c:pt idx="8">
                  <c:v>4477</c:v>
                </c:pt>
                <c:pt idx="11">
                  <c:v>4266</c:v>
                </c:pt>
                <c:pt idx="14">
                  <c:v>3666</c:v>
                </c:pt>
              </c:numCache>
            </c:numRef>
          </c:val>
          <c:extLst>
            <c:ext xmlns:c16="http://schemas.microsoft.com/office/drawing/2014/chart" uri="{C3380CC4-5D6E-409C-BE32-E72D297353CC}">
              <c16:uniqueId val="{00000000-A2FA-4E6F-9702-3692140A2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A-4E6F-9702-3692140A2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11</c:v>
                </c:pt>
                <c:pt idx="6">
                  <c:v>4</c:v>
                </c:pt>
                <c:pt idx="9">
                  <c:v>5</c:v>
                </c:pt>
                <c:pt idx="12">
                  <c:v>3</c:v>
                </c:pt>
              </c:numCache>
            </c:numRef>
          </c:val>
          <c:extLst>
            <c:ext xmlns:c16="http://schemas.microsoft.com/office/drawing/2014/chart" uri="{C3380CC4-5D6E-409C-BE32-E72D297353CC}">
              <c16:uniqueId val="{00000002-A2FA-4E6F-9702-3692140A2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193</c:v>
                </c:pt>
                <c:pt idx="3">
                  <c:v>171</c:v>
                </c:pt>
                <c:pt idx="6">
                  <c:v>199</c:v>
                </c:pt>
                <c:pt idx="9">
                  <c:v>207</c:v>
                </c:pt>
                <c:pt idx="12">
                  <c:v>229</c:v>
                </c:pt>
              </c:numCache>
            </c:numRef>
          </c:val>
          <c:extLst>
            <c:ext xmlns:c16="http://schemas.microsoft.com/office/drawing/2014/chart" uri="{C3380CC4-5D6E-409C-BE32-E72D297353CC}">
              <c16:uniqueId val="{00000003-A2FA-4E6F-9702-3692140A2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791</c:v>
                </c:pt>
                <c:pt idx="3">
                  <c:v>815</c:v>
                </c:pt>
                <c:pt idx="6">
                  <c:v>830</c:v>
                </c:pt>
                <c:pt idx="9">
                  <c:v>734</c:v>
                </c:pt>
                <c:pt idx="12">
                  <c:v>711</c:v>
                </c:pt>
              </c:numCache>
            </c:numRef>
          </c:val>
          <c:extLst>
            <c:ext xmlns:c16="http://schemas.microsoft.com/office/drawing/2014/chart" uri="{C3380CC4-5D6E-409C-BE32-E72D297353CC}">
              <c16:uniqueId val="{00000004-A2FA-4E6F-9702-3692140A2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A-4E6F-9702-3692140A2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A-4E6F-9702-3692140A2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4237</c:v>
                </c:pt>
                <c:pt idx="3">
                  <c:v>4239</c:v>
                </c:pt>
                <c:pt idx="6">
                  <c:v>4323</c:v>
                </c:pt>
                <c:pt idx="9">
                  <c:v>4223</c:v>
                </c:pt>
                <c:pt idx="12">
                  <c:v>3390</c:v>
                </c:pt>
              </c:numCache>
            </c:numRef>
          </c:val>
          <c:extLst>
            <c:ext xmlns:c16="http://schemas.microsoft.com/office/drawing/2014/chart" uri="{C3380CC4-5D6E-409C-BE32-E72D297353CC}">
              <c16:uniqueId val="{00000007-A2FA-4E6F-9702-3692140A25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687</c:v>
                </c:pt>
                <c:pt idx="2">
                  <c:v>#N/A</c:v>
                </c:pt>
                <c:pt idx="3">
                  <c:v>#N/A</c:v>
                </c:pt>
                <c:pt idx="4">
                  <c:v>676</c:v>
                </c:pt>
                <c:pt idx="5">
                  <c:v>#N/A</c:v>
                </c:pt>
                <c:pt idx="6">
                  <c:v>#N/A</c:v>
                </c:pt>
                <c:pt idx="7">
                  <c:v>879</c:v>
                </c:pt>
                <c:pt idx="8">
                  <c:v>#N/A</c:v>
                </c:pt>
                <c:pt idx="9">
                  <c:v>#N/A</c:v>
                </c:pt>
                <c:pt idx="10">
                  <c:v>903</c:v>
                </c:pt>
                <c:pt idx="11">
                  <c:v>#N/A</c:v>
                </c:pt>
                <c:pt idx="12">
                  <c:v>#N/A</c:v>
                </c:pt>
                <c:pt idx="13">
                  <c:v>667</c:v>
                </c:pt>
                <c:pt idx="14">
                  <c:v>#N/A</c:v>
                </c:pt>
              </c:numCache>
            </c:numRef>
          </c:val>
          <c:smooth val="0"/>
          <c:extLst>
            <c:ext xmlns:c16="http://schemas.microsoft.com/office/drawing/2014/chart" uri="{C3380CC4-5D6E-409C-BE32-E72D297353CC}">
              <c16:uniqueId val="{00000008-A2FA-4E6F-9702-3692140A25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40045</c:v>
                </c:pt>
                <c:pt idx="5">
                  <c:v>38758</c:v>
                </c:pt>
                <c:pt idx="8">
                  <c:v>36534</c:v>
                </c:pt>
                <c:pt idx="11">
                  <c:v>34453</c:v>
                </c:pt>
                <c:pt idx="14">
                  <c:v>31980</c:v>
                </c:pt>
              </c:numCache>
            </c:numRef>
          </c:val>
          <c:extLst>
            <c:ext xmlns:c16="http://schemas.microsoft.com/office/drawing/2014/chart" uri="{C3380CC4-5D6E-409C-BE32-E72D297353CC}">
              <c16:uniqueId val="{00000000-0541-4A17-9525-5230CFDD6E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3206</c:v>
                </c:pt>
                <c:pt idx="5">
                  <c:v>3033</c:v>
                </c:pt>
                <c:pt idx="8">
                  <c:v>2651</c:v>
                </c:pt>
                <c:pt idx="11">
                  <c:v>2727</c:v>
                </c:pt>
                <c:pt idx="14">
                  <c:v>2734</c:v>
                </c:pt>
              </c:numCache>
            </c:numRef>
          </c:val>
          <c:extLst>
            <c:ext xmlns:c16="http://schemas.microsoft.com/office/drawing/2014/chart" uri="{C3380CC4-5D6E-409C-BE32-E72D297353CC}">
              <c16:uniqueId val="{00000001-0541-4A17-9525-5230CFDD6E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16837</c:v>
                </c:pt>
                <c:pt idx="5">
                  <c:v>18778</c:v>
                </c:pt>
                <c:pt idx="8">
                  <c:v>20653</c:v>
                </c:pt>
                <c:pt idx="11">
                  <c:v>20310</c:v>
                </c:pt>
                <c:pt idx="14">
                  <c:v>19596</c:v>
                </c:pt>
              </c:numCache>
            </c:numRef>
          </c:val>
          <c:extLst>
            <c:ext xmlns:c16="http://schemas.microsoft.com/office/drawing/2014/chart" uri="{C3380CC4-5D6E-409C-BE32-E72D297353CC}">
              <c16:uniqueId val="{00000002-0541-4A17-9525-5230CFDD6E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41-4A17-9525-5230CFDD6E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41-4A17-9525-5230CFDD6E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0</c:v>
                </c:pt>
                <c:pt idx="6">
                  <c:v>0</c:v>
                </c:pt>
                <c:pt idx="9">
                  <c:v>7</c:v>
                </c:pt>
                <c:pt idx="12">
                  <c:v>3</c:v>
                </c:pt>
              </c:numCache>
            </c:numRef>
          </c:val>
          <c:extLst>
            <c:ext xmlns:c16="http://schemas.microsoft.com/office/drawing/2014/chart" uri="{C3380CC4-5D6E-409C-BE32-E72D297353CC}">
              <c16:uniqueId val="{00000005-0541-4A17-9525-5230CFDD6E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3049</c:v>
                </c:pt>
                <c:pt idx="3">
                  <c:v>2778</c:v>
                </c:pt>
                <c:pt idx="6">
                  <c:v>2672</c:v>
                </c:pt>
                <c:pt idx="9">
                  <c:v>2506</c:v>
                </c:pt>
                <c:pt idx="12">
                  <c:v>2451</c:v>
                </c:pt>
              </c:numCache>
            </c:numRef>
          </c:val>
          <c:extLst>
            <c:ext xmlns:c16="http://schemas.microsoft.com/office/drawing/2014/chart" uri="{C3380CC4-5D6E-409C-BE32-E72D297353CC}">
              <c16:uniqueId val="{00000006-0541-4A17-9525-5230CFDD6E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1589</c:v>
                </c:pt>
                <c:pt idx="3">
                  <c:v>1706</c:v>
                </c:pt>
                <c:pt idx="6">
                  <c:v>1740</c:v>
                </c:pt>
                <c:pt idx="9">
                  <c:v>1765</c:v>
                </c:pt>
                <c:pt idx="12">
                  <c:v>2008</c:v>
                </c:pt>
              </c:numCache>
            </c:numRef>
          </c:val>
          <c:extLst>
            <c:ext xmlns:c16="http://schemas.microsoft.com/office/drawing/2014/chart" uri="{C3380CC4-5D6E-409C-BE32-E72D297353CC}">
              <c16:uniqueId val="{00000007-0541-4A17-9525-5230CFDD6E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9547</c:v>
                </c:pt>
                <c:pt idx="3">
                  <c:v>7916</c:v>
                </c:pt>
                <c:pt idx="6">
                  <c:v>6558</c:v>
                </c:pt>
                <c:pt idx="9">
                  <c:v>6351</c:v>
                </c:pt>
                <c:pt idx="12">
                  <c:v>6298</c:v>
                </c:pt>
              </c:numCache>
            </c:numRef>
          </c:val>
          <c:extLst>
            <c:ext xmlns:c16="http://schemas.microsoft.com/office/drawing/2014/chart" uri="{C3380CC4-5D6E-409C-BE32-E72D297353CC}">
              <c16:uniqueId val="{00000008-0541-4A17-9525-5230CFDD6E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41-4A17-9525-5230CFDD6E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33446</c:v>
                </c:pt>
                <c:pt idx="3">
                  <c:v>33357</c:v>
                </c:pt>
                <c:pt idx="6">
                  <c:v>30845</c:v>
                </c:pt>
                <c:pt idx="9">
                  <c:v>28209</c:v>
                </c:pt>
                <c:pt idx="12">
                  <c:v>28106</c:v>
                </c:pt>
              </c:numCache>
            </c:numRef>
          </c:val>
          <c:extLst>
            <c:ext xmlns:c16="http://schemas.microsoft.com/office/drawing/2014/chart" uri="{C3380CC4-5D6E-409C-BE32-E72D297353CC}">
              <c16:uniqueId val="{0000000A-0541-4A17-9525-5230CFDD6E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41-4A17-9525-5230CFDD6E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6115</c:v>
                </c:pt>
                <c:pt idx="1">
                  <c:v>5708</c:v>
                </c:pt>
                <c:pt idx="2">
                  <c:v>4694</c:v>
                </c:pt>
              </c:numCache>
            </c:numRef>
          </c:val>
          <c:extLst>
            <c:ext xmlns:c16="http://schemas.microsoft.com/office/drawing/2014/chart" uri="{C3380CC4-5D6E-409C-BE32-E72D297353CC}">
              <c16:uniqueId val="{00000000-91D3-431C-9E6B-49FBE32ECF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2547</c:v>
                </c:pt>
                <c:pt idx="1">
                  <c:v>2698</c:v>
                </c:pt>
                <c:pt idx="2">
                  <c:v>2701</c:v>
                </c:pt>
              </c:numCache>
            </c:numRef>
          </c:val>
          <c:extLst>
            <c:ext xmlns:c16="http://schemas.microsoft.com/office/drawing/2014/chart" uri="{C3380CC4-5D6E-409C-BE32-E72D297353CC}">
              <c16:uniqueId val="{00000001-91D3-431C-9E6B-49FBE32ECF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9797</c:v>
                </c:pt>
                <c:pt idx="1">
                  <c:v>10011</c:v>
                </c:pt>
                <c:pt idx="2">
                  <c:v>9941</c:v>
                </c:pt>
              </c:numCache>
            </c:numRef>
          </c:val>
          <c:extLst>
            <c:ext xmlns:c16="http://schemas.microsoft.com/office/drawing/2014/chart" uri="{C3380CC4-5D6E-409C-BE32-E72D297353CC}">
              <c16:uniqueId val="{00000002-91D3-431C-9E6B-49FBE32ECF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）については、合併特例事業債の一部償還終了等により</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836</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また、算入公債費等（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）については、災害復旧費等や事業費補正により算入された公債費等により</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600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これらのことから、実質公債費比率の分子としては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236</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満期一括償還地方債の借入れがないため、該当の積立は行っていない。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年度決算以降、将来負担比率は生じていない。</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令和６年度は、元利償還の終了等により、一般会計等に係る地方債の現在高が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百万円減少したものの、組合等負担等見込額が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百万円増加したことにより、将来負担額（</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また、臨時財政対策債の一部償還終了等により、基準財政需要額算入見込額が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2,473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百万円減少し、充当可能財源等（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3,180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栃木県那須塩原市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条の規定等に基づき財政調整基金に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万円、ふるさと寄附金の増額に伴いふるさと基金に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不足する財源を補うため、財政調整基金から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万円、ふるさと基金を活用した事業充当のためにふるさと基金から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年度の基金全体の残高としては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安定的な財政運営を図るため、財政規模に見合った残高を確保していく。その他の基金については、必要に応じて決算剰余金等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・新庁舎整備基金：新庁舎の整備に備えること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・合併振興基金：市民の連帯の強化又は地域振興のための事業に充てること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・公共施設等有効活用基金：公共施設等の有効活用に要する財源を確保することにより、公共施設等の整理統合に伴う再編整備及び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長寿命化並びに効率的な運用を行うこと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・ふるさと基金：那須塩原市のまちづくりに貢献したいという方からの寄附金を積立て、寄附者のふるさとへの思いを具現化する事業に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・新型コロナウイルス感染症対策基金：新型コロナウイルス感染症対策に必要な事業に充てること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・ふるさと基金：ふるさと基金を活用した事業への充当のため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万円を取り崩した一方で、ふるさと寄附金を原資として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7,436</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・公共施設等有効活用基金：旧清掃センターの煙突解体工事やその他公共施設等の維持補修費への充当のため、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・新庁舎整備基金：新庁舎整備のため計画的に取崩しを行う予定である。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・その他の基金：必要に応じて決算余剰金を活用し積立てを行っていくほか、基金運用状況を踏まえ適宜見直しを行っていく。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不足する財源を補うため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の積立てを行っていく。また、不測の事態に備え財政規模に見合った残高を確保していく。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公債費を賄うため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億円を取り崩した一方で、普通交付税再算定により臨時財政対策債償還基金費として交付された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今後の公債費の推移を勘案し、引き続き基金の取崩しについて検討する。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標準的な行政活動を行うために必要な財源を自力調達できる割合を示すものである。本市は、県平均及び類似団体平均を上回っている状況である。これは償却資産等に係る固定資産税が栃木県平均と比較し多額であることから、市税収入などの自主財源が比較的充実していることが主な理由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基準財政需要額は普通交付税追加交付分の増（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や合併特例債償還費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億円増加し、基準財政収入額は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123372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2611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123372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156936</xdr:rowOff>
    </xdr:from>
    <xdr:to>
      <xdr:col>15</xdr:col>
      <xdr:colOff>82550</xdr:colOff>
      <xdr:row>36</xdr:row>
      <xdr:rowOff>54428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1576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53522</xdr:rowOff>
    </xdr:from>
    <xdr:to>
      <xdr:col>11</xdr:col>
      <xdr:colOff>31750</xdr:colOff>
      <xdr:row>35</xdr:row>
      <xdr:rowOff>156936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05427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23784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72572</xdr:rowOff>
    </xdr:from>
    <xdr:to>
      <xdr:col>19</xdr:col>
      <xdr:colOff>184150</xdr:colOff>
      <xdr:row>37</xdr:row>
      <xdr:rowOff>2722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12899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3628</xdr:rowOff>
    </xdr:from>
    <xdr:to>
      <xdr:col>15</xdr:col>
      <xdr:colOff>133350</xdr:colOff>
      <xdr:row>36</xdr:row>
      <xdr:rowOff>105228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106136</xdr:rowOff>
    </xdr:from>
    <xdr:to>
      <xdr:col>11</xdr:col>
      <xdr:colOff>82550</xdr:colOff>
      <xdr:row>36</xdr:row>
      <xdr:rowOff>36286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46463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2722</xdr:rowOff>
    </xdr:from>
    <xdr:to>
      <xdr:col>7</xdr:col>
      <xdr:colOff>31750</xdr:colOff>
      <xdr:row>35</xdr:row>
      <xdr:rowOff>104322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扶助費や物件費などの経常的な経費に、地方税や普通交付税などの経常的な一般財源がどの程度充てられているのかを表す指標である。本市は、県平均及び類似団体平均を上回っており、財政構造の硬直化の度合いが高いと言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億）や扶助費の増（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億円増加した。また、経常一般財源総額は、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億円増加した。経常経費充当一般財源の増加幅が経常一般財源総額の増を上回ったことから、経常収支比率は前年度と比べ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2" name="財政構造の弾力性グラフ枠">
          <a:extLst>
            <a:ext uri="{FF2B5EF4-FFF2-40B4-BE49-F238E27FC236}">
              <a16:creationId xmlns:a16="http://schemas.microsoft.com/office/drawing/2014/main" id="{00000000-0008-0000-0300-000084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30956</xdr:rowOff>
    </xdr:from>
    <xdr:to>
      <xdr:col>23</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953000" y="10146506"/>
          <a:ext cx="0" cy="137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4" name="財政構造の弾力性最小値テキスト">
          <a:extLst>
            <a:ext uri="{FF2B5EF4-FFF2-40B4-BE49-F238E27FC236}">
              <a16:creationId xmlns:a16="http://schemas.microsoft.com/office/drawing/2014/main" id="{00000000-0008-0000-0300-000086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117333</xdr:rowOff>
    </xdr:from>
    <xdr:ext cx="762000" cy="259045"/>
    <xdr:sp macro="" textlink="">
      <xdr:nvSpPr>
        <xdr:cNvPr id="136" name="財政構造の弾力性最大値テキスト">
          <a:extLst>
            <a:ext uri="{FF2B5EF4-FFF2-40B4-BE49-F238E27FC236}">
              <a16:creationId xmlns:a16="http://schemas.microsoft.com/office/drawing/2014/main" id="{00000000-0008-0000-0300-000088000000}"/>
            </a:ext>
          </a:extLst>
        </xdr:cNvPr>
        <xdr:cNvSpPr txBox="1"/>
      </xdr:nvSpPr>
      <xdr:spPr>
        <a:xfrm>
          <a:off x="5041900" y="98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30956</xdr:rowOff>
    </xdr:from>
    <xdr:to>
      <xdr:col>24</xdr:col>
      <xdr:colOff>12700</xdr:colOff>
      <xdr:row>59</xdr:row>
      <xdr:rowOff>30956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864100" y="101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93663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4114800" y="1091565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39" name="財政構造の弾力性平均値テキスト">
          <a:extLst>
            <a:ext uri="{FF2B5EF4-FFF2-40B4-BE49-F238E27FC236}">
              <a16:creationId xmlns:a16="http://schemas.microsoft.com/office/drawing/2014/main" id="{00000000-0008-0000-0300-00008B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89694</xdr:rowOff>
    </xdr:from>
    <xdr:to>
      <xdr:col>19</xdr:col>
      <xdr:colOff>133350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3225800" y="10719594"/>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99219</xdr:rowOff>
    </xdr:from>
    <xdr:to>
      <xdr:col>19</xdr:col>
      <xdr:colOff>184150</xdr:colOff>
      <xdr:row>63</xdr:row>
      <xdr:rowOff>29369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4064000" y="1072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39546</xdr:rowOff>
    </xdr:from>
    <xdr:ext cx="7366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733800" y="1049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794</xdr:rowOff>
    </xdr:from>
    <xdr:to>
      <xdr:col>15</xdr:col>
      <xdr:colOff>82550</xdr:colOff>
      <xdr:row>62</xdr:row>
      <xdr:rowOff>89694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2336800" y="1011634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8731</xdr:rowOff>
    </xdr:from>
    <xdr:to>
      <xdr:col>15</xdr:col>
      <xdr:colOff>133350</xdr:colOff>
      <xdr:row>62</xdr:row>
      <xdr:rowOff>110331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3175000" y="106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120508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844800" y="104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794</xdr:rowOff>
    </xdr:from>
    <xdr:to>
      <xdr:col>11</xdr:col>
      <xdr:colOff>31750</xdr:colOff>
      <xdr:row>62</xdr:row>
      <xdr:rowOff>165100</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flipV="1">
          <a:off x="1447800" y="10116344"/>
          <a:ext cx="889000" cy="6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30956</xdr:rowOff>
    </xdr:from>
    <xdr:to>
      <xdr:col>11</xdr:col>
      <xdr:colOff>82550</xdr:colOff>
      <xdr:row>58</xdr:row>
      <xdr:rowOff>132556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2286000" y="99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142733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55800" y="974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119856</xdr:rowOff>
    </xdr:from>
    <xdr:to>
      <xdr:col>7</xdr:col>
      <xdr:colOff>31750</xdr:colOff>
      <xdr:row>62</xdr:row>
      <xdr:rowOff>50006</xdr:rowOff>
    </xdr:to>
    <xdr:sp macro="" textlink="">
      <xdr:nvSpPr>
        <xdr:cNvPr id="150" name="フローチャート: 判断 149">
          <a:extLst>
            <a:ext uri="{FF2B5EF4-FFF2-40B4-BE49-F238E27FC236}">
              <a16:creationId xmlns:a16="http://schemas.microsoft.com/office/drawing/2014/main" id="{00000000-0008-0000-0300-000096000000}"/>
            </a:ext>
          </a:extLst>
        </xdr:cNvPr>
        <xdr:cNvSpPr/>
      </xdr:nvSpPr>
      <xdr:spPr>
        <a:xfrm>
          <a:off x="1397000" y="1057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60183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066800" y="1034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58" name="財政構造の弾力性該当値テキスト">
          <a:extLst>
            <a:ext uri="{FF2B5EF4-FFF2-40B4-BE49-F238E27FC236}">
              <a16:creationId xmlns:a16="http://schemas.microsoft.com/office/drawing/2014/main" id="{00000000-0008-0000-0300-00009E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38894</xdr:rowOff>
    </xdr:from>
    <xdr:to>
      <xdr:col>15</xdr:col>
      <xdr:colOff>133350</xdr:colOff>
      <xdr:row>62</xdr:row>
      <xdr:rowOff>140494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3175000" y="10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125271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2844800" y="107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121444</xdr:rowOff>
    </xdr:from>
    <xdr:to>
      <xdr:col>11</xdr:col>
      <xdr:colOff>82550</xdr:colOff>
      <xdr:row>59</xdr:row>
      <xdr:rowOff>51594</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2286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36371</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955800" y="101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5" name="楕円 164">
          <a:extLst>
            <a:ext uri="{FF2B5EF4-FFF2-40B4-BE49-F238E27FC236}">
              <a16:creationId xmlns:a16="http://schemas.microsoft.com/office/drawing/2014/main" id="{00000000-0008-0000-0300-0000A5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8" name="正方形/長方形 177">
          <a:extLst>
            <a:ext uri="{FF2B5EF4-FFF2-40B4-BE49-F238E27FC236}">
              <a16:creationId xmlns:a16="http://schemas.microsoft.com/office/drawing/2014/main" id="{00000000-0008-0000-0300-0000B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人上回った一方、類似団体平均を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那須塩原クリーンセンター管理運営費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家庭系ごみ収集費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億）の増等による物件費の増（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物件費については、例年経常経費が増加傾向にあることから、既存事業の見直しや公共施設等総合管理計画に基づき施設の統廃合を行うなど、物件費の縮減に努める。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34691</xdr:rowOff>
    </xdr:from>
    <xdr:to>
      <xdr:col>23</xdr:col>
      <xdr:colOff>133350</xdr:colOff>
      <xdr:row>83</xdr:row>
      <xdr:rowOff>9818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093591"/>
          <a:ext cx="838200" cy="1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147131</xdr:rowOff>
    </xdr:from>
    <xdr:to>
      <xdr:col>19</xdr:col>
      <xdr:colOff>133350</xdr:colOff>
      <xdr:row>82</xdr:row>
      <xdr:rowOff>34691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034581"/>
          <a:ext cx="889000" cy="5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92342</xdr:rowOff>
    </xdr:from>
    <xdr:to>
      <xdr:col>15</xdr:col>
      <xdr:colOff>82550</xdr:colOff>
      <xdr:row>81</xdr:row>
      <xdr:rowOff>147131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979792"/>
          <a:ext cx="8890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163947</xdr:rowOff>
    </xdr:from>
    <xdr:to>
      <xdr:col>11</xdr:col>
      <xdr:colOff>31750</xdr:colOff>
      <xdr:row>81</xdr:row>
      <xdr:rowOff>92342</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879947"/>
          <a:ext cx="889000" cy="9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60603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130468</xdr:rowOff>
    </xdr:from>
    <xdr:to>
      <xdr:col>23</xdr:col>
      <xdr:colOff>184150</xdr:colOff>
      <xdr:row>83</xdr:row>
      <xdr:rowOff>60618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1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146995</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155341</xdr:rowOff>
    </xdr:from>
    <xdr:to>
      <xdr:col>19</xdr:col>
      <xdr:colOff>184150</xdr:colOff>
      <xdr:row>82</xdr:row>
      <xdr:rowOff>85491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0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95668</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81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96331</xdr:rowOff>
    </xdr:from>
    <xdr:to>
      <xdr:col>15</xdr:col>
      <xdr:colOff>133350</xdr:colOff>
      <xdr:row>82</xdr:row>
      <xdr:rowOff>26481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9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36658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7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41542</xdr:rowOff>
    </xdr:from>
    <xdr:to>
      <xdr:col>11</xdr:col>
      <xdr:colOff>82550</xdr:colOff>
      <xdr:row>81</xdr:row>
      <xdr:rowOff>143142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9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153319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6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113147</xdr:rowOff>
    </xdr:from>
    <xdr:to>
      <xdr:col>7</xdr:col>
      <xdr:colOff>31750</xdr:colOff>
      <xdr:row>81</xdr:row>
      <xdr:rowOff>43297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8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53474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5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職員構成の変動（令和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年度退職職員の給与）によりラスパイレス指数が</a:t>
          </a:r>
        </a:p>
        <a:p>
          <a:r>
            <a:rPr kumimoji="1" lang="ja-JP" altLang="en-US" sz="1100">
              <a:latin typeface="ＭＳ Ｐゴシック" panose="020B0600070205080204" pitchFamily="50" charset="-128"/>
              <a:ea typeface="ＭＳ Ｐゴシック" panose="020B0600070205080204" pitchFamily="50" charset="-128"/>
            </a:rPr>
            <a:t>引き下がり、前年度と比べ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5015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32657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102507</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477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人当たり職員数は、県平均を</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ポイント下回っている。これは、し尿処理や消防業務などを一部事務組合で行っていることや、保育園の民営化などにより職員数が少ないことが主な理由となっている。</a:t>
          </a: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今後も、定員適正化計画に基づき、更なる効率的かつ効果的な行財政運営を図るため、適正な定員管理に取り組む。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104352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7164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68156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17164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68156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3142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11854</xdr:rowOff>
    </xdr:from>
    <xdr:to>
      <xdr:col>68</xdr:col>
      <xdr:colOff>152400</xdr:colOff>
      <xdr:row>59</xdr:row>
      <xdr:rowOff>15875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53552</xdr:rowOff>
    </xdr:from>
    <xdr:to>
      <xdr:col>81</xdr:col>
      <xdr:colOff>95250</xdr:colOff>
      <xdr:row>59</xdr:row>
      <xdr:rowOff>155152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146279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17356</xdr:rowOff>
    </xdr:from>
    <xdr:to>
      <xdr:col>73</xdr:col>
      <xdr:colOff>44450</xdr:colOff>
      <xdr:row>59</xdr:row>
      <xdr:rowOff>118956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129133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132504</xdr:rowOff>
    </xdr:from>
    <xdr:to>
      <xdr:col>64</xdr:col>
      <xdr:colOff>152400</xdr:colOff>
      <xdr:row>59</xdr:row>
      <xdr:rowOff>62654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72831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一般会計等が支払う元利償還金に特別会計や一部事務組合等が支払う元利償還金に対する繰出金等を加えた金額の標準財政規模に対する割合を示し、公債費（借入金の返済）による財政負担の程度を把握するための指標である。本市は、県平均及び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年度は、単年度の公債費比率は前年度と比較して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ポイントの下降となった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ほぼ変動していない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か年平均の実質公債費比率は、前年度に比べ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にとどまった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は大型事業の実施に伴う公債費の増加が見込まれるため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、交付税措置のある地方債を優先的かつ計画的に活用し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つつ、健全な財政運営の維持に努める。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64516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5699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64516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5506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45212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5506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93472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5603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出資法人等を含めた一般会計等の実質的負債の標準財政規模に対する比率を示し、地方公共団体の将来的な負担の程度を把握するための指標である。本市は、市債等の将来負担額を基金や国県支出金などの合計である特定財源総額が上回っているため、将来負担は生じておらず、県平均及び類似団体平均と比べて、将来負担の状況は良好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年度は将来負担額が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億円）となり、充当可能財源等（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円）を下回ったことから、将来負担比率は生じない。今後も、計画的な財政運営を行うことにより、一層の財政健全化を図る。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157751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72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94336</xdr:rowOff>
    </xdr:from>
    <xdr:to>
      <xdr:col>68</xdr:col>
      <xdr:colOff>203200</xdr:colOff>
      <xdr:row>17</xdr:row>
      <xdr:rowOff>24486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下回った。これは、し尿処理や消防業務などを一部事務組合で行っていることや、保育園の民営化などにより職員数が少なく、それに伴い人件費が抑えられていることが主な理由である。一方で、前年度と比較すると、一般職給与の増、会計年度任用職員の勤勉手当の皆増等に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今後も</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化の推進や</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支援等により人件費の縮減を図るとともに、職員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人の質の向上に努める。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88900</xdr:rowOff>
    </xdr:from>
    <xdr:to>
      <xdr:col>24</xdr:col>
      <xdr:colOff>25400</xdr:colOff>
      <xdr:row>38</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25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37</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5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37</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58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114300</xdr:rowOff>
    </xdr:from>
    <xdr:to>
      <xdr:col>6</xdr:col>
      <xdr:colOff>171450</xdr:colOff>
      <xdr:row>38</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ポイント、類似団体平均は</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ポイント上回っている。前年度と比べると</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ポイント上昇した。これは、ふるさと寄附額の増加に伴いふるさと寄附事業費が増加（</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億）したことが主な理由である。</a:t>
          </a:r>
        </a:p>
        <a:p>
          <a:r>
            <a:rPr kumimoji="1" lang="ja-JP" altLang="en-US" sz="1100">
              <a:latin typeface="ＭＳ Ｐゴシック" panose="020B0600070205080204" pitchFamily="50" charset="-128"/>
              <a:ea typeface="ＭＳ Ｐゴシック" panose="020B0600070205080204" pitchFamily="50" charset="-128"/>
            </a:rPr>
            <a:t>　類似団体と比べて、引き続き高い水準にあるため、今後も既存事業の見直しや公共施設等総合管理計画に基づき施設の統廃合を行うなど、物件費の削減に努める。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21</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83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13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0</xdr:rowOff>
    </xdr:from>
    <xdr:to>
      <xdr:col>78</xdr:col>
      <xdr:colOff>120650</xdr:colOff>
      <xdr:row>19</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ポイント上回っている。前年度との比較では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ポイント上昇した。これは、保育施設給付費や障害者福祉サービス給付費などで、経常経費が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大幅に増加してい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が主な理由である。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扶助費は、今後も伸びていくことが予想されるため、引き続き注視していく必要がある。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425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59</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0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9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ポイント下回っている。これは、令和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年度から下水道事業特別会計が法適化により企業会計となったため、下水道事業への繰出金が補助金へ振替わったことが主な要因である。</a:t>
          </a:r>
        </a:p>
        <a:p>
          <a:r>
            <a:rPr kumimoji="1" lang="ja-JP" altLang="en-US" sz="1100">
              <a:latin typeface="ＭＳ Ｐゴシック" panose="020B0600070205080204" pitchFamily="50" charset="-128"/>
              <a:ea typeface="ＭＳ Ｐゴシック" panose="020B0600070205080204" pitchFamily="50" charset="-128"/>
            </a:rPr>
            <a:t>　なお、本市は有形固定資産減価償却率が低いため、公共施設の老朽化の度合いが低いと言えるが、今後の老朽化に伴い、維持管理費が増加する見込みであるため、公共施設等総合管理計画等に基づき、維持補修費用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57</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146249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82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35378</xdr:rowOff>
    </xdr:from>
    <xdr:to>
      <xdr:col>78</xdr:col>
      <xdr:colOff>120650</xdr:colOff>
      <xdr:row>57</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141515</xdr:rowOff>
    </xdr:from>
    <xdr:to>
      <xdr:col>74</xdr:col>
      <xdr:colOff>31750</xdr:colOff>
      <xdr:row>57</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35378</xdr:rowOff>
    </xdr:from>
    <xdr:to>
      <xdr:col>65</xdr:col>
      <xdr:colOff>53975</xdr:colOff>
      <xdr:row>57</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a:t>
          </a:r>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ポイント上回っている。これは、一部事務組合で消防業務・し尿処理・火葬場の運営等を実施しており、構造的に組合負担金が多くなる傾向にあるためである。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市単独補助金について、交付要綱に見直し規定を追加し、定期的に効果検証の上、見直しを行っている。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8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85107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5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24147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119380</xdr:rowOff>
    </xdr:from>
    <xdr:to>
      <xdr:col>73</xdr:col>
      <xdr:colOff>180975</xdr:colOff>
      <xdr:row>38</xdr:row>
      <xdr:rowOff>142240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31767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38</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3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68580</xdr:rowOff>
    </xdr:from>
    <xdr:to>
      <xdr:col>69</xdr:col>
      <xdr:colOff>142875</xdr:colOff>
      <xdr:row>38</xdr:row>
      <xdr:rowOff>170180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8907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5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114300</xdr:rowOff>
    </xdr:from>
    <xdr:to>
      <xdr:col>65</xdr:col>
      <xdr:colOff>53975</xdr:colOff>
      <xdr:row>39</xdr:row>
      <xdr:rowOff>44450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29227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ポイント下降した。これは、合併特例債の一部償還終了による元利償還金が減少したためである。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なお、今後は大型事業の実施に伴い増加が見込まれる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償還期間を公共施設等の耐用年数に合わせ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償還額の平準化を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図ってきたが、昨今の金利上昇を鑑み、償還総額が抑えられるよう借入条件を検討していく必要がある。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29028</xdr:rowOff>
    </xdr:from>
    <xdr:to>
      <xdr:col>24</xdr:col>
      <xdr:colOff>25400</xdr:colOff>
      <xdr:row>75</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16328"/>
          <a:ext cx="838200" cy="3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34471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21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118835</xdr:rowOff>
    </xdr:from>
    <xdr:to>
      <xdr:col>15</xdr:col>
      <xdr:colOff>98425</xdr:colOff>
      <xdr:row>76</xdr:row>
      <xdr:rowOff>34471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977585"/>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76</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77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127198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149678</xdr:rowOff>
    </xdr:from>
    <xdr:to>
      <xdr:col>24</xdr:col>
      <xdr:colOff>76200</xdr:colOff>
      <xdr:row>74</xdr:row>
      <xdr:rowOff>79828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58255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95449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県平均及び類似団体平均を上回っているが、当市は人件費、物件費及び扶助費の割合が大きいことが主な要因である。経年比較をすると前年度から</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ポイント上昇したが、物価高騰に加え給与改定により一般職給与等が増加したことが要因であると考えられる。</a:t>
          </a: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扶助費における経常的な支出については例年多額になることから、注視が必要である。今後も既存事業の見直しや費用対効果の低い経費の削減等、経常経費の抑制を図るとともに収入未済の圧縮を進め、市税等を中心とした自主財源の一層の充実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81</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6982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568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79</xdr:row>
      <xdr:rowOff>24130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79</xdr:row>
      <xdr:rowOff>24130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49530</xdr:rowOff>
    </xdr:from>
    <xdr:to>
      <xdr:col>82</xdr:col>
      <xdr:colOff>158750</xdr:colOff>
      <xdr:row>81</xdr:row>
      <xdr:rowOff>151130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129557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140526</xdr:rowOff>
    </xdr:from>
    <xdr:to>
      <xdr:col>29</xdr:col>
      <xdr:colOff>127000</xdr:colOff>
      <xdr:row>18</xdr:row>
      <xdr:rowOff>144450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801"/>
          <a:ext cx="647700" cy="1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115663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3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144450</xdr:rowOff>
    </xdr:from>
    <xdr:to>
      <xdr:col>26</xdr:col>
      <xdr:colOff>50800</xdr:colOff>
      <xdr:row>19</xdr:row>
      <xdr:rowOff>29997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8175"/>
          <a:ext cx="698500" cy="5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68991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29997</xdr:rowOff>
    </xdr:from>
    <xdr:to>
      <xdr:col>22</xdr:col>
      <xdr:colOff>114300</xdr:colOff>
      <xdr:row>19</xdr:row>
      <xdr:rowOff>109512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5172"/>
          <a:ext cx="698500" cy="7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171365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109512</xdr:rowOff>
    </xdr:from>
    <xdr:to>
      <xdr:col>18</xdr:col>
      <xdr:colOff>177800</xdr:colOff>
      <xdr:row>19</xdr:row>
      <xdr:rowOff>145097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4687"/>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89726</xdr:rowOff>
    </xdr:from>
    <xdr:to>
      <xdr:col>29</xdr:col>
      <xdr:colOff>177800</xdr:colOff>
      <xdr:row>18</xdr:row>
      <xdr:rowOff>19876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61803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93650</xdr:rowOff>
    </xdr:from>
    <xdr:to>
      <xdr:col>26</xdr:col>
      <xdr:colOff>101600</xdr:colOff>
      <xdr:row>19</xdr:row>
      <xdr:rowOff>23800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150647</xdr:rowOff>
    </xdr:from>
    <xdr:to>
      <xdr:col>22</xdr:col>
      <xdr:colOff>165100</xdr:colOff>
      <xdr:row>19</xdr:row>
      <xdr:rowOff>80797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65574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58712</xdr:rowOff>
    </xdr:from>
    <xdr:to>
      <xdr:col>19</xdr:col>
      <xdr:colOff>38100</xdr:colOff>
      <xdr:row>19</xdr:row>
      <xdr:rowOff>160312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145089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94297</xdr:rowOff>
    </xdr:from>
    <xdr:to>
      <xdr:col>15</xdr:col>
      <xdr:colOff>101600</xdr:colOff>
      <xdr:row>20</xdr:row>
      <xdr:rowOff>24447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9224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77165</xdr:rowOff>
    </xdr:from>
    <xdr:to>
      <xdr:col>29</xdr:col>
      <xdr:colOff>127000</xdr:colOff>
      <xdr:row>36</xdr:row>
      <xdr:rowOff>142577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0415"/>
          <a:ext cx="647700" cy="6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145533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77165</xdr:rowOff>
    </xdr:from>
    <xdr:to>
      <xdr:col>26</xdr:col>
      <xdr:colOff>50800</xdr:colOff>
      <xdr:row>36</xdr:row>
      <xdr:rowOff>85199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0415"/>
          <a:ext cx="698500" cy="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85199</xdr:rowOff>
    </xdr:from>
    <xdr:to>
      <xdr:col>22</xdr:col>
      <xdr:colOff>114300</xdr:colOff>
      <xdr:row>36</xdr:row>
      <xdr:rowOff>142708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8449"/>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139475</xdr:rowOff>
    </xdr:from>
    <xdr:to>
      <xdr:col>18</xdr:col>
      <xdr:colOff>177800</xdr:colOff>
      <xdr:row>36</xdr:row>
      <xdr:rowOff>142708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2725"/>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234219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91777</xdr:rowOff>
    </xdr:from>
    <xdr:to>
      <xdr:col>29</xdr:col>
      <xdr:colOff>177800</xdr:colOff>
      <xdr:row>37</xdr:row>
      <xdr:rowOff>21927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63854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26365</xdr:rowOff>
    </xdr:from>
    <xdr:to>
      <xdr:col>26</xdr:col>
      <xdr:colOff>101600</xdr:colOff>
      <xdr:row>36</xdr:row>
      <xdr:rowOff>127965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112742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5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34399</xdr:rowOff>
    </xdr:from>
    <xdr:to>
      <xdr:col>22</xdr:col>
      <xdr:colOff>165100</xdr:colOff>
      <xdr:row>36</xdr:row>
      <xdr:rowOff>135999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120776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91908</xdr:rowOff>
    </xdr:from>
    <xdr:to>
      <xdr:col>19</xdr:col>
      <xdr:colOff>38100</xdr:colOff>
      <xdr:row>37</xdr:row>
      <xdr:rowOff>22058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88675</xdr:rowOff>
    </xdr:from>
    <xdr:to>
      <xdr:col>15</xdr:col>
      <xdr:colOff>101600</xdr:colOff>
      <xdr:row>37</xdr:row>
      <xdr:rowOff>18825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86109</xdr:rowOff>
    </xdr:from>
    <xdr:to>
      <xdr:col>24</xdr:col>
      <xdr:colOff>63500</xdr:colOff>
      <xdr:row>38</xdr:row>
      <xdr:rowOff>67136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9759"/>
          <a:ext cx="838200" cy="15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67136</xdr:rowOff>
    </xdr:from>
    <xdr:to>
      <xdr:col>19</xdr:col>
      <xdr:colOff>177800</xdr:colOff>
      <xdr:row>38</xdr:row>
      <xdr:rowOff>81374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2236"/>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81374</xdr:rowOff>
    </xdr:from>
    <xdr:to>
      <xdr:col>15</xdr:col>
      <xdr:colOff>50800</xdr:colOff>
      <xdr:row>38</xdr:row>
      <xdr:rowOff>102830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647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34107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102830</xdr:rowOff>
    </xdr:from>
    <xdr:to>
      <xdr:col>10</xdr:col>
      <xdr:colOff>114300</xdr:colOff>
      <xdr:row>39</xdr:row>
      <xdr:rowOff>13056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930"/>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35309</xdr:rowOff>
    </xdr:from>
    <xdr:to>
      <xdr:col>24</xdr:col>
      <xdr:colOff>114300</xdr:colOff>
      <xdr:row>37</xdr:row>
      <xdr:rowOff>136909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16336</xdr:rowOff>
    </xdr:from>
    <xdr:to>
      <xdr:col>20</xdr:col>
      <xdr:colOff>38100</xdr:colOff>
      <xdr:row>38</xdr:row>
      <xdr:rowOff>117936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109063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30574</xdr:rowOff>
    </xdr:from>
    <xdr:to>
      <xdr:col>15</xdr:col>
      <xdr:colOff>101600</xdr:colOff>
      <xdr:row>38</xdr:row>
      <xdr:rowOff>132174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123301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52030</xdr:rowOff>
    </xdr:from>
    <xdr:to>
      <xdr:col>10</xdr:col>
      <xdr:colOff>165100</xdr:colOff>
      <xdr:row>38</xdr:row>
      <xdr:rowOff>153630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144757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133706</xdr:rowOff>
    </xdr:from>
    <xdr:to>
      <xdr:col>6</xdr:col>
      <xdr:colOff>38100</xdr:colOff>
      <xdr:row>39</xdr:row>
      <xdr:rowOff>63856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54983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156807</xdr:rowOff>
    </xdr:from>
    <xdr:to>
      <xdr:col>24</xdr:col>
      <xdr:colOff>63500</xdr:colOff>
      <xdr:row>57</xdr:row>
      <xdr:rowOff>105753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8007"/>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105753</xdr:rowOff>
    </xdr:from>
    <xdr:to>
      <xdr:col>19</xdr:col>
      <xdr:colOff>177800</xdr:colOff>
      <xdr:row>57</xdr:row>
      <xdr:rowOff>160389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8403"/>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160389</xdr:rowOff>
    </xdr:from>
    <xdr:to>
      <xdr:col>15</xdr:col>
      <xdr:colOff>50800</xdr:colOff>
      <xdr:row>58</xdr:row>
      <xdr:rowOff>42411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3039"/>
          <a:ext cx="889000" cy="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42411</xdr:rowOff>
    </xdr:from>
    <xdr:to>
      <xdr:col>10</xdr:col>
      <xdr:colOff>114300</xdr:colOff>
      <xdr:row>58</xdr:row>
      <xdr:rowOff>146501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6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134732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106007</xdr:rowOff>
    </xdr:from>
    <xdr:to>
      <xdr:col>24</xdr:col>
      <xdr:colOff>114300</xdr:colOff>
      <xdr:row>57</xdr:row>
      <xdr:rowOff>36157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84434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54953</xdr:rowOff>
    </xdr:from>
    <xdr:to>
      <xdr:col>20</xdr:col>
      <xdr:colOff>38100</xdr:colOff>
      <xdr:row>57</xdr:row>
      <xdr:rowOff>156553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147680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109589</xdr:rowOff>
    </xdr:from>
    <xdr:to>
      <xdr:col>15</xdr:col>
      <xdr:colOff>101600</xdr:colOff>
      <xdr:row>58</xdr:row>
      <xdr:rowOff>39739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30866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163061</xdr:rowOff>
    </xdr:from>
    <xdr:to>
      <xdr:col>10</xdr:col>
      <xdr:colOff>165100</xdr:colOff>
      <xdr:row>58</xdr:row>
      <xdr:rowOff>93211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84338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95701</xdr:rowOff>
    </xdr:from>
    <xdr:to>
      <xdr:col>6</xdr:col>
      <xdr:colOff>38100</xdr:colOff>
      <xdr:row>59</xdr:row>
      <xdr:rowOff>25851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106462</xdr:rowOff>
    </xdr:from>
    <xdr:to>
      <xdr:col>24</xdr:col>
      <xdr:colOff>63500</xdr:colOff>
      <xdr:row>77</xdr:row>
      <xdr:rowOff>139517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08112"/>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106462</xdr:rowOff>
    </xdr:from>
    <xdr:to>
      <xdr:col>19</xdr:col>
      <xdr:colOff>177800</xdr:colOff>
      <xdr:row>77</xdr:row>
      <xdr:rowOff>161463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08112"/>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161463</xdr:rowOff>
    </xdr:from>
    <xdr:to>
      <xdr:col>15</xdr:col>
      <xdr:colOff>50800</xdr:colOff>
      <xdr:row>77</xdr:row>
      <xdr:rowOff>168732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3113"/>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168732</xdr:rowOff>
    </xdr:from>
    <xdr:to>
      <xdr:col>10</xdr:col>
      <xdr:colOff>114300</xdr:colOff>
      <xdr:row>78</xdr:row>
      <xdr:rowOff>14427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7038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88717</xdr:rowOff>
    </xdr:from>
    <xdr:to>
      <xdr:col>24</xdr:col>
      <xdr:colOff>114300</xdr:colOff>
      <xdr:row>78</xdr:row>
      <xdr:rowOff>18867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55662</xdr:rowOff>
    </xdr:from>
    <xdr:to>
      <xdr:col>20</xdr:col>
      <xdr:colOff>38100</xdr:colOff>
      <xdr:row>77</xdr:row>
      <xdr:rowOff>157262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148389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110663</xdr:rowOff>
    </xdr:from>
    <xdr:to>
      <xdr:col>15</xdr:col>
      <xdr:colOff>101600</xdr:colOff>
      <xdr:row>78</xdr:row>
      <xdr:rowOff>40813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31940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117932</xdr:rowOff>
    </xdr:from>
    <xdr:to>
      <xdr:col>10</xdr:col>
      <xdr:colOff>165100</xdr:colOff>
      <xdr:row>78</xdr:row>
      <xdr:rowOff>48082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135077</xdr:rowOff>
    </xdr:from>
    <xdr:to>
      <xdr:col>6</xdr:col>
      <xdr:colOff>38100</xdr:colOff>
      <xdr:row>78</xdr:row>
      <xdr:rowOff>65227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56354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87922</xdr:rowOff>
    </xdr:from>
    <xdr:to>
      <xdr:col>24</xdr:col>
      <xdr:colOff>63500</xdr:colOff>
      <xdr:row>97</xdr:row>
      <xdr:rowOff>146149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7122"/>
          <a:ext cx="838200" cy="22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133396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9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146149</xdr:rowOff>
    </xdr:from>
    <xdr:to>
      <xdr:col>19</xdr:col>
      <xdr:colOff>177800</xdr:colOff>
      <xdr:row>98</xdr:row>
      <xdr:rowOff>79953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6799"/>
          <a:ext cx="889000" cy="1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12423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0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18444</xdr:rowOff>
    </xdr:from>
    <xdr:to>
      <xdr:col>15</xdr:col>
      <xdr:colOff>50800</xdr:colOff>
      <xdr:row>98</xdr:row>
      <xdr:rowOff>79953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49094"/>
          <a:ext cx="889000" cy="2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169831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18444</xdr:rowOff>
    </xdr:from>
    <xdr:to>
      <xdr:col>10</xdr:col>
      <xdr:colOff>114300</xdr:colOff>
      <xdr:row>99</xdr:row>
      <xdr:rowOff>79448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9094"/>
          <a:ext cx="889000" cy="4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119914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111929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37122</xdr:rowOff>
    </xdr:from>
    <xdr:to>
      <xdr:col>24</xdr:col>
      <xdr:colOff>114300</xdr:colOff>
      <xdr:row>96</xdr:row>
      <xdr:rowOff>138722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15549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95349</xdr:rowOff>
    </xdr:from>
    <xdr:to>
      <xdr:col>20</xdr:col>
      <xdr:colOff>38100</xdr:colOff>
      <xdr:row>98</xdr:row>
      <xdr:rowOff>25499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16626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29153</xdr:rowOff>
    </xdr:from>
    <xdr:to>
      <xdr:col>15</xdr:col>
      <xdr:colOff>101600</xdr:colOff>
      <xdr:row>98</xdr:row>
      <xdr:rowOff>130753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121880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2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139094</xdr:rowOff>
    </xdr:from>
    <xdr:to>
      <xdr:col>10</xdr:col>
      <xdr:colOff>165100</xdr:colOff>
      <xdr:row>97</xdr:row>
      <xdr:rowOff>69244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60371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9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28648</xdr:rowOff>
    </xdr:from>
    <xdr:to>
      <xdr:col>6</xdr:col>
      <xdr:colOff>38100</xdr:colOff>
      <xdr:row>99</xdr:row>
      <xdr:rowOff>130248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121375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154091</xdr:rowOff>
    </xdr:from>
    <xdr:to>
      <xdr:col>55</xdr:col>
      <xdr:colOff>0</xdr:colOff>
      <xdr:row>38</xdr:row>
      <xdr:rowOff>27849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97741"/>
          <a:ext cx="8382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112638</xdr:rowOff>
    </xdr:from>
    <xdr:to>
      <xdr:col>50</xdr:col>
      <xdr:colOff>114300</xdr:colOff>
      <xdr:row>37</xdr:row>
      <xdr:rowOff>154091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56288"/>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112638</xdr:rowOff>
    </xdr:from>
    <xdr:to>
      <xdr:col>45</xdr:col>
      <xdr:colOff>177800</xdr:colOff>
      <xdr:row>38</xdr:row>
      <xdr:rowOff>44331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56288"/>
          <a:ext cx="889000" cy="10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140963</xdr:rowOff>
    </xdr:from>
    <xdr:to>
      <xdr:col>41</xdr:col>
      <xdr:colOff>50800</xdr:colOff>
      <xdr:row>38</xdr:row>
      <xdr:rowOff>44331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5913"/>
          <a:ext cx="889000" cy="1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148499</xdr:rowOff>
    </xdr:from>
    <xdr:to>
      <xdr:col>55</xdr:col>
      <xdr:colOff>50800</xdr:colOff>
      <xdr:row>38</xdr:row>
      <xdr:rowOff>78649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126926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103291</xdr:rowOff>
    </xdr:from>
    <xdr:to>
      <xdr:col>50</xdr:col>
      <xdr:colOff>165100</xdr:colOff>
      <xdr:row>38</xdr:row>
      <xdr:rowOff>33441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24568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61838</xdr:rowOff>
    </xdr:from>
    <xdr:to>
      <xdr:col>46</xdr:col>
      <xdr:colOff>38100</xdr:colOff>
      <xdr:row>37</xdr:row>
      <xdr:rowOff>163438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154565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164981</xdr:rowOff>
    </xdr:from>
    <xdr:to>
      <xdr:col>41</xdr:col>
      <xdr:colOff>101600</xdr:colOff>
      <xdr:row>38</xdr:row>
      <xdr:rowOff>95131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86258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90163</xdr:rowOff>
    </xdr:from>
    <xdr:to>
      <xdr:col>36</xdr:col>
      <xdr:colOff>165100</xdr:colOff>
      <xdr:row>32</xdr:row>
      <xdr:rowOff>20313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11440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9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82531</xdr:rowOff>
    </xdr:from>
    <xdr:to>
      <xdr:col>55</xdr:col>
      <xdr:colOff>0</xdr:colOff>
      <xdr:row>59</xdr:row>
      <xdr:rowOff>92132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55181"/>
          <a:ext cx="8382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35478</xdr:rowOff>
    </xdr:from>
    <xdr:to>
      <xdr:col>50</xdr:col>
      <xdr:colOff>114300</xdr:colOff>
      <xdr:row>59</xdr:row>
      <xdr:rowOff>92132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151028"/>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124426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24085</xdr:rowOff>
    </xdr:from>
    <xdr:to>
      <xdr:col>45</xdr:col>
      <xdr:colOff>177800</xdr:colOff>
      <xdr:row>59</xdr:row>
      <xdr:rowOff>35478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139635"/>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49822</xdr:rowOff>
    </xdr:from>
    <xdr:to>
      <xdr:col>41</xdr:col>
      <xdr:colOff>50800</xdr:colOff>
      <xdr:row>59</xdr:row>
      <xdr:rowOff>24085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22472"/>
          <a:ext cx="889000" cy="3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31731</xdr:rowOff>
    </xdr:from>
    <xdr:to>
      <xdr:col>55</xdr:col>
      <xdr:colOff>50800</xdr:colOff>
      <xdr:row>57</xdr:row>
      <xdr:rowOff>133331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10158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41332</xdr:rowOff>
    </xdr:from>
    <xdr:to>
      <xdr:col>50</xdr:col>
      <xdr:colOff>165100</xdr:colOff>
      <xdr:row>59</xdr:row>
      <xdr:rowOff>142932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1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134059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2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156128</xdr:rowOff>
    </xdr:from>
    <xdr:to>
      <xdr:col>46</xdr:col>
      <xdr:colOff>38100</xdr:colOff>
      <xdr:row>59</xdr:row>
      <xdr:rowOff>86278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1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77405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144735</xdr:rowOff>
    </xdr:from>
    <xdr:to>
      <xdr:col>41</xdr:col>
      <xdr:colOff>101600</xdr:colOff>
      <xdr:row>59</xdr:row>
      <xdr:rowOff>74885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66012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170472</xdr:rowOff>
    </xdr:from>
    <xdr:to>
      <xdr:col>36</xdr:col>
      <xdr:colOff>165100</xdr:colOff>
      <xdr:row>57</xdr:row>
      <xdr:rowOff>100622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91749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3043</xdr:rowOff>
    </xdr:from>
    <xdr:to>
      <xdr:col>55</xdr:col>
      <xdr:colOff>0</xdr:colOff>
      <xdr:row>78</xdr:row>
      <xdr:rowOff>119628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76143"/>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106919</xdr:rowOff>
    </xdr:from>
    <xdr:to>
      <xdr:col>50</xdr:col>
      <xdr:colOff>114300</xdr:colOff>
      <xdr:row>78</xdr:row>
      <xdr:rowOff>119628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37119"/>
          <a:ext cx="889000" cy="3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106919</xdr:rowOff>
    </xdr:from>
    <xdr:to>
      <xdr:col>45</xdr:col>
      <xdr:colOff>177800</xdr:colOff>
      <xdr:row>78</xdr:row>
      <xdr:rowOff>89179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37119"/>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127493</xdr:rowOff>
    </xdr:from>
    <xdr:to>
      <xdr:col>41</xdr:col>
      <xdr:colOff>50800</xdr:colOff>
      <xdr:row>78</xdr:row>
      <xdr:rowOff>89179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9143"/>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138721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123693</xdr:rowOff>
    </xdr:from>
    <xdr:to>
      <xdr:col>55</xdr:col>
      <xdr:colOff>50800</xdr:colOff>
      <xdr:row>78</xdr:row>
      <xdr:rowOff>53843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38620</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68828</xdr:rowOff>
    </xdr:from>
    <xdr:to>
      <xdr:col>50</xdr:col>
      <xdr:colOff>165100</xdr:colOff>
      <xdr:row>78</xdr:row>
      <xdr:rowOff>170428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161555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56119</xdr:rowOff>
    </xdr:from>
    <xdr:to>
      <xdr:col>46</xdr:col>
      <xdr:colOff>38100</xdr:colOff>
      <xdr:row>76</xdr:row>
      <xdr:rowOff>157719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148846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1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38379</xdr:rowOff>
    </xdr:from>
    <xdr:to>
      <xdr:col>41</xdr:col>
      <xdr:colOff>101600</xdr:colOff>
      <xdr:row>78</xdr:row>
      <xdr:rowOff>139979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131106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76693</xdr:rowOff>
    </xdr:from>
    <xdr:to>
      <xdr:col>36</xdr:col>
      <xdr:colOff>165100</xdr:colOff>
      <xdr:row>78</xdr:row>
      <xdr:rowOff>6843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169420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7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158742</xdr:rowOff>
    </xdr:from>
    <xdr:to>
      <xdr:col>55</xdr:col>
      <xdr:colOff>0</xdr:colOff>
      <xdr:row>97</xdr:row>
      <xdr:rowOff>36258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75042"/>
          <a:ext cx="838200" cy="39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36258</xdr:rowOff>
    </xdr:from>
    <xdr:to>
      <xdr:col>50</xdr:col>
      <xdr:colOff>114300</xdr:colOff>
      <xdr:row>98</xdr:row>
      <xdr:rowOff>17993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6908"/>
          <a:ext cx="889000" cy="15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43917</xdr:rowOff>
    </xdr:from>
    <xdr:to>
      <xdr:col>45</xdr:col>
      <xdr:colOff>177800</xdr:colOff>
      <xdr:row>98</xdr:row>
      <xdr:rowOff>17993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74567"/>
          <a:ext cx="889000" cy="1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22109</xdr:rowOff>
    </xdr:from>
    <xdr:to>
      <xdr:col>41</xdr:col>
      <xdr:colOff>50800</xdr:colOff>
      <xdr:row>97</xdr:row>
      <xdr:rowOff>43917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81309"/>
          <a:ext cx="889000" cy="1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107994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107942</xdr:rowOff>
    </xdr:from>
    <xdr:to>
      <xdr:col>55</xdr:col>
      <xdr:colOff>50800</xdr:colOff>
      <xdr:row>95</xdr:row>
      <xdr:rowOff>38092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130819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156908</xdr:rowOff>
    </xdr:from>
    <xdr:to>
      <xdr:col>50</xdr:col>
      <xdr:colOff>165100</xdr:colOff>
      <xdr:row>97</xdr:row>
      <xdr:rowOff>87058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138643</xdr:rowOff>
    </xdr:from>
    <xdr:to>
      <xdr:col>46</xdr:col>
      <xdr:colOff>38100</xdr:colOff>
      <xdr:row>98</xdr:row>
      <xdr:rowOff>68793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59920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164567</xdr:rowOff>
    </xdr:from>
    <xdr:to>
      <xdr:col>41</xdr:col>
      <xdr:colOff>101600</xdr:colOff>
      <xdr:row>97</xdr:row>
      <xdr:rowOff>94717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142759</xdr:rowOff>
    </xdr:from>
    <xdr:to>
      <xdr:col>36</xdr:col>
      <xdr:colOff>165100</xdr:colOff>
      <xdr:row>96</xdr:row>
      <xdr:rowOff>72909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89436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125435</xdr:rowOff>
    </xdr:from>
    <xdr:to>
      <xdr:col>85</xdr:col>
      <xdr:colOff>127000</xdr:colOff>
      <xdr:row>38</xdr:row>
      <xdr:rowOff>136820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40535"/>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136820</xdr:rowOff>
    </xdr:from>
    <xdr:to>
      <xdr:col>81</xdr:col>
      <xdr:colOff>50800</xdr:colOff>
      <xdr:row>38</xdr:row>
      <xdr:rowOff>137871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5192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137871</xdr:rowOff>
    </xdr:from>
    <xdr:to>
      <xdr:col>76</xdr:col>
      <xdr:colOff>114300</xdr:colOff>
      <xdr:row>38</xdr:row>
      <xdr:rowOff>139426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297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69062</xdr:rowOff>
    </xdr:from>
    <xdr:to>
      <xdr:col>71</xdr:col>
      <xdr:colOff>177800</xdr:colOff>
      <xdr:row>38</xdr:row>
      <xdr:rowOff>139426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84162"/>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9334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1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74635</xdr:rowOff>
    </xdr:from>
    <xdr:to>
      <xdr:col>85</xdr:col>
      <xdr:colOff>177800</xdr:colOff>
      <xdr:row>39</xdr:row>
      <xdr:rowOff>4785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161012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04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86020</xdr:rowOff>
    </xdr:from>
    <xdr:to>
      <xdr:col>81</xdr:col>
      <xdr:colOff>101600</xdr:colOff>
      <xdr:row>39</xdr:row>
      <xdr:rowOff>16170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7297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87071</xdr:rowOff>
    </xdr:from>
    <xdr:to>
      <xdr:col>76</xdr:col>
      <xdr:colOff>165100</xdr:colOff>
      <xdr:row>39</xdr:row>
      <xdr:rowOff>17221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88626</xdr:rowOff>
    </xdr:from>
    <xdr:to>
      <xdr:col>72</xdr:col>
      <xdr:colOff>38100</xdr:colOff>
      <xdr:row>39</xdr:row>
      <xdr:rowOff>18776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9903</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18262</xdr:rowOff>
    </xdr:from>
    <xdr:to>
      <xdr:col>67</xdr:col>
      <xdr:colOff>101600</xdr:colOff>
      <xdr:row>38</xdr:row>
      <xdr:rowOff>119862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110989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66281</xdr:rowOff>
    </xdr:from>
    <xdr:to>
      <xdr:col>85</xdr:col>
      <xdr:colOff>127000</xdr:colOff>
      <xdr:row>78</xdr:row>
      <xdr:rowOff>28772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67931"/>
          <a:ext cx="838200" cy="1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143286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62852</xdr:rowOff>
    </xdr:from>
    <xdr:to>
      <xdr:col>81</xdr:col>
      <xdr:colOff>50800</xdr:colOff>
      <xdr:row>77</xdr:row>
      <xdr:rowOff>66281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645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62852</xdr:rowOff>
    </xdr:from>
    <xdr:to>
      <xdr:col>76</xdr:col>
      <xdr:colOff>114300</xdr:colOff>
      <xdr:row>77</xdr:row>
      <xdr:rowOff>78206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4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78206</xdr:rowOff>
    </xdr:from>
    <xdr:to>
      <xdr:col>71</xdr:col>
      <xdr:colOff>177800</xdr:colOff>
      <xdr:row>77</xdr:row>
      <xdr:rowOff>79350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9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149422</xdr:rowOff>
    </xdr:from>
    <xdr:to>
      <xdr:col>85</xdr:col>
      <xdr:colOff>177800</xdr:colOff>
      <xdr:row>78</xdr:row>
      <xdr:rowOff>79572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64349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15481</xdr:rowOff>
    </xdr:from>
    <xdr:to>
      <xdr:col>81</xdr:col>
      <xdr:colOff>101600</xdr:colOff>
      <xdr:row>77</xdr:row>
      <xdr:rowOff>117081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12052</xdr:rowOff>
    </xdr:from>
    <xdr:to>
      <xdr:col>76</xdr:col>
      <xdr:colOff>165100</xdr:colOff>
      <xdr:row>77</xdr:row>
      <xdr:rowOff>113652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104779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27406</xdr:rowOff>
    </xdr:from>
    <xdr:to>
      <xdr:col>72</xdr:col>
      <xdr:colOff>38100</xdr:colOff>
      <xdr:row>77</xdr:row>
      <xdr:rowOff>129006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120133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28550</xdr:rowOff>
    </xdr:from>
    <xdr:to>
      <xdr:col>67</xdr:col>
      <xdr:colOff>101600</xdr:colOff>
      <xdr:row>77</xdr:row>
      <xdr:rowOff>130150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121277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65246</xdr:rowOff>
    </xdr:from>
    <xdr:to>
      <xdr:col>85</xdr:col>
      <xdr:colOff>127000</xdr:colOff>
      <xdr:row>95</xdr:row>
      <xdr:rowOff>69405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352996"/>
          <a:ext cx="8382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91808</xdr:rowOff>
    </xdr:from>
    <xdr:to>
      <xdr:col>81</xdr:col>
      <xdr:colOff>50800</xdr:colOff>
      <xdr:row>95</xdr:row>
      <xdr:rowOff>69405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208108"/>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91808</xdr:rowOff>
    </xdr:from>
    <xdr:to>
      <xdr:col>76</xdr:col>
      <xdr:colOff>114300</xdr:colOff>
      <xdr:row>95</xdr:row>
      <xdr:rowOff>111606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208108"/>
          <a:ext cx="889000" cy="19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111606</xdr:rowOff>
    </xdr:from>
    <xdr:to>
      <xdr:col>71</xdr:col>
      <xdr:colOff>177800</xdr:colOff>
      <xdr:row>97</xdr:row>
      <xdr:rowOff>9466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399356"/>
          <a:ext cx="889000" cy="24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66588</xdr:rowOff>
    </xdr:from>
    <xdr:to>
      <xdr:col>67</xdr:col>
      <xdr:colOff>101600</xdr:colOff>
      <xdr:row>96</xdr:row>
      <xdr:rowOff>168188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14446</xdr:rowOff>
    </xdr:from>
    <xdr:to>
      <xdr:col>85</xdr:col>
      <xdr:colOff>177800</xdr:colOff>
      <xdr:row>95</xdr:row>
      <xdr:rowOff>116046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164323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2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18605</xdr:rowOff>
    </xdr:from>
    <xdr:to>
      <xdr:col>81</xdr:col>
      <xdr:colOff>101600</xdr:colOff>
      <xdr:row>95</xdr:row>
      <xdr:rowOff>120205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111332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41008</xdr:rowOff>
    </xdr:from>
    <xdr:to>
      <xdr:col>76</xdr:col>
      <xdr:colOff>165100</xdr:colOff>
      <xdr:row>94</xdr:row>
      <xdr:rowOff>142608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1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133735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5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60806</xdr:rowOff>
    </xdr:from>
    <xdr:to>
      <xdr:col>72</xdr:col>
      <xdr:colOff>38100</xdr:colOff>
      <xdr:row>95</xdr:row>
      <xdr:rowOff>162406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153533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130116</xdr:rowOff>
    </xdr:from>
    <xdr:to>
      <xdr:col>67</xdr:col>
      <xdr:colOff>101600</xdr:colOff>
      <xdr:row>97</xdr:row>
      <xdr:rowOff>60266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42708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29258"/>
          <a:ext cx="8382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42708</xdr:rowOff>
    </xdr:from>
    <xdr:to>
      <xdr:col>111</xdr:col>
      <xdr:colOff>177800</xdr:colOff>
      <xdr:row>39</xdr:row>
      <xdr:rowOff>91857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2925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91857</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124241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163358</xdr:rowOff>
    </xdr:from>
    <xdr:to>
      <xdr:col>112</xdr:col>
      <xdr:colOff>38100</xdr:colOff>
      <xdr:row>39</xdr:row>
      <xdr:rowOff>93508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84635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41057</xdr:rowOff>
    </xdr:from>
    <xdr:to>
      <xdr:col>107</xdr:col>
      <xdr:colOff>101600</xdr:colOff>
      <xdr:row>39</xdr:row>
      <xdr:rowOff>142657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133784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4979</xdr:rowOff>
    </xdr:from>
    <xdr:to>
      <xdr:col>116</xdr:col>
      <xdr:colOff>63500</xdr:colOff>
      <xdr:row>55</xdr:row>
      <xdr:rowOff>8255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434729"/>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137583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567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8255</xdr:rowOff>
    </xdr:from>
    <xdr:to>
      <xdr:col>111</xdr:col>
      <xdr:colOff>177800</xdr:colOff>
      <xdr:row>55</xdr:row>
      <xdr:rowOff>11988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438005"/>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4310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0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11988</xdr:rowOff>
    </xdr:from>
    <xdr:to>
      <xdr:col>107</xdr:col>
      <xdr:colOff>50800</xdr:colOff>
      <xdr:row>55</xdr:row>
      <xdr:rowOff>13665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441738"/>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65727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11912</xdr:rowOff>
    </xdr:from>
    <xdr:to>
      <xdr:col>102</xdr:col>
      <xdr:colOff>114300</xdr:colOff>
      <xdr:row>55</xdr:row>
      <xdr:rowOff>13665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44166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55897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137431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125629</xdr:rowOff>
    </xdr:from>
    <xdr:to>
      <xdr:col>116</xdr:col>
      <xdr:colOff>114300</xdr:colOff>
      <xdr:row>55</xdr:row>
      <xdr:rowOff>55779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3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148506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2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128905</xdr:rowOff>
    </xdr:from>
    <xdr:to>
      <xdr:col>112</xdr:col>
      <xdr:colOff>38100</xdr:colOff>
      <xdr:row>55</xdr:row>
      <xdr:rowOff>59055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3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75582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132638</xdr:rowOff>
    </xdr:from>
    <xdr:to>
      <xdr:col>107</xdr:col>
      <xdr:colOff>101600</xdr:colOff>
      <xdr:row>55</xdr:row>
      <xdr:rowOff>62788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3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79315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1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134315</xdr:rowOff>
    </xdr:from>
    <xdr:to>
      <xdr:col>102</xdr:col>
      <xdr:colOff>165100</xdr:colOff>
      <xdr:row>55</xdr:row>
      <xdr:rowOff>64465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3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80992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16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132562</xdr:rowOff>
    </xdr:from>
    <xdr:to>
      <xdr:col>98</xdr:col>
      <xdr:colOff>38100</xdr:colOff>
      <xdr:row>55</xdr:row>
      <xdr:rowOff>62712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3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79239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16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149347</xdr:rowOff>
    </xdr:from>
    <xdr:to>
      <xdr:col>116</xdr:col>
      <xdr:colOff>63500</xdr:colOff>
      <xdr:row>78</xdr:row>
      <xdr:rowOff>113867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50997"/>
          <a:ext cx="838200" cy="13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153611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16256</xdr:rowOff>
    </xdr:from>
    <xdr:to>
      <xdr:col>111</xdr:col>
      <xdr:colOff>177800</xdr:colOff>
      <xdr:row>78</xdr:row>
      <xdr:rowOff>113867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8935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161672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16256</xdr:rowOff>
    </xdr:from>
    <xdr:to>
      <xdr:col>107</xdr:col>
      <xdr:colOff>50800</xdr:colOff>
      <xdr:row>78</xdr:row>
      <xdr:rowOff>110302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89356"/>
          <a:ext cx="889000" cy="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49065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110302</xdr:rowOff>
    </xdr:from>
    <xdr:to>
      <xdr:col>102</xdr:col>
      <xdr:colOff>114300</xdr:colOff>
      <xdr:row>78</xdr:row>
      <xdr:rowOff>126167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83402"/>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81617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4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98547</xdr:rowOff>
    </xdr:from>
    <xdr:to>
      <xdr:col>116</xdr:col>
      <xdr:colOff>114300</xdr:colOff>
      <xdr:row>78</xdr:row>
      <xdr:rowOff>28697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76974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63067</xdr:rowOff>
    </xdr:from>
    <xdr:to>
      <xdr:col>112</xdr:col>
      <xdr:colOff>38100</xdr:colOff>
      <xdr:row>78</xdr:row>
      <xdr:rowOff>164667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155794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136906</xdr:rowOff>
    </xdr:from>
    <xdr:to>
      <xdr:col>107</xdr:col>
      <xdr:colOff>101600</xdr:colOff>
      <xdr:row>78</xdr:row>
      <xdr:rowOff>67056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58183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59502</xdr:rowOff>
    </xdr:from>
    <xdr:to>
      <xdr:col>102</xdr:col>
      <xdr:colOff>165100</xdr:colOff>
      <xdr:row>78</xdr:row>
      <xdr:rowOff>161102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152229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75367</xdr:rowOff>
    </xdr:from>
    <xdr:to>
      <xdr:col>98</xdr:col>
      <xdr:colOff>38100</xdr:colOff>
      <xdr:row>79</xdr:row>
      <xdr:rowOff>5517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168094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57,243,943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千円であり、住民</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人当たりに換算すると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495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人である。主な構成項目のうち、貸付金</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及び普通建設事業費（うち更新整備）</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は類似団体平均を上回っているが、その他の項目においては類似団体と同程度であるか下回っている状況である。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扶助費は、類似団体平均を下回る一方で、栃木県平均値を上回っている。前年度と比較すると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+14,066</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人となっており、増加した主な要因は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定額減税調整給付等給付</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億円）によるものである。そのほか、障害者福祉サービス給付費（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億円）や保育施設給付費（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億円）等も前年度から増加しており、引き続き経常的な支出が多い状態であるため、注視が必要である。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物件費は、類似団体平均を下回るものの、栃木県平均値を上回っている。前年度との比較では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+6,320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人となっており、</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那須塩原クリーンセンター管理運営費</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億円）や</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家庭系ごみ収集費</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億円）等の</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廃棄物処理関連</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経費の増加が主な要因である。物件費については、経常的な支出についても増加傾向にあることから、今後も縮減する取組を続けていく必要がある。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補助費等は、前年度と比べ▲</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4,153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人と減少しているが、これは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企業誘致事業費の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や商工振興費（▲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新規整備は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、道路整備に伴う社会資本整備総合交付金の増（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+2,550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人の</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った。また、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更新整備は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那須塩原クリーンセンター基幹的設備改良工事の本格化</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那須塩原市クリーンセンター管理運営事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業費の増（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億円）により前年度比</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+17,142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人の増加となった。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公債費は、栃木県平均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例年類似団体平均を大きく下回っている。これは市債発行額の抑制に努めているほか、平成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年から中・長期財政の見通しに基づき、償還期間を公共施設等の耐用年数に合わせ償還額の平準化を行っ</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今後は、新庁舎建設等の大型事業の実施に伴い増加が見込まれえる。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17780</xdr:rowOff>
    </xdr:from>
    <xdr:to>
      <xdr:col>24</xdr:col>
      <xdr:colOff>63500</xdr:colOff>
      <xdr:row>32</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04180"/>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57404</xdr:rowOff>
    </xdr:from>
    <xdr:to>
      <xdr:col>19</xdr:col>
      <xdr:colOff>177800</xdr:colOff>
      <xdr:row>32</xdr:row>
      <xdr:rowOff>167132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43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167132</xdr:rowOff>
    </xdr:from>
    <xdr:to>
      <xdr:col>15</xdr:col>
      <xdr:colOff>50800</xdr:colOff>
      <xdr:row>33</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535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102362</xdr:rowOff>
    </xdr:from>
    <xdr:to>
      <xdr:col>10</xdr:col>
      <xdr:colOff>114300</xdr:colOff>
      <xdr:row>33</xdr:row>
      <xdr:rowOff>151130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6021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117873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4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138430</xdr:rowOff>
    </xdr:from>
    <xdr:to>
      <xdr:col>24</xdr:col>
      <xdr:colOff>114300</xdr:colOff>
      <xdr:row>32</xdr:row>
      <xdr:rowOff>68580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161307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6604</xdr:rowOff>
    </xdr:from>
    <xdr:to>
      <xdr:col>20</xdr:col>
      <xdr:colOff>38100</xdr:colOff>
      <xdr:row>32</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124731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116332</xdr:rowOff>
    </xdr:from>
    <xdr:to>
      <xdr:col>15</xdr:col>
      <xdr:colOff>101600</xdr:colOff>
      <xdr:row>33</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63009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100330</xdr:rowOff>
    </xdr:from>
    <xdr:to>
      <xdr:col>10</xdr:col>
      <xdr:colOff>165100</xdr:colOff>
      <xdr:row>34</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51562</xdr:rowOff>
    </xdr:from>
    <xdr:to>
      <xdr:col>6</xdr:col>
      <xdr:colOff>38100</xdr:colOff>
      <xdr:row>33</xdr:row>
      <xdr:rowOff>153162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144289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131076</xdr:rowOff>
    </xdr:from>
    <xdr:to>
      <xdr:col>24</xdr:col>
      <xdr:colOff>63500</xdr:colOff>
      <xdr:row>59</xdr:row>
      <xdr:rowOff>4559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75176"/>
          <a:ext cx="838200" cy="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169761</xdr:rowOff>
    </xdr:from>
    <xdr:to>
      <xdr:col>19</xdr:col>
      <xdr:colOff>177800</xdr:colOff>
      <xdr:row>59</xdr:row>
      <xdr:rowOff>4559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1386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169761</xdr:rowOff>
    </xdr:from>
    <xdr:to>
      <xdr:col>15</xdr:col>
      <xdr:colOff>50800</xdr:colOff>
      <xdr:row>59</xdr:row>
      <xdr:rowOff>97942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13861"/>
          <a:ext cx="889000" cy="9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71603</xdr:rowOff>
    </xdr:from>
    <xdr:to>
      <xdr:col>10</xdr:col>
      <xdr:colOff>114300</xdr:colOff>
      <xdr:row>59</xdr:row>
      <xdr:rowOff>97942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987003"/>
          <a:ext cx="889000" cy="1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150613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55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80276</xdr:rowOff>
    </xdr:from>
    <xdr:to>
      <xdr:col>24</xdr:col>
      <xdr:colOff>114300</xdr:colOff>
      <xdr:row>59</xdr:row>
      <xdr:rowOff>10426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58703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125209</xdr:rowOff>
    </xdr:from>
    <xdr:to>
      <xdr:col>20</xdr:col>
      <xdr:colOff>38100</xdr:colOff>
      <xdr:row>59</xdr:row>
      <xdr:rowOff>55359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46486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118961</xdr:rowOff>
    </xdr:from>
    <xdr:to>
      <xdr:col>15</xdr:col>
      <xdr:colOff>101600</xdr:colOff>
      <xdr:row>59</xdr:row>
      <xdr:rowOff>49111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40238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47142</xdr:rowOff>
    </xdr:from>
    <xdr:to>
      <xdr:col>10</xdr:col>
      <xdr:colOff>165100</xdr:colOff>
      <xdr:row>59</xdr:row>
      <xdr:rowOff>148742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139869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20803</xdr:rowOff>
    </xdr:from>
    <xdr:to>
      <xdr:col>6</xdr:col>
      <xdr:colOff>38100</xdr:colOff>
      <xdr:row>52</xdr:row>
      <xdr:rowOff>122403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9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113530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0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135179</xdr:rowOff>
    </xdr:from>
    <xdr:to>
      <xdr:col>24</xdr:col>
      <xdr:colOff>62865</xdr:colOff>
      <xdr:row>77</xdr:row>
      <xdr:rowOff>54381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8129"/>
          <a:ext cx="1270" cy="94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58208</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5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54381</xdr:rowOff>
    </xdr:from>
    <xdr:to>
      <xdr:col>24</xdr:col>
      <xdr:colOff>152400</xdr:colOff>
      <xdr:row>77</xdr:row>
      <xdr:rowOff>54381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5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81856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135179</xdr:rowOff>
    </xdr:from>
    <xdr:to>
      <xdr:col>24</xdr:col>
      <xdr:colOff>152400</xdr:colOff>
      <xdr:row>71</xdr:row>
      <xdr:rowOff>135179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93560</xdr:rowOff>
    </xdr:from>
    <xdr:to>
      <xdr:col>24</xdr:col>
      <xdr:colOff>63500</xdr:colOff>
      <xdr:row>77</xdr:row>
      <xdr:rowOff>133159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23760"/>
          <a:ext cx="838200" cy="2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85069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00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62192</xdr:rowOff>
    </xdr:from>
    <xdr:to>
      <xdr:col>24</xdr:col>
      <xdr:colOff>114300</xdr:colOff>
      <xdr:row>74</xdr:row>
      <xdr:rowOff>163792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133159</xdr:rowOff>
    </xdr:from>
    <xdr:to>
      <xdr:col>19</xdr:col>
      <xdr:colOff>177800</xdr:colOff>
      <xdr:row>78</xdr:row>
      <xdr:rowOff>58941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34809"/>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25146</xdr:rowOff>
    </xdr:from>
    <xdr:to>
      <xdr:col>20</xdr:col>
      <xdr:colOff>38100</xdr:colOff>
      <xdr:row>75</xdr:row>
      <xdr:rowOff>126746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8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143273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96405</xdr:rowOff>
    </xdr:from>
    <xdr:to>
      <xdr:col>15</xdr:col>
      <xdr:colOff>50800</xdr:colOff>
      <xdr:row>78</xdr:row>
      <xdr:rowOff>58941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98055"/>
          <a:ext cx="889000" cy="1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164275</xdr:rowOff>
    </xdr:from>
    <xdr:to>
      <xdr:col>15</xdr:col>
      <xdr:colOff>101600</xdr:colOff>
      <xdr:row>76</xdr:row>
      <xdr:rowOff>94425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110951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96405</xdr:rowOff>
    </xdr:from>
    <xdr:to>
      <xdr:col>10</xdr:col>
      <xdr:colOff>114300</xdr:colOff>
      <xdr:row>79</xdr:row>
      <xdr:rowOff>76175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8055"/>
          <a:ext cx="889000" cy="3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33579</xdr:rowOff>
    </xdr:from>
    <xdr:to>
      <xdr:col>10</xdr:col>
      <xdr:colOff>165100</xdr:colOff>
      <xdr:row>75</xdr:row>
      <xdr:rowOff>135179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89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151706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66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4229</xdr:rowOff>
    </xdr:from>
    <xdr:to>
      <xdr:col>6</xdr:col>
      <xdr:colOff>38100</xdr:colOff>
      <xdr:row>76</xdr:row>
      <xdr:rowOff>105829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122356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42760</xdr:rowOff>
    </xdr:from>
    <xdr:to>
      <xdr:col>24</xdr:col>
      <xdr:colOff>114300</xdr:colOff>
      <xdr:row>76</xdr:row>
      <xdr:rowOff>144360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21187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82359</xdr:rowOff>
    </xdr:from>
    <xdr:to>
      <xdr:col>20</xdr:col>
      <xdr:colOff>38100</xdr:colOff>
      <xdr:row>78</xdr:row>
      <xdr:rowOff>12509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8141</xdr:rowOff>
    </xdr:from>
    <xdr:to>
      <xdr:col>15</xdr:col>
      <xdr:colOff>101600</xdr:colOff>
      <xdr:row>78</xdr:row>
      <xdr:rowOff>109741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100868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7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45605</xdr:rowOff>
    </xdr:from>
    <xdr:to>
      <xdr:col>10</xdr:col>
      <xdr:colOff>165100</xdr:colOff>
      <xdr:row>77</xdr:row>
      <xdr:rowOff>147205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138332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25375</xdr:rowOff>
    </xdr:from>
    <xdr:to>
      <xdr:col>6</xdr:col>
      <xdr:colOff>38100</xdr:colOff>
      <xdr:row>79</xdr:row>
      <xdr:rowOff>126975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118102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6263</xdr:rowOff>
    </xdr:from>
    <xdr:to>
      <xdr:col>24</xdr:col>
      <xdr:colOff>63500</xdr:colOff>
      <xdr:row>95</xdr:row>
      <xdr:rowOff>55607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608213"/>
          <a:ext cx="838200" cy="7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146880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91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125168</xdr:rowOff>
    </xdr:from>
    <xdr:to>
      <xdr:col>19</xdr:col>
      <xdr:colOff>177800</xdr:colOff>
      <xdr:row>95</xdr:row>
      <xdr:rowOff>55607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41468"/>
          <a:ext cx="8890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125168</xdr:rowOff>
    </xdr:from>
    <xdr:to>
      <xdr:col>15</xdr:col>
      <xdr:colOff>50800</xdr:colOff>
      <xdr:row>95</xdr:row>
      <xdr:rowOff>28209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41468"/>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17627</xdr:rowOff>
    </xdr:from>
    <xdr:to>
      <xdr:col>10</xdr:col>
      <xdr:colOff>114300</xdr:colOff>
      <xdr:row>95</xdr:row>
      <xdr:rowOff>28209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962477"/>
          <a:ext cx="889000" cy="35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113634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126913</xdr:rowOff>
    </xdr:from>
    <xdr:to>
      <xdr:col>24</xdr:col>
      <xdr:colOff>114300</xdr:colOff>
      <xdr:row>91</xdr:row>
      <xdr:rowOff>57063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55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79940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51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4807</xdr:rowOff>
    </xdr:from>
    <xdr:to>
      <xdr:col>20</xdr:col>
      <xdr:colOff>38100</xdr:colOff>
      <xdr:row>95</xdr:row>
      <xdr:rowOff>106407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97534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74368</xdr:rowOff>
    </xdr:from>
    <xdr:to>
      <xdr:col>15</xdr:col>
      <xdr:colOff>101600</xdr:colOff>
      <xdr:row>95</xdr:row>
      <xdr:rowOff>4518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167095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148859</xdr:rowOff>
    </xdr:from>
    <xdr:to>
      <xdr:col>10</xdr:col>
      <xdr:colOff>165100</xdr:colOff>
      <xdr:row>95</xdr:row>
      <xdr:rowOff>79009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138277</xdr:rowOff>
    </xdr:from>
    <xdr:to>
      <xdr:col>6</xdr:col>
      <xdr:colOff>38100</xdr:colOff>
      <xdr:row>93</xdr:row>
      <xdr:rowOff>68427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84954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6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141033</xdr:rowOff>
    </xdr:from>
    <xdr:to>
      <xdr:col>55</xdr:col>
      <xdr:colOff>0</xdr:colOff>
      <xdr:row>38</xdr:row>
      <xdr:rowOff>144081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61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144081</xdr:rowOff>
    </xdr:from>
    <xdr:to>
      <xdr:col>50</xdr:col>
      <xdr:colOff>114300</xdr:colOff>
      <xdr:row>38</xdr:row>
      <xdr:rowOff>147130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918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142748</xdr:rowOff>
    </xdr:from>
    <xdr:to>
      <xdr:col>45</xdr:col>
      <xdr:colOff>177800</xdr:colOff>
      <xdr:row>38</xdr:row>
      <xdr:rowOff>147130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784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142748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90233</xdr:rowOff>
    </xdr:from>
    <xdr:to>
      <xdr:col>55</xdr:col>
      <xdr:colOff>50800</xdr:colOff>
      <xdr:row>39</xdr:row>
      <xdr:rowOff>20383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5160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0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93281</xdr:rowOff>
    </xdr:from>
    <xdr:to>
      <xdr:col>50</xdr:col>
      <xdr:colOff>165100</xdr:colOff>
      <xdr:row>39</xdr:row>
      <xdr:rowOff>23431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14558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1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96330</xdr:rowOff>
    </xdr:from>
    <xdr:to>
      <xdr:col>46</xdr:col>
      <xdr:colOff>38100</xdr:colOff>
      <xdr:row>39</xdr:row>
      <xdr:rowOff>26480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17607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04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91948</xdr:rowOff>
    </xdr:from>
    <xdr:to>
      <xdr:col>41</xdr:col>
      <xdr:colOff>101600</xdr:colOff>
      <xdr:row>39</xdr:row>
      <xdr:rowOff>22098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13225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50489</xdr:rowOff>
    </xdr:from>
    <xdr:to>
      <xdr:col>55</xdr:col>
      <xdr:colOff>0</xdr:colOff>
      <xdr:row>57</xdr:row>
      <xdr:rowOff>122860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23139"/>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148010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06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50489</xdr:rowOff>
    </xdr:from>
    <xdr:to>
      <xdr:col>50</xdr:col>
      <xdr:colOff>114300</xdr:colOff>
      <xdr:row>57</xdr:row>
      <xdr:rowOff>118345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23139"/>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118345</xdr:rowOff>
    </xdr:from>
    <xdr:to>
      <xdr:col>45</xdr:col>
      <xdr:colOff>177800</xdr:colOff>
      <xdr:row>57</xdr:row>
      <xdr:rowOff>161265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0995"/>
          <a:ext cx="889000" cy="4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98347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161265</xdr:rowOff>
    </xdr:from>
    <xdr:to>
      <xdr:col>41</xdr:col>
      <xdr:colOff>50800</xdr:colOff>
      <xdr:row>57</xdr:row>
      <xdr:rowOff>162903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391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145286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113301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72060</xdr:rowOff>
    </xdr:from>
    <xdr:to>
      <xdr:col>55</xdr:col>
      <xdr:colOff>50800</xdr:colOff>
      <xdr:row>58</xdr:row>
      <xdr:rowOff>2210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158437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171139</xdr:rowOff>
    </xdr:from>
    <xdr:to>
      <xdr:col>50</xdr:col>
      <xdr:colOff>165100</xdr:colOff>
      <xdr:row>57</xdr:row>
      <xdr:rowOff>101289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92416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67545</xdr:rowOff>
    </xdr:from>
    <xdr:to>
      <xdr:col>46</xdr:col>
      <xdr:colOff>38100</xdr:colOff>
      <xdr:row>57</xdr:row>
      <xdr:rowOff>169145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160272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110465</xdr:rowOff>
    </xdr:from>
    <xdr:to>
      <xdr:col>41</xdr:col>
      <xdr:colOff>101600</xdr:colOff>
      <xdr:row>58</xdr:row>
      <xdr:rowOff>40615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31742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112103</xdr:rowOff>
    </xdr:from>
    <xdr:to>
      <xdr:col>36</xdr:col>
      <xdr:colOff>165100</xdr:colOff>
      <xdr:row>58</xdr:row>
      <xdr:rowOff>42253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33380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88951</xdr:rowOff>
    </xdr:from>
    <xdr:to>
      <xdr:col>55</xdr:col>
      <xdr:colOff>0</xdr:colOff>
      <xdr:row>74</xdr:row>
      <xdr:rowOff>141757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76251"/>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88951</xdr:rowOff>
    </xdr:from>
    <xdr:to>
      <xdr:col>50</xdr:col>
      <xdr:colOff>114300</xdr:colOff>
      <xdr:row>74</xdr:row>
      <xdr:rowOff>146710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762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144500</xdr:rowOff>
    </xdr:from>
    <xdr:to>
      <xdr:col>45</xdr:col>
      <xdr:colOff>177800</xdr:colOff>
      <xdr:row>74</xdr:row>
      <xdr:rowOff>146710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3180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144500</xdr:rowOff>
    </xdr:from>
    <xdr:to>
      <xdr:col>41</xdr:col>
      <xdr:colOff>50800</xdr:colOff>
      <xdr:row>74</xdr:row>
      <xdr:rowOff>160769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31800"/>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90957</xdr:rowOff>
    </xdr:from>
    <xdr:to>
      <xdr:col>55</xdr:col>
      <xdr:colOff>50800</xdr:colOff>
      <xdr:row>75</xdr:row>
      <xdr:rowOff>21107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69384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38151</xdr:rowOff>
    </xdr:from>
    <xdr:to>
      <xdr:col>50</xdr:col>
      <xdr:colOff>165100</xdr:colOff>
      <xdr:row>74</xdr:row>
      <xdr:rowOff>139751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130878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95910</xdr:rowOff>
    </xdr:from>
    <xdr:to>
      <xdr:col>46</xdr:col>
      <xdr:colOff>38100</xdr:colOff>
      <xdr:row>75</xdr:row>
      <xdr:rowOff>26060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7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93700</xdr:rowOff>
    </xdr:from>
    <xdr:to>
      <xdr:col>41</xdr:col>
      <xdr:colOff>101600</xdr:colOff>
      <xdr:row>75</xdr:row>
      <xdr:rowOff>23850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109969</xdr:rowOff>
    </xdr:from>
    <xdr:to>
      <xdr:col>36</xdr:col>
      <xdr:colOff>165100</xdr:colOff>
      <xdr:row>75</xdr:row>
      <xdr:rowOff>40119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31246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151523</xdr:rowOff>
    </xdr:from>
    <xdr:to>
      <xdr:col>55</xdr:col>
      <xdr:colOff>0</xdr:colOff>
      <xdr:row>98</xdr:row>
      <xdr:rowOff>160306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53623"/>
          <a:ext cx="8382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130964</xdr:rowOff>
    </xdr:from>
    <xdr:to>
      <xdr:col>50</xdr:col>
      <xdr:colOff>114300</xdr:colOff>
      <xdr:row>98</xdr:row>
      <xdr:rowOff>160306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933064"/>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52538</xdr:rowOff>
    </xdr:from>
    <xdr:to>
      <xdr:col>45</xdr:col>
      <xdr:colOff>177800</xdr:colOff>
      <xdr:row>98</xdr:row>
      <xdr:rowOff>130964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54638"/>
          <a:ext cx="889000" cy="7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38626</xdr:rowOff>
    </xdr:from>
    <xdr:to>
      <xdr:col>41</xdr:col>
      <xdr:colOff>50800</xdr:colOff>
      <xdr:row>98</xdr:row>
      <xdr:rowOff>52538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40726"/>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65067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100723</xdr:rowOff>
    </xdr:from>
    <xdr:to>
      <xdr:col>55</xdr:col>
      <xdr:colOff>50800</xdr:colOff>
      <xdr:row>99</xdr:row>
      <xdr:rowOff>30873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15650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109506</xdr:rowOff>
    </xdr:from>
    <xdr:to>
      <xdr:col>50</xdr:col>
      <xdr:colOff>165100</xdr:colOff>
      <xdr:row>99</xdr:row>
      <xdr:rowOff>39656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30783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00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80164</xdr:rowOff>
    </xdr:from>
    <xdr:to>
      <xdr:col>46</xdr:col>
      <xdr:colOff>38100</xdr:colOff>
      <xdr:row>99</xdr:row>
      <xdr:rowOff>10314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1738</xdr:rowOff>
    </xdr:from>
    <xdr:to>
      <xdr:col>41</xdr:col>
      <xdr:colOff>101600</xdr:colOff>
      <xdr:row>98</xdr:row>
      <xdr:rowOff>103338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94465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159276</xdr:rowOff>
    </xdr:from>
    <xdr:to>
      <xdr:col>36</xdr:col>
      <xdr:colOff>165100</xdr:colOff>
      <xdr:row>98</xdr:row>
      <xdr:rowOff>89426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29754</xdr:rowOff>
    </xdr:from>
    <xdr:to>
      <xdr:col>85</xdr:col>
      <xdr:colOff>127000</xdr:colOff>
      <xdr:row>35</xdr:row>
      <xdr:rowOff>102144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305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102144</xdr:rowOff>
    </xdr:from>
    <xdr:to>
      <xdr:col>81</xdr:col>
      <xdr:colOff>50800</xdr:colOff>
      <xdr:row>36</xdr:row>
      <xdr:rowOff>147211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02894"/>
          <a:ext cx="889000" cy="2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56316</xdr:rowOff>
    </xdr:from>
    <xdr:to>
      <xdr:col>76</xdr:col>
      <xdr:colOff>114300</xdr:colOff>
      <xdr:row>36</xdr:row>
      <xdr:rowOff>147211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885616"/>
          <a:ext cx="889000" cy="4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56316</xdr:rowOff>
    </xdr:from>
    <xdr:to>
      <xdr:col>71</xdr:col>
      <xdr:colOff>177800</xdr:colOff>
      <xdr:row>36</xdr:row>
      <xdr:rowOff>70467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885616"/>
          <a:ext cx="889000" cy="3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111523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150404</xdr:rowOff>
    </xdr:from>
    <xdr:to>
      <xdr:col>85</xdr:col>
      <xdr:colOff>177800</xdr:colOff>
      <xdr:row>35</xdr:row>
      <xdr:rowOff>80554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128831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51344</xdr:rowOff>
    </xdr:from>
    <xdr:to>
      <xdr:col>81</xdr:col>
      <xdr:colOff>101600</xdr:colOff>
      <xdr:row>35</xdr:row>
      <xdr:rowOff>152944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144071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96411</xdr:rowOff>
    </xdr:from>
    <xdr:to>
      <xdr:col>76</xdr:col>
      <xdr:colOff>165100</xdr:colOff>
      <xdr:row>37</xdr:row>
      <xdr:rowOff>26561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5516</xdr:rowOff>
    </xdr:from>
    <xdr:to>
      <xdr:col>72</xdr:col>
      <xdr:colOff>38100</xdr:colOff>
      <xdr:row>34</xdr:row>
      <xdr:rowOff>107116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123643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1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19667</xdr:rowOff>
    </xdr:from>
    <xdr:to>
      <xdr:col>67</xdr:col>
      <xdr:colOff>101600</xdr:colOff>
      <xdr:row>36</xdr:row>
      <xdr:rowOff>121267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137794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14917</xdr:rowOff>
    </xdr:from>
    <xdr:to>
      <xdr:col>85</xdr:col>
      <xdr:colOff>127000</xdr:colOff>
      <xdr:row>55</xdr:row>
      <xdr:rowOff>106749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444667"/>
          <a:ext cx="8382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125166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1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7504</xdr:rowOff>
    </xdr:from>
    <xdr:to>
      <xdr:col>81</xdr:col>
      <xdr:colOff>50800</xdr:colOff>
      <xdr:row>55</xdr:row>
      <xdr:rowOff>106749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094354"/>
          <a:ext cx="889000" cy="4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160328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7504</xdr:rowOff>
    </xdr:from>
    <xdr:to>
      <xdr:col>76</xdr:col>
      <xdr:colOff>114300</xdr:colOff>
      <xdr:row>56</xdr:row>
      <xdr:rowOff>4565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094354"/>
          <a:ext cx="889000" cy="5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4565</xdr:rowOff>
    </xdr:from>
    <xdr:to>
      <xdr:col>71</xdr:col>
      <xdr:colOff>177800</xdr:colOff>
      <xdr:row>56</xdr:row>
      <xdr:rowOff>168079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05765"/>
          <a:ext cx="889000" cy="1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82473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135567</xdr:rowOff>
    </xdr:from>
    <xdr:to>
      <xdr:col>85</xdr:col>
      <xdr:colOff>177800</xdr:colOff>
      <xdr:row>55</xdr:row>
      <xdr:rowOff>65717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113994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55949</xdr:rowOff>
    </xdr:from>
    <xdr:to>
      <xdr:col>81</xdr:col>
      <xdr:colOff>101600</xdr:colOff>
      <xdr:row>55</xdr:row>
      <xdr:rowOff>157549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148676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128154</xdr:rowOff>
    </xdr:from>
    <xdr:to>
      <xdr:col>76</xdr:col>
      <xdr:colOff>165100</xdr:colOff>
      <xdr:row>53</xdr:row>
      <xdr:rowOff>58304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0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74831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8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125215</xdr:rowOff>
    </xdr:from>
    <xdr:to>
      <xdr:col>72</xdr:col>
      <xdr:colOff>38100</xdr:colOff>
      <xdr:row>56</xdr:row>
      <xdr:rowOff>55365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71892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3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117279</xdr:rowOff>
    </xdr:from>
    <xdr:to>
      <xdr:col>67</xdr:col>
      <xdr:colOff>101600</xdr:colOff>
      <xdr:row>57</xdr:row>
      <xdr:rowOff>47429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38556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125436</xdr:rowOff>
    </xdr:from>
    <xdr:to>
      <xdr:col>85</xdr:col>
      <xdr:colOff>127000</xdr:colOff>
      <xdr:row>78</xdr:row>
      <xdr:rowOff>136820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98536"/>
          <a:ext cx="8382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3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136820</xdr:rowOff>
    </xdr:from>
    <xdr:to>
      <xdr:col>81</xdr:col>
      <xdr:colOff>50800</xdr:colOff>
      <xdr:row>78</xdr:row>
      <xdr:rowOff>137871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0992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137871</xdr:rowOff>
    </xdr:from>
    <xdr:to>
      <xdr:col>76</xdr:col>
      <xdr:colOff>114300</xdr:colOff>
      <xdr:row>78</xdr:row>
      <xdr:rowOff>139381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10971"/>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2156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69062</xdr:rowOff>
    </xdr:from>
    <xdr:to>
      <xdr:col>71</xdr:col>
      <xdr:colOff>177800</xdr:colOff>
      <xdr:row>78</xdr:row>
      <xdr:rowOff>139381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42162"/>
          <a:ext cx="889000" cy="7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9334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3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74636</xdr:rowOff>
    </xdr:from>
    <xdr:to>
      <xdr:col>85</xdr:col>
      <xdr:colOff>177800</xdr:colOff>
      <xdr:row>79</xdr:row>
      <xdr:rowOff>4786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161013</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62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86020</xdr:rowOff>
    </xdr:from>
    <xdr:to>
      <xdr:col>81</xdr:col>
      <xdr:colOff>101600</xdr:colOff>
      <xdr:row>79</xdr:row>
      <xdr:rowOff>16170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7297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55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87071</xdr:rowOff>
    </xdr:from>
    <xdr:to>
      <xdr:col>76</xdr:col>
      <xdr:colOff>165100</xdr:colOff>
      <xdr:row>79</xdr:row>
      <xdr:rowOff>17221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88581</xdr:rowOff>
    </xdr:from>
    <xdr:to>
      <xdr:col>72</xdr:col>
      <xdr:colOff>38100</xdr:colOff>
      <xdr:row>79</xdr:row>
      <xdr:rowOff>18731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9858</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18262</xdr:rowOff>
    </xdr:from>
    <xdr:to>
      <xdr:col>67</xdr:col>
      <xdr:colOff>101600</xdr:colOff>
      <xdr:row>78</xdr:row>
      <xdr:rowOff>119862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110989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66281</xdr:rowOff>
    </xdr:from>
    <xdr:to>
      <xdr:col>85</xdr:col>
      <xdr:colOff>127000</xdr:colOff>
      <xdr:row>98</xdr:row>
      <xdr:rowOff>28772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96931"/>
          <a:ext cx="838200" cy="1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143285</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8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62852</xdr:rowOff>
    </xdr:from>
    <xdr:to>
      <xdr:col>81</xdr:col>
      <xdr:colOff>50800</xdr:colOff>
      <xdr:row>97</xdr:row>
      <xdr:rowOff>66281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935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62852</xdr:rowOff>
    </xdr:from>
    <xdr:to>
      <xdr:col>76</xdr:col>
      <xdr:colOff>114300</xdr:colOff>
      <xdr:row>97</xdr:row>
      <xdr:rowOff>78206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3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78206</xdr:rowOff>
    </xdr:from>
    <xdr:to>
      <xdr:col>71</xdr:col>
      <xdr:colOff>177800</xdr:colOff>
      <xdr:row>97</xdr:row>
      <xdr:rowOff>79350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8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148086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149422</xdr:rowOff>
    </xdr:from>
    <xdr:to>
      <xdr:col>85</xdr:col>
      <xdr:colOff>177800</xdr:colOff>
      <xdr:row>98</xdr:row>
      <xdr:rowOff>79572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15481</xdr:rowOff>
    </xdr:from>
    <xdr:to>
      <xdr:col>81</xdr:col>
      <xdr:colOff>101600</xdr:colOff>
      <xdr:row>97</xdr:row>
      <xdr:rowOff>117081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108208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12052</xdr:rowOff>
    </xdr:from>
    <xdr:to>
      <xdr:col>76</xdr:col>
      <xdr:colOff>165100</xdr:colOff>
      <xdr:row>97</xdr:row>
      <xdr:rowOff>113652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104779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27406</xdr:rowOff>
    </xdr:from>
    <xdr:to>
      <xdr:col>72</xdr:col>
      <xdr:colOff>38100</xdr:colOff>
      <xdr:row>97</xdr:row>
      <xdr:rowOff>129006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120133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28550</xdr:rowOff>
    </xdr:from>
    <xdr:to>
      <xdr:col>67</xdr:col>
      <xdr:colOff>101600</xdr:colOff>
      <xdr:row>97</xdr:row>
      <xdr:rowOff>130150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121277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目的別で比較すると、議会費</a:t>
          </a:r>
          <a:r>
            <a:rPr kumimoji="1" lang="ja-JP" altLang="en-US" sz="1100">
              <a:solidFill>
                <a:schemeClr val="dk1"/>
              </a:solidFill>
              <a:effectLst/>
              <a:latin typeface="+mn-lt"/>
              <a:ea typeface="+mn-ea"/>
              <a:cs typeface="+mn-cs"/>
            </a:rPr>
            <a:t>と衛生費</a:t>
          </a:r>
          <a:r>
            <a:rPr kumimoji="1" lang="ja-JP" altLang="ja-JP" sz="1100">
              <a:solidFill>
                <a:schemeClr val="dk1"/>
              </a:solidFill>
              <a:effectLst/>
              <a:latin typeface="+mn-lt"/>
              <a:ea typeface="+mn-ea"/>
              <a:cs typeface="+mn-cs"/>
            </a:rPr>
            <a:t>は類似団体平均を上回っているが、その他の項目においては類似団体と同程度であるか下回っている状況である。</a:t>
          </a:r>
          <a:endParaRPr lang="ja-JP" altLang="ja-JP" sz="1400">
            <a:effectLst/>
          </a:endParaRPr>
        </a:p>
        <a:p>
          <a:r>
            <a:rPr kumimoji="1" lang="ja-JP" altLang="ja-JP" sz="1100">
              <a:solidFill>
                <a:schemeClr val="dk1"/>
              </a:solidFill>
              <a:effectLst/>
              <a:latin typeface="+mn-lt"/>
              <a:ea typeface="+mn-ea"/>
              <a:cs typeface="+mn-cs"/>
            </a:rPr>
            <a:t>民生費は、前年度と比較して増加しているが、これは</a:t>
          </a:r>
          <a:r>
            <a:rPr kumimoji="1" lang="ja-JP" altLang="en-US" sz="1100">
              <a:solidFill>
                <a:schemeClr val="dk1"/>
              </a:solidFill>
              <a:effectLst/>
              <a:latin typeface="+mn-lt"/>
              <a:ea typeface="+mn-ea"/>
              <a:cs typeface="+mn-cs"/>
            </a:rPr>
            <a:t>定額減税調整給付等給付事業費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衛生費は、前年度と比較して</a:t>
          </a:r>
          <a:r>
            <a:rPr kumimoji="1" lang="ja-JP" altLang="en-US" sz="1100">
              <a:solidFill>
                <a:schemeClr val="dk1"/>
              </a:solidFill>
              <a:effectLst/>
              <a:latin typeface="+mn-lt"/>
              <a:ea typeface="+mn-ea"/>
              <a:cs typeface="+mn-cs"/>
            </a:rPr>
            <a:t>大幅に増加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那須塩原クリーンセンター基幹的設備改修工事の本格化に伴う那須塩原クリーンセンター管理運営費の増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農林水産業費は前年度と比較して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しているが、これは道の駅「明治の森・黒磯」再整備</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に伴う中山間地域活性化事業費の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教育費は、前年度と比較して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小学校体育館改築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小学校施設整備事業費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億円）が主な要因である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標準税収入額の増加に伴い標準財政規模の増となったものの、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繰越事業に充当する一般財源の減少に伴う実質収支額の増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加率がこれを上回ったため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今後は、人口減少による市税の減収や、物件費や扶助費の増加等により、一層厳しい財政状況が予想されることから、事業の見直し等により、歳出の抑制及び歳入の確保に努めていく。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令和６年度においても、全ての会計で赤字は発生していない。</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令和５年度と比較すると、全体の黒字額が約４</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８億</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減少しているが、これは令和５年度末で廃止した産業団地造成事業特別会計の実質収支額（資金剰余額）が皆減</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したことが大きく影響している。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なお、一般会計では、実質収支額（資金剰余額）が増加した要因として、令和６年度において、形式収支額は前年度よりも減少したものの、翌年度に繰り越すべき財源が６１</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３２</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減少したことが挙げられる。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60303617</v>
      </c>
      <c r="BO4" s="358"/>
      <c r="BP4" s="358"/>
      <c r="BQ4" s="358"/>
      <c r="BR4" s="358"/>
      <c r="BS4" s="358"/>
      <c r="BT4" s="358"/>
      <c r="BU4" s="359"/>
      <c r="BV4" s="357">
        <v>56603812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v>
      </c>
      <c r="CU4" s="364"/>
      <c r="CV4" s="364"/>
      <c r="CW4" s="364"/>
      <c r="CX4" s="364"/>
      <c r="CY4" s="364"/>
      <c r="CZ4" s="364"/>
      <c r="DA4" s="365"/>
      <c r="DB4" s="363">
        <v>9.5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57243943</v>
      </c>
      <c r="BO5" s="395"/>
      <c r="BP5" s="395"/>
      <c r="BQ5" s="395"/>
      <c r="BR5" s="395"/>
      <c r="BS5" s="395"/>
      <c r="BT5" s="395"/>
      <c r="BU5" s="396"/>
      <c r="BV5" s="394">
        <v>53466112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95.8</v>
      </c>
      <c r="CU5" s="392"/>
      <c r="CV5" s="392"/>
      <c r="CW5" s="392"/>
      <c r="CX5" s="392"/>
      <c r="CY5" s="392"/>
      <c r="CZ5" s="392"/>
      <c r="DA5" s="393"/>
      <c r="DB5" s="391">
        <v>94.8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3059674</v>
      </c>
      <c r="BO6" s="395"/>
      <c r="BP6" s="395"/>
      <c r="BQ6" s="395"/>
      <c r="BR6" s="395"/>
      <c r="BS6" s="395"/>
      <c r="BT6" s="395"/>
      <c r="BU6" s="396"/>
      <c r="BV6" s="394">
        <v>3137700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96.1</v>
      </c>
      <c r="CU6" s="432"/>
      <c r="CV6" s="432"/>
      <c r="CW6" s="432"/>
      <c r="CX6" s="432"/>
      <c r="CY6" s="432"/>
      <c r="CZ6" s="432"/>
      <c r="DA6" s="433"/>
      <c r="DB6" s="431">
        <v>95.8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161633</v>
      </c>
      <c r="BO7" s="395"/>
      <c r="BP7" s="395"/>
      <c r="BQ7" s="395"/>
      <c r="BR7" s="395"/>
      <c r="BS7" s="395"/>
      <c r="BT7" s="395"/>
      <c r="BU7" s="396"/>
      <c r="BV7" s="394">
        <v>417881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28946477</v>
      </c>
      <c r="CU7" s="395"/>
      <c r="CV7" s="395"/>
      <c r="CW7" s="395"/>
      <c r="CX7" s="395"/>
      <c r="CY7" s="395"/>
      <c r="CZ7" s="395"/>
      <c r="DA7" s="396"/>
      <c r="DB7" s="394">
        <v>28680472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2898041</v>
      </c>
      <c r="BO8" s="395"/>
      <c r="BP8" s="395"/>
      <c r="BQ8" s="395"/>
      <c r="BR8" s="395"/>
      <c r="BS8" s="395"/>
      <c r="BT8" s="395"/>
      <c r="BU8" s="396"/>
      <c r="BV8" s="394">
        <v>2719819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115210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178222</v>
      </c>
      <c r="BO9" s="395"/>
      <c r="BP9" s="395"/>
      <c r="BQ9" s="395"/>
      <c r="BR9" s="395"/>
      <c r="BS9" s="395"/>
      <c r="BT9" s="395"/>
      <c r="BU9" s="396"/>
      <c r="BV9" s="394">
        <v>217786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8.8000000000000007</v>
      </c>
      <c r="CU9" s="392"/>
      <c r="CV9" s="392"/>
      <c r="CW9" s="392"/>
      <c r="CX9" s="392"/>
      <c r="CY9" s="392"/>
      <c r="CZ9" s="392"/>
      <c r="DA9" s="393"/>
      <c r="DB9" s="391">
        <v>11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117146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1366630</v>
      </c>
      <c r="BO10" s="395"/>
      <c r="BP10" s="395"/>
      <c r="BQ10" s="395"/>
      <c r="BR10" s="395"/>
      <c r="BS10" s="395"/>
      <c r="BT10" s="395"/>
      <c r="BU10" s="396"/>
      <c r="BV10" s="394">
        <v>1252867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101</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115611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101</v>
      </c>
      <c r="AV12" s="427"/>
      <c r="AW12" s="427"/>
      <c r="AX12" s="427"/>
      <c r="AY12" s="428" t="s">
        <v>128</v>
      </c>
      <c r="AZ12" s="429"/>
      <c r="BA12" s="429"/>
      <c r="BB12" s="429"/>
      <c r="BC12" s="429"/>
      <c r="BD12" s="429"/>
      <c r="BE12" s="429"/>
      <c r="BF12" s="429"/>
      <c r="BG12" s="429"/>
      <c r="BH12" s="429"/>
      <c r="BI12" s="429"/>
      <c r="BJ12" s="429"/>
      <c r="BK12" s="429"/>
      <c r="BL12" s="429"/>
      <c r="BM12" s="430"/>
      <c r="BN12" s="394">
        <v>2380000</v>
      </c>
      <c r="BO12" s="395"/>
      <c r="BP12" s="395"/>
      <c r="BQ12" s="395"/>
      <c r="BR12" s="395"/>
      <c r="BS12" s="395"/>
      <c r="BT12" s="395"/>
      <c r="BU12" s="396"/>
      <c r="BV12" s="394">
        <v>1660000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112618</v>
      </c>
      <c r="S13" s="479"/>
      <c r="T13" s="479"/>
      <c r="U13" s="479"/>
      <c r="V13" s="480"/>
      <c r="W13" s="410" t="s">
        <v>131</v>
      </c>
      <c r="X13" s="411"/>
      <c r="Y13" s="411"/>
      <c r="Z13" s="411"/>
      <c r="AA13" s="411"/>
      <c r="AB13" s="401"/>
      <c r="AC13" s="445">
        <v>3604</v>
      </c>
      <c r="AD13" s="446"/>
      <c r="AE13" s="446"/>
      <c r="AF13" s="446"/>
      <c r="AG13" s="488"/>
      <c r="AH13" s="445">
        <v>3912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-835148</v>
      </c>
      <c r="BO13" s="395"/>
      <c r="BP13" s="395"/>
      <c r="BQ13" s="395"/>
      <c r="BR13" s="395"/>
      <c r="BS13" s="395"/>
      <c r="BT13" s="395"/>
      <c r="BU13" s="396"/>
      <c r="BV13" s="394">
        <v>-189347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3.3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116133</v>
      </c>
      <c r="S14" s="479"/>
      <c r="T14" s="479"/>
      <c r="U14" s="479"/>
      <c r="V14" s="480"/>
      <c r="W14" s="384"/>
      <c r="X14" s="385"/>
      <c r="Y14" s="385"/>
      <c r="Z14" s="385"/>
      <c r="AA14" s="385"/>
      <c r="AB14" s="374"/>
      <c r="AC14" s="481">
        <v>6.6</v>
      </c>
      <c r="AD14" s="482"/>
      <c r="AE14" s="482"/>
      <c r="AF14" s="482"/>
      <c r="AG14" s="483"/>
      <c r="AH14" s="481">
        <v>6.9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113421</v>
      </c>
      <c r="S15" s="479"/>
      <c r="T15" s="479"/>
      <c r="U15" s="479"/>
      <c r="V15" s="480"/>
      <c r="W15" s="410" t="s">
        <v>137</v>
      </c>
      <c r="X15" s="411"/>
      <c r="Y15" s="411"/>
      <c r="Z15" s="411"/>
      <c r="AA15" s="411"/>
      <c r="AB15" s="401"/>
      <c r="AC15" s="445">
        <v>17507</v>
      </c>
      <c r="AD15" s="446"/>
      <c r="AE15" s="446"/>
      <c r="AF15" s="446"/>
      <c r="AG15" s="488"/>
      <c r="AH15" s="445">
        <v>18344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18389997</v>
      </c>
      <c r="BO15" s="358"/>
      <c r="BP15" s="358"/>
      <c r="BQ15" s="358"/>
      <c r="BR15" s="358"/>
      <c r="BS15" s="358"/>
      <c r="BT15" s="358"/>
      <c r="BU15" s="359"/>
      <c r="BV15" s="357">
        <v>17618412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v>
      </c>
      <c r="AD16" s="482"/>
      <c r="AE16" s="482"/>
      <c r="AF16" s="482"/>
      <c r="AG16" s="483"/>
      <c r="AH16" s="481">
        <v>32.1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23784740</v>
      </c>
      <c r="BO16" s="395"/>
      <c r="BP16" s="395"/>
      <c r="BQ16" s="395"/>
      <c r="BR16" s="395"/>
      <c r="BS16" s="395"/>
      <c r="BT16" s="395"/>
      <c r="BU16" s="396"/>
      <c r="BV16" s="394">
        <v>23598287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33669</v>
      </c>
      <c r="AD17" s="446"/>
      <c r="AE17" s="446"/>
      <c r="AF17" s="446"/>
      <c r="AG17" s="488"/>
      <c r="AH17" s="445">
        <v>34836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23432293</v>
      </c>
      <c r="BO17" s="395"/>
      <c r="BP17" s="395"/>
      <c r="BQ17" s="395"/>
      <c r="BR17" s="395"/>
      <c r="BS17" s="395"/>
      <c r="BT17" s="395"/>
      <c r="BU17" s="396"/>
      <c r="BV17" s="394">
        <v>22390879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592.74</v>
      </c>
      <c r="M18" s="518"/>
      <c r="N18" s="518"/>
      <c r="O18" s="518"/>
      <c r="P18" s="518"/>
      <c r="Q18" s="518"/>
      <c r="R18" s="519"/>
      <c r="S18" s="519"/>
      <c r="T18" s="519"/>
      <c r="U18" s="519"/>
      <c r="V18" s="520"/>
      <c r="W18" s="412"/>
      <c r="X18" s="413"/>
      <c r="Y18" s="413"/>
      <c r="Z18" s="413"/>
      <c r="AA18" s="413"/>
      <c r="AB18" s="404"/>
      <c r="AC18" s="521">
        <v>61.5</v>
      </c>
      <c r="AD18" s="522"/>
      <c r="AE18" s="522"/>
      <c r="AF18" s="522"/>
      <c r="AG18" s="523"/>
      <c r="AH18" s="521">
        <v>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28528685</v>
      </c>
      <c r="BO18" s="395"/>
      <c r="BP18" s="395"/>
      <c r="BQ18" s="395"/>
      <c r="BR18" s="395"/>
      <c r="BS18" s="395"/>
      <c r="BT18" s="395"/>
      <c r="BU18" s="396"/>
      <c r="BV18" s="394">
        <v>28202841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194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38756135</v>
      </c>
      <c r="BO19" s="395"/>
      <c r="BP19" s="395"/>
      <c r="BQ19" s="395"/>
      <c r="BR19" s="395"/>
      <c r="BS19" s="395"/>
      <c r="BT19" s="395"/>
      <c r="BU19" s="396"/>
      <c r="BV19" s="394">
        <v>38433637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47454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28105951</v>
      </c>
      <c r="BO22" s="358"/>
      <c r="BP22" s="358"/>
      <c r="BQ22" s="358"/>
      <c r="BR22" s="358"/>
      <c r="BS22" s="358"/>
      <c r="BT22" s="358"/>
      <c r="BU22" s="359"/>
      <c r="BV22" s="357">
        <v>28208813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20683489</v>
      </c>
      <c r="BO23" s="395"/>
      <c r="BP23" s="395"/>
      <c r="BQ23" s="395"/>
      <c r="BR23" s="395"/>
      <c r="BS23" s="395"/>
      <c r="BT23" s="395"/>
      <c r="BU23" s="396"/>
      <c r="BV23" s="394">
        <v>19956080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9600</v>
      </c>
      <c r="R24" s="446"/>
      <c r="S24" s="446"/>
      <c r="T24" s="446"/>
      <c r="U24" s="446"/>
      <c r="V24" s="488"/>
      <c r="W24" s="540"/>
      <c r="X24" s="541"/>
      <c r="Y24" s="542"/>
      <c r="Z24" s="444" t="s">
        <v>162</v>
      </c>
      <c r="AA24" s="424"/>
      <c r="AB24" s="424"/>
      <c r="AC24" s="424"/>
      <c r="AD24" s="424"/>
      <c r="AE24" s="424"/>
      <c r="AF24" s="424"/>
      <c r="AG24" s="425"/>
      <c r="AH24" s="445">
        <v>746</v>
      </c>
      <c r="AI24" s="446"/>
      <c r="AJ24" s="446"/>
      <c r="AK24" s="446"/>
      <c r="AL24" s="488"/>
      <c r="AM24" s="445">
        <v>2355122</v>
      </c>
      <c r="AN24" s="446"/>
      <c r="AO24" s="446"/>
      <c r="AP24" s="446"/>
      <c r="AQ24" s="446"/>
      <c r="AR24" s="488"/>
      <c r="AS24" s="445">
        <v>3157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15590297</v>
      </c>
      <c r="BO24" s="395"/>
      <c r="BP24" s="395"/>
      <c r="BQ24" s="395"/>
      <c r="BR24" s="395"/>
      <c r="BS24" s="395"/>
      <c r="BT24" s="395"/>
      <c r="BU24" s="396"/>
      <c r="BV24" s="394">
        <v>14633183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7550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27422890</v>
      </c>
      <c r="BO25" s="358"/>
      <c r="BP25" s="358"/>
      <c r="BQ25" s="358"/>
      <c r="BR25" s="358"/>
      <c r="BS25" s="358"/>
      <c r="BT25" s="358"/>
      <c r="BU25" s="359"/>
      <c r="BV25" s="357">
        <v>26085854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6850</v>
      </c>
      <c r="R26" s="446"/>
      <c r="S26" s="446"/>
      <c r="T26" s="446"/>
      <c r="U26" s="446"/>
      <c r="V26" s="488"/>
      <c r="W26" s="540"/>
      <c r="X26" s="541"/>
      <c r="Y26" s="542"/>
      <c r="Z26" s="444" t="s">
        <v>168</v>
      </c>
      <c r="AA26" s="546"/>
      <c r="AB26" s="546"/>
      <c r="AC26" s="546"/>
      <c r="AD26" s="546"/>
      <c r="AE26" s="546"/>
      <c r="AF26" s="546"/>
      <c r="AG26" s="547"/>
      <c r="AH26" s="445">
        <v>29</v>
      </c>
      <c r="AI26" s="446"/>
      <c r="AJ26" s="446"/>
      <c r="AK26" s="446"/>
      <c r="AL26" s="488"/>
      <c r="AM26" s="445">
        <v>99963</v>
      </c>
      <c r="AN26" s="446"/>
      <c r="AO26" s="446"/>
      <c r="AP26" s="446"/>
      <c r="AQ26" s="446"/>
      <c r="AR26" s="488"/>
      <c r="AS26" s="445">
        <v>3447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5100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54068</v>
      </c>
      <c r="AN27" s="446"/>
      <c r="AO27" s="446"/>
      <c r="AP27" s="446"/>
      <c r="AQ27" s="446"/>
      <c r="AR27" s="488"/>
      <c r="AS27" s="445">
        <v>3862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4694357</v>
      </c>
      <c r="BO28" s="358"/>
      <c r="BP28" s="358"/>
      <c r="BQ28" s="358"/>
      <c r="BR28" s="358"/>
      <c r="BS28" s="358"/>
      <c r="BT28" s="358"/>
      <c r="BU28" s="359"/>
      <c r="BV28" s="357">
        <v>5707727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24</v>
      </c>
      <c r="M29" s="446"/>
      <c r="N29" s="446"/>
      <c r="O29" s="446"/>
      <c r="P29" s="488"/>
      <c r="Q29" s="445">
        <v>4200</v>
      </c>
      <c r="R29" s="446"/>
      <c r="S29" s="446"/>
      <c r="T29" s="446"/>
      <c r="U29" s="446"/>
      <c r="V29" s="488"/>
      <c r="W29" s="543"/>
      <c r="X29" s="544"/>
      <c r="Y29" s="545"/>
      <c r="Z29" s="444" t="s">
        <v>177</v>
      </c>
      <c r="AA29" s="424"/>
      <c r="AB29" s="424"/>
      <c r="AC29" s="424"/>
      <c r="AD29" s="424"/>
      <c r="AE29" s="424"/>
      <c r="AF29" s="424"/>
      <c r="AG29" s="425"/>
      <c r="AH29" s="445">
        <v>760</v>
      </c>
      <c r="AI29" s="446"/>
      <c r="AJ29" s="446"/>
      <c r="AK29" s="446"/>
      <c r="AL29" s="488"/>
      <c r="AM29" s="445">
        <v>2409190</v>
      </c>
      <c r="AN29" s="446"/>
      <c r="AO29" s="446"/>
      <c r="AP29" s="446"/>
      <c r="AQ29" s="446"/>
      <c r="AR29" s="488"/>
      <c r="AS29" s="445">
        <v>3170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2700666</v>
      </c>
      <c r="BO29" s="395"/>
      <c r="BP29" s="395"/>
      <c r="BQ29" s="395"/>
      <c r="BR29" s="395"/>
      <c r="BS29" s="395"/>
      <c r="BT29" s="395"/>
      <c r="BU29" s="396"/>
      <c r="BV29" s="394">
        <v>2697943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9940840</v>
      </c>
      <c r="BO30" s="514"/>
      <c r="BP30" s="514"/>
      <c r="BQ30" s="514"/>
      <c r="BR30" s="514"/>
      <c r="BS30" s="514"/>
      <c r="BT30" s="514"/>
      <c r="BU30" s="515"/>
      <c r="BV30" s="513">
        <v>10011467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那須塩原市水道事業会計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那須塩原市温泉事業特別会計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 xml:space="preserve">那須地区広域行政事務組合（一般会計）																											</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那須野が原文化振興財団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那須塩原市下水道事業会計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 xml:space="preserve">那須地区広域行政事務組合
（広域クリーンセンター大田原事業特別会計）														</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那須塩原市農業公社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 xml:space="preserve">那須地区広域行政事務組合
（黒羽グリーンオアシス事業特別会計）														</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那須塩原市文化振興公社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 xml:space="preserve">那須地区広域行政事務組合
（那須グリーンネクサス事業特別会計）														</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公益社団法人那須塩原市シルバー人材センター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 xml:space="preserve">那須地区消防組合														</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社会福祉法人那須塩原市社会福祉協議会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 xml:space="preserve">黒磯那須共同火葬場組合														</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一般社団法人那須塩原市観光局</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 xml:space="preserve">黒磯那須公設地方卸売市場事務組合														</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那須野ヶ原みらい電力株式会社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 xml:space="preserve">栃木県市町村総合事務組合（一般会計）														</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株式会社明治の森市場</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 xml:space="preserve">栃木県市町村総合事務組合（特別会計）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栃木県後期高齢者医療広域連合（一般会計）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vvf687w9poZYKCjLQcd2qeHGFv/Xp8z2h9iiyKfTz1OzejQDFatppJMhe9e1S6g6PH0IlGmkfDMYNUEdOwGPQ==" saltValue="DioYlGM1ujwAG9TWLKjm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8.9700000000000006</v>
      </c>
      <c r="G34" s="33">
        <v>12.81</v>
      </c>
      <c r="H34" s="33">
        <v>8.82</v>
      </c>
      <c r="I34" s="33">
        <v>9.4700000000000006</v>
      </c>
      <c r="J34" s="34">
        <v>10</v>
      </c>
      <c r="K34" s="22"/>
      <c r="L34" s="22"/>
      <c r="M34" s="22"/>
      <c r="N34" s="22"/>
      <c r="O34" s="22"/>
      <c r="P34" s="22"/>
    </row>
    <row r="35" spans="1:16" ht="39" customHeight="1" x14ac:dyDescent="0.2">
      <c r="A35" s="22"/>
      <c r="B35" s="35"/>
      <c r="C35" s="1132" t="s">
        <v>536</v>
      </c>
      <c r="D35" s="1132"/>
      <c r="E35" s="1133"/>
      <c r="F35" s="36">
        <v>5.96</v>
      </c>
      <c r="G35" s="37">
        <v>6.02</v>
      </c>
      <c r="H35" s="37">
        <v>6.96</v>
      </c>
      <c r="I35" s="37">
        <v>7.93</v>
      </c>
      <c r="J35" s="38">
        <v>8.4700000000000006</v>
      </c>
      <c r="K35" s="22"/>
      <c r="L35" s="22"/>
      <c r="M35" s="22"/>
      <c r="N35" s="22"/>
      <c r="O35" s="22"/>
      <c r="P35" s="22"/>
    </row>
    <row r="36" spans="1:16" ht="39" customHeight="1" x14ac:dyDescent="0.2">
      <c r="A36" s="22"/>
      <c r="B36" s="35"/>
      <c r="C36" s="1132" t="s">
        <v>537</v>
      </c>
      <c r="D36" s="1132"/>
      <c r="E36" s="1133"/>
      <c r="F36" s="36">
        <v>1.17</v>
      </c>
      <c r="G36" s="37">
        <v>1.18</v>
      </c>
      <c r="H36" s="37">
        <v>1.5</v>
      </c>
      <c r="I36" s="37">
        <v>1.54</v>
      </c>
      <c r="J36" s="38">
        <v>2</v>
      </c>
      <c r="K36" s="22"/>
      <c r="L36" s="22"/>
      <c r="M36" s="22"/>
      <c r="N36" s="22"/>
      <c r="O36" s="22"/>
      <c r="P36" s="22"/>
    </row>
    <row r="37" spans="1:16" ht="39" customHeight="1" x14ac:dyDescent="0.2">
      <c r="A37" s="22"/>
      <c r="B37" s="35"/>
      <c r="C37" s="1132" t="s">
        <v>538</v>
      </c>
      <c r="D37" s="1132"/>
      <c r="E37" s="1133"/>
      <c r="F37" s="36">
        <v>2.16</v>
      </c>
      <c r="G37" s="37">
        <v>1.71</v>
      </c>
      <c r="H37" s="37">
        <v>2.12</v>
      </c>
      <c r="I37" s="37">
        <v>2.17</v>
      </c>
      <c r="J37" s="38">
        <v>1.1299999999999999</v>
      </c>
      <c r="K37" s="22"/>
      <c r="L37" s="22"/>
      <c r="M37" s="22"/>
      <c r="N37" s="22"/>
      <c r="O37" s="22"/>
      <c r="P37" s="22"/>
    </row>
    <row r="38" spans="1:16" ht="39" customHeight="1" x14ac:dyDescent="0.2">
      <c r="A38" s="22"/>
      <c r="B38" s="35"/>
      <c r="C38" s="1132" t="s">
        <v>539</v>
      </c>
      <c r="D38" s="1132"/>
      <c r="E38" s="1133"/>
      <c r="F38" s="36">
        <v>1.19</v>
      </c>
      <c r="G38" s="37">
        <v>1</v>
      </c>
      <c r="H38" s="37">
        <v>0.61</v>
      </c>
      <c r="I38" s="37">
        <v>0.36</v>
      </c>
      <c r="J38" s="38">
        <v>0.47</v>
      </c>
      <c r="K38" s="22"/>
      <c r="L38" s="22"/>
      <c r="M38" s="22"/>
      <c r="N38" s="22"/>
      <c r="O38" s="22"/>
      <c r="P38" s="22"/>
    </row>
    <row r="39" spans="1:16" ht="39" customHeight="1" x14ac:dyDescent="0.2">
      <c r="A39" s="22"/>
      <c r="B39" s="35"/>
      <c r="C39" s="1132" t="s">
        <v>540</v>
      </c>
      <c r="D39" s="1132"/>
      <c r="E39" s="1133"/>
      <c r="F39" s="36">
        <v>0.04</v>
      </c>
      <c r="G39" s="37">
        <v>0.04</v>
      </c>
      <c r="H39" s="37">
        <v>0.04</v>
      </c>
      <c r="I39" s="37">
        <v>0.05</v>
      </c>
      <c r="J39" s="38">
        <v>0.05</v>
      </c>
      <c r="K39" s="22"/>
      <c r="L39" s="22"/>
      <c r="M39" s="22"/>
      <c r="N39" s="22"/>
      <c r="O39" s="22"/>
      <c r="P39" s="22"/>
    </row>
    <row r="40" spans="1:16" ht="39" customHeight="1" x14ac:dyDescent="0.2">
      <c r="A40" s="22"/>
      <c r="B40" s="35"/>
      <c r="C40" s="1132" t="s">
        <v>541</v>
      </c>
      <c r="D40" s="1132"/>
      <c r="E40" s="1133"/>
      <c r="F40" s="36">
        <v>0.01</v>
      </c>
      <c r="G40" s="37">
        <v>0.06</v>
      </c>
      <c r="H40" s="37">
        <v>0.02</v>
      </c>
      <c r="I40" s="37">
        <v>0</v>
      </c>
      <c r="J40" s="38">
        <v>0.05</v>
      </c>
      <c r="K40" s="22"/>
      <c r="L40" s="22"/>
      <c r="M40" s="22"/>
      <c r="N40" s="22"/>
      <c r="O40" s="22"/>
      <c r="P40" s="22"/>
    </row>
    <row r="41" spans="1:16" ht="39" customHeight="1" x14ac:dyDescent="0.2">
      <c r="A41" s="22"/>
      <c r="B41" s="35"/>
      <c r="C41" s="1132" t="s">
        <v>542</v>
      </c>
      <c r="D41" s="1132"/>
      <c r="E41" s="1133"/>
      <c r="F41" s="36">
        <v>0</v>
      </c>
      <c r="G41" s="37">
        <v>0.01</v>
      </c>
      <c r="H41" s="37">
        <v>0.01</v>
      </c>
      <c r="I41" s="37">
        <v>0.01</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0.26</v>
      </c>
      <c r="G43" s="42">
        <v>1.46</v>
      </c>
      <c r="H43" s="42">
        <v>2.84</v>
      </c>
      <c r="I43" s="42">
        <v>2.5299999999999998</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Rr24OnZanxfydNXHVMT/Q4NdmTEGxqNhGBlL9a5Zc9U3+LZvX1b9iqU4dNIIUyDiRakQGLk5ljkm7sJKWZx0g==" saltValue="emWYKur42yLDL1PGwHi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4237</v>
      </c>
      <c r="L45" s="58">
        <v>4239</v>
      </c>
      <c r="M45" s="58">
        <v>4323</v>
      </c>
      <c r="N45" s="58">
        <v>4223</v>
      </c>
      <c r="O45" s="59">
        <v>3390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791</v>
      </c>
      <c r="L48" s="62">
        <v>815</v>
      </c>
      <c r="M48" s="62">
        <v>830</v>
      </c>
      <c r="N48" s="62">
        <v>734</v>
      </c>
      <c r="O48" s="63">
        <v>711</v>
      </c>
      <c r="P48" s="46"/>
      <c r="Q48" s="46"/>
      <c r="R48" s="46"/>
      <c r="S48" s="46"/>
      <c r="T48" s="46"/>
      <c r="U48" s="46"/>
    </row>
    <row r="49" spans="1:21" ht="30.75" customHeight="1" x14ac:dyDescent="0.2">
      <c r="A49" s="46"/>
      <c r="B49" s="1140"/>
      <c r="C49" s="1141"/>
      <c r="D49" s="60"/>
      <c r="E49" s="1146" t="s">
        <v>14</v>
      </c>
      <c r="F49" s="1146"/>
      <c r="G49" s="1146"/>
      <c r="H49" s="1146"/>
      <c r="I49" s="1146"/>
      <c r="J49" s="1147"/>
      <c r="K49" s="61">
        <v>193</v>
      </c>
      <c r="L49" s="62">
        <v>171</v>
      </c>
      <c r="M49" s="62">
        <v>199</v>
      </c>
      <c r="N49" s="62">
        <v>207</v>
      </c>
      <c r="O49" s="63">
        <v>229</v>
      </c>
      <c r="P49" s="46"/>
      <c r="Q49" s="46"/>
      <c r="R49" s="46"/>
      <c r="S49" s="46"/>
      <c r="T49" s="46"/>
      <c r="U49" s="46"/>
    </row>
    <row r="50" spans="1:21" ht="30.75" customHeight="1" x14ac:dyDescent="0.2">
      <c r="A50" s="46"/>
      <c r="B50" s="1140"/>
      <c r="C50" s="1141"/>
      <c r="D50" s="60"/>
      <c r="E50" s="1146" t="s">
        <v>15</v>
      </c>
      <c r="F50" s="1146"/>
      <c r="G50" s="1146"/>
      <c r="H50" s="1146"/>
      <c r="I50" s="1146"/>
      <c r="J50" s="1147"/>
      <c r="K50" s="61">
        <v>5</v>
      </c>
      <c r="L50" s="62">
        <v>11</v>
      </c>
      <c r="M50" s="62">
        <v>4</v>
      </c>
      <c r="N50" s="62">
        <v>5</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4539</v>
      </c>
      <c r="L52" s="62">
        <v>4560</v>
      </c>
      <c r="M52" s="62">
        <v>4477</v>
      </c>
      <c r="N52" s="62">
        <v>4266</v>
      </c>
      <c r="O52" s="63">
        <v>3666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687</v>
      </c>
      <c r="L53" s="67">
        <v>676</v>
      </c>
      <c r="M53" s="67">
        <v>879</v>
      </c>
      <c r="N53" s="67">
        <v>903</v>
      </c>
      <c r="O53" s="68">
        <v>667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sheetData>
  <sheetProtection algorithmName="SHA-512" hashValue="WctkG0R+kfqDolIiK+xlC5MW1FJ/x8PlNUrITdIFWXbOqQB4gDRqQq1IVaUmf7FsDUlxmCmMej+F7wF9FjWOCQ==" saltValue="Wypxl7RtKRhoriSy45WD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33446</v>
      </c>
      <c r="J41" s="331">
        <v>33357</v>
      </c>
      <c r="K41" s="331">
        <v>30845</v>
      </c>
      <c r="L41" s="331">
        <v>28209</v>
      </c>
      <c r="M41" s="332">
        <v>28106</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9547</v>
      </c>
      <c r="J43" s="334">
        <v>7916</v>
      </c>
      <c r="K43" s="334">
        <v>6558</v>
      </c>
      <c r="L43" s="334">
        <v>6351</v>
      </c>
      <c r="M43" s="335">
        <v>6298</v>
      </c>
    </row>
    <row r="44" spans="2:13" ht="27.75" customHeight="1" x14ac:dyDescent="0.2">
      <c r="B44" s="1171"/>
      <c r="C44" s="1172"/>
      <c r="D44" s="104"/>
      <c r="E44" s="1177" t="s">
        <v>34</v>
      </c>
      <c r="F44" s="1177"/>
      <c r="G44" s="1177"/>
      <c r="H44" s="1178"/>
      <c r="I44" s="333">
        <v>1589</v>
      </c>
      <c r="J44" s="334">
        <v>1706</v>
      </c>
      <c r="K44" s="334">
        <v>1740</v>
      </c>
      <c r="L44" s="334">
        <v>1765</v>
      </c>
      <c r="M44" s="335">
        <v>2008</v>
      </c>
    </row>
    <row r="45" spans="2:13" ht="27.75" customHeight="1" x14ac:dyDescent="0.2">
      <c r="B45" s="1171"/>
      <c r="C45" s="1172"/>
      <c r="D45" s="104"/>
      <c r="E45" s="1177" t="s">
        <v>35</v>
      </c>
      <c r="F45" s="1177"/>
      <c r="G45" s="1177"/>
      <c r="H45" s="1178"/>
      <c r="I45" s="333">
        <v>3049</v>
      </c>
      <c r="J45" s="334">
        <v>2778</v>
      </c>
      <c r="K45" s="334">
        <v>2672</v>
      </c>
      <c r="L45" s="334">
        <v>2506</v>
      </c>
      <c r="M45" s="335">
        <v>2451</v>
      </c>
    </row>
    <row r="46" spans="2:13" ht="27.75" customHeight="1" x14ac:dyDescent="0.2">
      <c r="B46" s="1171"/>
      <c r="C46" s="1172"/>
      <c r="D46" s="105"/>
      <c r="E46" s="1177" t="s">
        <v>36</v>
      </c>
      <c r="F46" s="1177"/>
      <c r="G46" s="1177"/>
      <c r="H46" s="1178"/>
      <c r="I46" s="333">
        <v>5</v>
      </c>
      <c r="J46" s="334" t="s">
        <v>489</v>
      </c>
      <c r="K46" s="334" t="s">
        <v>489</v>
      </c>
      <c r="L46" s="334">
        <v>7</v>
      </c>
      <c r="M46" s="335">
        <v>3</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16837</v>
      </c>
      <c r="J50" s="334">
        <v>18778</v>
      </c>
      <c r="K50" s="334">
        <v>20653</v>
      </c>
      <c r="L50" s="334">
        <v>20310</v>
      </c>
      <c r="M50" s="335">
        <v>19596</v>
      </c>
    </row>
    <row r="51" spans="2:13" ht="27.75" customHeight="1" x14ac:dyDescent="0.2">
      <c r="B51" s="1171"/>
      <c r="C51" s="1172"/>
      <c r="D51" s="104"/>
      <c r="E51" s="1177" t="s">
        <v>42</v>
      </c>
      <c r="F51" s="1177"/>
      <c r="G51" s="1177"/>
      <c r="H51" s="1178"/>
      <c r="I51" s="333">
        <v>3206</v>
      </c>
      <c r="J51" s="334">
        <v>3033</v>
      </c>
      <c r="K51" s="334">
        <v>2651</v>
      </c>
      <c r="L51" s="334">
        <v>2727</v>
      </c>
      <c r="M51" s="335">
        <v>2734</v>
      </c>
    </row>
    <row r="52" spans="2:13" ht="27.75" customHeight="1" x14ac:dyDescent="0.2">
      <c r="B52" s="1173"/>
      <c r="C52" s="1174"/>
      <c r="D52" s="104"/>
      <c r="E52" s="1177" t="s">
        <v>43</v>
      </c>
      <c r="F52" s="1177"/>
      <c r="G52" s="1177"/>
      <c r="H52" s="1178"/>
      <c r="I52" s="333">
        <v>40045</v>
      </c>
      <c r="J52" s="334">
        <v>38758</v>
      </c>
      <c r="K52" s="334">
        <v>36534</v>
      </c>
      <c r="L52" s="334">
        <v>34453</v>
      </c>
      <c r="M52" s="335">
        <v>31980</v>
      </c>
    </row>
    <row r="53" spans="2:13" ht="27.75" customHeight="1" thickBot="1" x14ac:dyDescent="0.25">
      <c r="B53" s="1184" t="s">
        <v>19</v>
      </c>
      <c r="C53" s="1185"/>
      <c r="D53" s="108"/>
      <c r="E53" s="1186" t="s">
        <v>44</v>
      </c>
      <c r="F53" s="1186"/>
      <c r="G53" s="1186"/>
      <c r="H53" s="1187"/>
      <c r="I53" s="336">
        <v>-12451</v>
      </c>
      <c r="J53" s="337">
        <v>-14813</v>
      </c>
      <c r="K53" s="337">
        <v>-18022</v>
      </c>
      <c r="L53" s="337">
        <v>-18652</v>
      </c>
      <c r="M53" s="338">
        <v>-15444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8V9p/OY9JuB3IYDAb5Umkqpv0rZ9oYUU3VQ9m58KUZeLhJMcakhUQ65n7p0cug+yX840F6sX0vvQIO/8N9dVQ==" saltValue="Rl+Q+S3qkZnIjzTTmEZ1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6115</v>
      </c>
      <c r="G55" s="339">
        <v>5708</v>
      </c>
      <c r="H55" s="340">
        <v>4694</v>
      </c>
    </row>
    <row r="56" spans="2:8" ht="52.5" customHeight="1" x14ac:dyDescent="0.2">
      <c r="B56" s="120"/>
      <c r="C56" s="1198" t="s">
        <v>47</v>
      </c>
      <c r="D56" s="1198"/>
      <c r="E56" s="1199"/>
      <c r="F56" s="341">
        <v>2547</v>
      </c>
      <c r="G56" s="341">
        <v>2698</v>
      </c>
      <c r="H56" s="342">
        <v>2701</v>
      </c>
    </row>
    <row r="57" spans="2:8" ht="53.25" customHeight="1" x14ac:dyDescent="0.2">
      <c r="B57" s="120"/>
      <c r="C57" s="1200" t="s">
        <v>48</v>
      </c>
      <c r="D57" s="1200"/>
      <c r="E57" s="1201"/>
      <c r="F57" s="343">
        <v>9797</v>
      </c>
      <c r="G57" s="343">
        <v>10011</v>
      </c>
      <c r="H57" s="344">
        <v>9941</v>
      </c>
    </row>
    <row r="58" spans="2:8" ht="45.75" customHeight="1" x14ac:dyDescent="0.2">
      <c r="B58" s="121"/>
      <c r="C58" s="1188" t="s">
        <v>550</v>
      </c>
      <c r="D58" s="1189"/>
      <c r="E58" s="1190"/>
      <c r="F58" s="345">
        <v>2792</v>
      </c>
      <c r="G58" s="345">
        <v>3193</v>
      </c>
      <c r="H58" s="346">
        <v>3263</v>
      </c>
    </row>
    <row r="59" spans="2:8" ht="45.75" customHeight="1" x14ac:dyDescent="0.2">
      <c r="B59" s="121"/>
      <c r="C59" s="1188" t="s">
        <v>551</v>
      </c>
      <c r="D59" s="1189"/>
      <c r="E59" s="1190"/>
      <c r="F59" s="345">
        <v>2960</v>
      </c>
      <c r="G59" s="345">
        <v>2960</v>
      </c>
      <c r="H59" s="346">
        <v>2960</v>
      </c>
    </row>
    <row r="60" spans="2:8" ht="45.75" customHeight="1" x14ac:dyDescent="0.2">
      <c r="B60" s="121"/>
      <c r="C60" s="1188" t="s">
        <v>552</v>
      </c>
      <c r="D60" s="1189"/>
      <c r="E60" s="1190"/>
      <c r="F60" s="345">
        <v>1961</v>
      </c>
      <c r="G60" s="345">
        <v>1902</v>
      </c>
      <c r="H60" s="346">
        <v>1379</v>
      </c>
    </row>
    <row r="61" spans="2:8" ht="45.75" customHeight="1" x14ac:dyDescent="0.2">
      <c r="B61" s="121"/>
      <c r="C61" s="1188" t="s">
        <v>553</v>
      </c>
      <c r="D61" s="1189"/>
      <c r="E61" s="1190"/>
      <c r="F61" s="345">
        <v>838</v>
      </c>
      <c r="G61" s="345">
        <v>914</v>
      </c>
      <c r="H61" s="346">
        <v>1072</v>
      </c>
    </row>
    <row r="62" spans="2:8" ht="45.75" customHeight="1" thickBot="1" x14ac:dyDescent="0.25">
      <c r="B62" s="122"/>
      <c r="C62" s="1191" t="s">
        <v>554</v>
      </c>
      <c r="D62" s="1192"/>
      <c r="E62" s="1193"/>
      <c r="F62" s="347">
        <v>394</v>
      </c>
      <c r="G62" s="347">
        <v>463</v>
      </c>
      <c r="H62" s="348">
        <v>449</v>
      </c>
    </row>
    <row r="63" spans="2:8" ht="52.5" customHeight="1" thickBot="1" x14ac:dyDescent="0.25">
      <c r="B63" s="123"/>
      <c r="C63" s="1194" t="s">
        <v>49</v>
      </c>
      <c r="D63" s="1194"/>
      <c r="E63" s="1195"/>
      <c r="F63" s="349">
        <v>18458</v>
      </c>
      <c r="G63" s="349">
        <v>18417</v>
      </c>
      <c r="H63" s="350">
        <v>17336</v>
      </c>
    </row>
    <row r="64" spans="2:8" ht="13" x14ac:dyDescent="0.2"/>
  </sheetData>
  <sheetProtection algorithmName="SHA-512" hashValue="FwKlFqZ0s9FwyVWO1/kPpaazDjElcfRVSjxTxj7ZaNNawzwvaInDFcV6LV3igSlDVE+OhUq3PrKL+MN+Uj/vdg==" saltValue="1HHC9zs05TpubayufaM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57718</v>
      </c>
      <c r="E3" s="142"/>
      <c r="F3" s="143">
        <v>72756</v>
      </c>
      <c r="G3" s="144"/>
      <c r="H3" s="145"/>
    </row>
    <row r="4" spans="1:8" x14ac:dyDescent="0.2">
      <c r="A4" s="146"/>
      <c r="B4" s="147"/>
      <c r="C4" s="148"/>
      <c r="D4" s="149">
        <v>19495</v>
      </c>
      <c r="E4" s="150"/>
      <c r="F4" s="151">
        <v>32117</v>
      </c>
      <c r="G4" s="152"/>
      <c r="H4" s="153"/>
    </row>
    <row r="5" spans="1:8" x14ac:dyDescent="0.2">
      <c r="A5" s="134" t="s">
        <v>521</v>
      </c>
      <c r="B5" s="139"/>
      <c r="C5" s="140"/>
      <c r="D5" s="141">
        <v>41069</v>
      </c>
      <c r="E5" s="142"/>
      <c r="F5" s="143">
        <v>62281</v>
      </c>
      <c r="G5" s="144"/>
      <c r="H5" s="145"/>
    </row>
    <row r="6" spans="1:8" x14ac:dyDescent="0.2">
      <c r="A6" s="146"/>
      <c r="B6" s="147"/>
      <c r="C6" s="148"/>
      <c r="D6" s="149">
        <v>24635</v>
      </c>
      <c r="E6" s="150"/>
      <c r="F6" s="151">
        <v>38152</v>
      </c>
      <c r="G6" s="152"/>
      <c r="H6" s="153"/>
    </row>
    <row r="7" spans="1:8" x14ac:dyDescent="0.2">
      <c r="A7" s="134" t="s">
        <v>522</v>
      </c>
      <c r="B7" s="139"/>
      <c r="C7" s="140"/>
      <c r="D7" s="141">
        <v>40471</v>
      </c>
      <c r="E7" s="142"/>
      <c r="F7" s="143">
        <v>58940</v>
      </c>
      <c r="G7" s="144"/>
      <c r="H7" s="145"/>
    </row>
    <row r="8" spans="1:8" x14ac:dyDescent="0.2">
      <c r="A8" s="146"/>
      <c r="B8" s="147"/>
      <c r="C8" s="148"/>
      <c r="D8" s="149">
        <v>15932</v>
      </c>
      <c r="E8" s="150"/>
      <c r="F8" s="151">
        <v>33486</v>
      </c>
      <c r="G8" s="152"/>
      <c r="H8" s="153"/>
    </row>
    <row r="9" spans="1:8" x14ac:dyDescent="0.2">
      <c r="A9" s="134" t="s">
        <v>523</v>
      </c>
      <c r="B9" s="139"/>
      <c r="C9" s="140"/>
      <c r="D9" s="141">
        <v>37497</v>
      </c>
      <c r="E9" s="142"/>
      <c r="F9" s="143">
        <v>57336</v>
      </c>
      <c r="G9" s="144"/>
      <c r="H9" s="145"/>
    </row>
    <row r="10" spans="1:8" x14ac:dyDescent="0.2">
      <c r="A10" s="146"/>
      <c r="B10" s="147"/>
      <c r="C10" s="148"/>
      <c r="D10" s="149">
        <v>16170</v>
      </c>
      <c r="E10" s="150"/>
      <c r="F10" s="151">
        <v>34481</v>
      </c>
      <c r="G10" s="152"/>
      <c r="H10" s="153"/>
    </row>
    <row r="11" spans="1:8" x14ac:dyDescent="0.2">
      <c r="A11" s="134" t="s">
        <v>524</v>
      </c>
      <c r="B11" s="139"/>
      <c r="C11" s="140"/>
      <c r="D11" s="141">
        <v>56001</v>
      </c>
      <c r="E11" s="142"/>
      <c r="F11" s="143">
        <v>69665</v>
      </c>
      <c r="G11" s="144"/>
      <c r="H11" s="145"/>
    </row>
    <row r="12" spans="1:8" x14ac:dyDescent="0.2">
      <c r="A12" s="146"/>
      <c r="B12" s="147"/>
      <c r="C12" s="154"/>
      <c r="D12" s="149">
        <v>33705</v>
      </c>
      <c r="E12" s="150"/>
      <c r="F12" s="151">
        <v>39225</v>
      </c>
      <c r="G12" s="152"/>
      <c r="H12" s="153"/>
    </row>
    <row r="13" spans="1:8" x14ac:dyDescent="0.2">
      <c r="A13" s="134"/>
      <c r="B13" s="139"/>
      <c r="C13" s="140"/>
      <c r="D13" s="141">
        <v>46551</v>
      </c>
      <c r="E13" s="142"/>
      <c r="F13" s="143">
        <v>64196</v>
      </c>
      <c r="G13" s="155"/>
      <c r="H13" s="145"/>
    </row>
    <row r="14" spans="1:8" x14ac:dyDescent="0.2">
      <c r="A14" s="146"/>
      <c r="B14" s="147"/>
      <c r="C14" s="148"/>
      <c r="D14" s="149">
        <v>21987</v>
      </c>
      <c r="E14" s="150"/>
      <c r="F14" s="151">
        <v>35492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8.9700000000000006</v>
      </c>
      <c r="C19" s="156">
        <f>ROUND(VALUE(SUBSTITUTE(実質収支比率等に係る経年分析!G$48,"▲","-")),2)</f>
        <v>12.83</v>
      </c>
      <c r="D19" s="156">
        <f>ROUND(VALUE(SUBSTITUTE(実質収支比率等に係る経年分析!H$48,"▲","-")),2)</f>
        <v>8.84</v>
      </c>
      <c r="E19" s="156">
        <f>ROUND(VALUE(SUBSTITUTE(実質収支比率等に係る経年分析!I$48,"▲","-")),2)</f>
        <v>9.48</v>
      </c>
      <c r="F19" s="156">
        <f>ROUND(VALUE(SUBSTITUTE(実質収支比率等に係る経年分析!J$48,"▲","-")),2)</f>
        <v>10.01</v>
      </c>
    </row>
    <row r="20" spans="1:11" x14ac:dyDescent="0.2">
      <c r="A20" s="156" t="s">
        <v>53</v>
      </c>
      <c r="B20" s="156">
        <f>ROUND(VALUE(SUBSTITUTE(実質収支比率等に係る経年分析!F$47,"▲","-")),2)</f>
        <v>20.02</v>
      </c>
      <c r="C20" s="156">
        <f>ROUND(VALUE(SUBSTITUTE(実質収支比率等に係る経年分析!G$47,"▲","-")),2)</f>
        <v>21.11</v>
      </c>
      <c r="D20" s="156">
        <f>ROUND(VALUE(SUBSTITUTE(実質収支比率等に係る経年分析!H$47,"▲","-")),2)</f>
        <v>21.6</v>
      </c>
      <c r="E20" s="156">
        <f>ROUND(VALUE(SUBSTITUTE(実質収支比率等に係る経年分析!I$47,"▲","-")),2)</f>
        <v>19.899999999999999</v>
      </c>
      <c r="F20" s="156">
        <f>ROUND(VALUE(SUBSTITUTE(実質収支比率等に係る経年分析!J$47,"▲","-")),2)</f>
        <v>16.22</v>
      </c>
    </row>
    <row r="21" spans="1:11" x14ac:dyDescent="0.2">
      <c r="A21" s="156" t="s">
        <v>54</v>
      </c>
      <c r="B21" s="156">
        <f>IF(ISNUMBER(VALUE(SUBSTITUTE(実質収支比率等に係る経年分析!F$49,"▲","-"))),ROUND(VALUE(SUBSTITUTE(実質収支比率等に係る経年分析!F$49,"▲","-")),2),NA())</f>
        <v>1.41</v>
      </c>
      <c r="C21" s="156">
        <f>IF(ISNUMBER(VALUE(SUBSTITUTE(実質収支比率等に係る経年分析!G$49,"▲","-"))),ROUND(VALUE(SUBSTITUTE(実質収支比率等に係る経年分析!G$49,"▲","-")),2),NA())</f>
        <v>6.09</v>
      </c>
      <c r="D21" s="156">
        <f>IF(ISNUMBER(VALUE(SUBSTITUTE(実質収支比率等に係る経年分析!H$49,"▲","-"))),ROUND(VALUE(SUBSTITUTE(実質収支比率等に係る経年分析!H$49,"▲","-")),2),NA())</f>
        <v>-4.17</v>
      </c>
      <c r="E21" s="156">
        <f>IF(ISNUMBER(VALUE(SUBSTITUTE(実質収支比率等に係る経年分析!I$49,"▲","-"))),ROUND(VALUE(SUBSTITUTE(実質収支比率等に係る経年分析!I$49,"▲","-")),2),NA())</f>
        <v>-0.66</v>
      </c>
      <c r="F21" s="156">
        <f>IF(ISNUMBER(VALUE(SUBSTITUTE(実質収支比率等に係る経年分析!J$49,"▲","-"))),ROUND(VALUE(SUBSTITUTE(実質収支比率等に係る経年分析!J$49,"▲","-")),2),NA())</f>
        <v>-2.89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2.84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2.5299999999999998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墓地事業特別会計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那須塩原市温泉事業特別会計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1.1299999999999999</v>
      </c>
    </row>
    <row r="34" spans="1:16" x14ac:dyDescent="0.2">
      <c r="A34" s="157" t="str">
        <f>IF(連結実質赤字比率に係る赤字・黒字の構成分析!C$36="",NA(),連結実質赤字比率に係る赤字・黒字の構成分析!C$36)</f>
        <v>那須塩原市下水道事業会計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v>
      </c>
    </row>
    <row r="35" spans="1:16" x14ac:dyDescent="0.2">
      <c r="A35" s="157" t="str">
        <f>IF(連結実質赤字比率に係る赤字・黒字の構成分析!C$35="",NA(),連結実質赤字比率に係る赤字・黒字の構成分析!C$35)</f>
        <v>那須塩原市水道事業会計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8.4700000000000006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8.9700000000000006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4539</v>
      </c>
      <c r="E42" s="158"/>
      <c r="F42" s="158"/>
      <c r="G42" s="158">
        <f>'実質公債費比率（分子）の構造'!L$52</f>
        <v>4560</v>
      </c>
      <c r="H42" s="158"/>
      <c r="I42" s="158"/>
      <c r="J42" s="158">
        <f>'実質公債費比率（分子）の構造'!M$52</f>
        <v>4477</v>
      </c>
      <c r="K42" s="158"/>
      <c r="L42" s="158"/>
      <c r="M42" s="158">
        <f>'実質公債費比率（分子）の構造'!N$52</f>
        <v>4266</v>
      </c>
      <c r="N42" s="158"/>
      <c r="O42" s="158"/>
      <c r="P42" s="158">
        <f>'実質公債費比率（分子）の構造'!O$52</f>
        <v>3666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v>
      </c>
      <c r="C44" s="158"/>
      <c r="D44" s="158"/>
      <c r="E44" s="158">
        <f>'実質公債費比率（分子）の構造'!L$50</f>
        <v>11</v>
      </c>
      <c r="F44" s="158"/>
      <c r="G44" s="158"/>
      <c r="H44" s="158">
        <f>'実質公債費比率（分子）の構造'!M$50</f>
        <v>4</v>
      </c>
      <c r="I44" s="158"/>
      <c r="J44" s="158"/>
      <c r="K44" s="158">
        <f>'実質公債費比率（分子）の構造'!N$50</f>
        <v>5</v>
      </c>
      <c r="L44" s="158"/>
      <c r="M44" s="158"/>
      <c r="N44" s="158">
        <f>'実質公債費比率（分子）の構造'!O$50</f>
        <v>3</v>
      </c>
      <c r="O44" s="158"/>
      <c r="P44" s="158"/>
    </row>
    <row r="45" spans="1:16" x14ac:dyDescent="0.2">
      <c r="A45" s="158" t="s">
        <v>63</v>
      </c>
      <c r="B45" s="158">
        <f>'実質公債費比率（分子）の構造'!K$49</f>
        <v>193</v>
      </c>
      <c r="C45" s="158"/>
      <c r="D45" s="158"/>
      <c r="E45" s="158">
        <f>'実質公債費比率（分子）の構造'!L$49</f>
        <v>171</v>
      </c>
      <c r="F45" s="158"/>
      <c r="G45" s="158"/>
      <c r="H45" s="158">
        <f>'実質公債費比率（分子）の構造'!M$49</f>
        <v>199</v>
      </c>
      <c r="I45" s="158"/>
      <c r="J45" s="158"/>
      <c r="K45" s="158">
        <f>'実質公債費比率（分子）の構造'!N$49</f>
        <v>207</v>
      </c>
      <c r="L45" s="158"/>
      <c r="M45" s="158"/>
      <c r="N45" s="158">
        <f>'実質公債費比率（分子）の構造'!O$49</f>
        <v>229</v>
      </c>
      <c r="O45" s="158"/>
      <c r="P45" s="158"/>
    </row>
    <row r="46" spans="1:16" x14ac:dyDescent="0.2">
      <c r="A46" s="158" t="s">
        <v>64</v>
      </c>
      <c r="B46" s="158">
        <f>'実質公債費比率（分子）の構造'!K$48</f>
        <v>791</v>
      </c>
      <c r="C46" s="158"/>
      <c r="D46" s="158"/>
      <c r="E46" s="158">
        <f>'実質公債費比率（分子）の構造'!L$48</f>
        <v>815</v>
      </c>
      <c r="F46" s="158"/>
      <c r="G46" s="158"/>
      <c r="H46" s="158">
        <f>'実質公債費比率（分子）の構造'!M$48</f>
        <v>830</v>
      </c>
      <c r="I46" s="158"/>
      <c r="J46" s="158"/>
      <c r="K46" s="158">
        <f>'実質公債費比率（分子）の構造'!N$48</f>
        <v>734</v>
      </c>
      <c r="L46" s="158"/>
      <c r="M46" s="158"/>
      <c r="N46" s="158">
        <f>'実質公債費比率（分子）の構造'!O$48</f>
        <v>711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4237</v>
      </c>
      <c r="C49" s="158"/>
      <c r="D49" s="158"/>
      <c r="E49" s="158">
        <f>'実質公債費比率（分子）の構造'!L$45</f>
        <v>4239</v>
      </c>
      <c r="F49" s="158"/>
      <c r="G49" s="158"/>
      <c r="H49" s="158">
        <f>'実質公債費比率（分子）の構造'!M$45</f>
        <v>4323</v>
      </c>
      <c r="I49" s="158"/>
      <c r="J49" s="158"/>
      <c r="K49" s="158">
        <f>'実質公債費比率（分子）の構造'!N$45</f>
        <v>4223</v>
      </c>
      <c r="L49" s="158"/>
      <c r="M49" s="158"/>
      <c r="N49" s="158">
        <f>'実質公債費比率（分子）の構造'!O$45</f>
        <v>3390</v>
      </c>
      <c r="O49" s="158"/>
      <c r="P49" s="158"/>
    </row>
    <row r="50" spans="1:16" x14ac:dyDescent="0.2">
      <c r="A50" s="158" t="s">
        <v>67</v>
      </c>
      <c r="B50" s="158" t="e">
        <f>NA()</f>
        <v>#N/A</v>
      </c>
      <c r="C50" s="158">
        <f>IF(ISNUMBER('実質公債費比率（分子）の構造'!K$53),'実質公債費比率（分子）の構造'!K$53,NA())</f>
        <v>687</v>
      </c>
      <c r="D50" s="158" t="e">
        <f>NA()</f>
        <v>#N/A</v>
      </c>
      <c r="E50" s="158" t="e">
        <f>NA()</f>
        <v>#N/A</v>
      </c>
      <c r="F50" s="158">
        <f>IF(ISNUMBER('実質公債費比率（分子）の構造'!L$53),'実質公債費比率（分子）の構造'!L$53,NA())</f>
        <v>676</v>
      </c>
      <c r="G50" s="158" t="e">
        <f>NA()</f>
        <v>#N/A</v>
      </c>
      <c r="H50" s="158" t="e">
        <f>NA()</f>
        <v>#N/A</v>
      </c>
      <c r="I50" s="158">
        <f>IF(ISNUMBER('実質公債費比率（分子）の構造'!M$53),'実質公債費比率（分子）の構造'!M$53,NA())</f>
        <v>879</v>
      </c>
      <c r="J50" s="158" t="e">
        <f>NA()</f>
        <v>#N/A</v>
      </c>
      <c r="K50" s="158" t="e">
        <f>NA()</f>
        <v>#N/A</v>
      </c>
      <c r="L50" s="158">
        <f>IF(ISNUMBER('実質公債費比率（分子）の構造'!N$53),'実質公債費比率（分子）の構造'!N$53,NA())</f>
        <v>903</v>
      </c>
      <c r="M50" s="158" t="e">
        <f>NA()</f>
        <v>#N/A</v>
      </c>
      <c r="N50" s="158" t="e">
        <f>NA()</f>
        <v>#N/A</v>
      </c>
      <c r="O50" s="158">
        <f>IF(ISNUMBER('実質公債費比率（分子）の構造'!O$53),'実質公債費比率（分子）の構造'!O$53,NA())</f>
        <v>667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40045</v>
      </c>
      <c r="E56" s="157"/>
      <c r="F56" s="157"/>
      <c r="G56" s="157">
        <f>'将来負担比率（分子）の構造'!J$52</f>
        <v>38758</v>
      </c>
      <c r="H56" s="157"/>
      <c r="I56" s="157"/>
      <c r="J56" s="157">
        <f>'将来負担比率（分子）の構造'!K$52</f>
        <v>36534</v>
      </c>
      <c r="K56" s="157"/>
      <c r="L56" s="157"/>
      <c r="M56" s="157">
        <f>'将来負担比率（分子）の構造'!L$52</f>
        <v>34453</v>
      </c>
      <c r="N56" s="157"/>
      <c r="O56" s="157"/>
      <c r="P56" s="157">
        <f>'将来負担比率（分子）の構造'!M$52</f>
        <v>31980</v>
      </c>
    </row>
    <row r="57" spans="1:16" x14ac:dyDescent="0.2">
      <c r="A57" s="157" t="s">
        <v>42</v>
      </c>
      <c r="B57" s="157"/>
      <c r="C57" s="157"/>
      <c r="D57" s="157">
        <f>'将来負担比率（分子）の構造'!I$51</f>
        <v>3206</v>
      </c>
      <c r="E57" s="157"/>
      <c r="F57" s="157"/>
      <c r="G57" s="157">
        <f>'将来負担比率（分子）の構造'!J$51</f>
        <v>3033</v>
      </c>
      <c r="H57" s="157"/>
      <c r="I57" s="157"/>
      <c r="J57" s="157">
        <f>'将来負担比率（分子）の構造'!K$51</f>
        <v>2651</v>
      </c>
      <c r="K57" s="157"/>
      <c r="L57" s="157"/>
      <c r="M57" s="157">
        <f>'将来負担比率（分子）の構造'!L$51</f>
        <v>2727</v>
      </c>
      <c r="N57" s="157"/>
      <c r="O57" s="157"/>
      <c r="P57" s="157">
        <f>'将来負担比率（分子）の構造'!M$51</f>
        <v>2734</v>
      </c>
    </row>
    <row r="58" spans="1:16" x14ac:dyDescent="0.2">
      <c r="A58" s="157" t="s">
        <v>41</v>
      </c>
      <c r="B58" s="157"/>
      <c r="C58" s="157"/>
      <c r="D58" s="157">
        <f>'将来負担比率（分子）の構造'!I$50</f>
        <v>16837</v>
      </c>
      <c r="E58" s="157"/>
      <c r="F58" s="157"/>
      <c r="G58" s="157">
        <f>'将来負担比率（分子）の構造'!J$50</f>
        <v>18778</v>
      </c>
      <c r="H58" s="157"/>
      <c r="I58" s="157"/>
      <c r="J58" s="157">
        <f>'将来負担比率（分子）の構造'!K$50</f>
        <v>20653</v>
      </c>
      <c r="K58" s="157"/>
      <c r="L58" s="157"/>
      <c r="M58" s="157">
        <f>'将来負担比率（分子）の構造'!L$50</f>
        <v>20310</v>
      </c>
      <c r="N58" s="157"/>
      <c r="O58" s="157"/>
      <c r="P58" s="157">
        <f>'将来負担比率（分子）の構造'!M$50</f>
        <v>19596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v>
      </c>
      <c r="C61" s="157"/>
      <c r="D61" s="157"/>
      <c r="E61" s="157" t="str">
        <f>'将来負担比率（分子）の構造'!J$46</f>
        <v>-</v>
      </c>
      <c r="F61" s="157"/>
      <c r="G61" s="157"/>
      <c r="H61" s="157" t="str">
        <f>'将来負担比率（分子）の構造'!K$46</f>
        <v>-</v>
      </c>
      <c r="I61" s="157"/>
      <c r="J61" s="157"/>
      <c r="K61" s="157">
        <f>'将来負担比率（分子）の構造'!L$46</f>
        <v>7</v>
      </c>
      <c r="L61" s="157"/>
      <c r="M61" s="157"/>
      <c r="N61" s="157">
        <f>'将来負担比率（分子）の構造'!M$46</f>
        <v>3</v>
      </c>
      <c r="O61" s="157"/>
      <c r="P61" s="157"/>
    </row>
    <row r="62" spans="1:16" x14ac:dyDescent="0.2">
      <c r="A62" s="157" t="s">
        <v>35</v>
      </c>
      <c r="B62" s="157">
        <f>'将来負担比率（分子）の構造'!I$45</f>
        <v>3049</v>
      </c>
      <c r="C62" s="157"/>
      <c r="D62" s="157"/>
      <c r="E62" s="157">
        <f>'将来負担比率（分子）の構造'!J$45</f>
        <v>2778</v>
      </c>
      <c r="F62" s="157"/>
      <c r="G62" s="157"/>
      <c r="H62" s="157">
        <f>'将来負担比率（分子）の構造'!K$45</f>
        <v>2672</v>
      </c>
      <c r="I62" s="157"/>
      <c r="J62" s="157"/>
      <c r="K62" s="157">
        <f>'将来負担比率（分子）の構造'!L$45</f>
        <v>2506</v>
      </c>
      <c r="L62" s="157"/>
      <c r="M62" s="157"/>
      <c r="N62" s="157">
        <f>'将来負担比率（分子）の構造'!M$45</f>
        <v>2451</v>
      </c>
      <c r="O62" s="157"/>
      <c r="P62" s="157"/>
    </row>
    <row r="63" spans="1:16" x14ac:dyDescent="0.2">
      <c r="A63" s="157" t="s">
        <v>34</v>
      </c>
      <c r="B63" s="157">
        <f>'将来負担比率（分子）の構造'!I$44</f>
        <v>1589</v>
      </c>
      <c r="C63" s="157"/>
      <c r="D63" s="157"/>
      <c r="E63" s="157">
        <f>'将来負担比率（分子）の構造'!J$44</f>
        <v>1706</v>
      </c>
      <c r="F63" s="157"/>
      <c r="G63" s="157"/>
      <c r="H63" s="157">
        <f>'将来負担比率（分子）の構造'!K$44</f>
        <v>1740</v>
      </c>
      <c r="I63" s="157"/>
      <c r="J63" s="157"/>
      <c r="K63" s="157">
        <f>'将来負担比率（分子）の構造'!L$44</f>
        <v>1765</v>
      </c>
      <c r="L63" s="157"/>
      <c r="M63" s="157"/>
      <c r="N63" s="157">
        <f>'将来負担比率（分子）の構造'!M$44</f>
        <v>2008</v>
      </c>
      <c r="O63" s="157"/>
      <c r="P63" s="157"/>
    </row>
    <row r="64" spans="1:16" x14ac:dyDescent="0.2">
      <c r="A64" s="157" t="s">
        <v>33</v>
      </c>
      <c r="B64" s="157">
        <f>'将来負担比率（分子）の構造'!I$43</f>
        <v>9547</v>
      </c>
      <c r="C64" s="157"/>
      <c r="D64" s="157"/>
      <c r="E64" s="157">
        <f>'将来負担比率（分子）の構造'!J$43</f>
        <v>7916</v>
      </c>
      <c r="F64" s="157"/>
      <c r="G64" s="157"/>
      <c r="H64" s="157">
        <f>'将来負担比率（分子）の構造'!K$43</f>
        <v>6558</v>
      </c>
      <c r="I64" s="157"/>
      <c r="J64" s="157"/>
      <c r="K64" s="157">
        <f>'将来負担比率（分子）の構造'!L$43</f>
        <v>6351</v>
      </c>
      <c r="L64" s="157"/>
      <c r="M64" s="157"/>
      <c r="N64" s="157">
        <f>'将来負担比率（分子）の構造'!M$43</f>
        <v>6298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33446</v>
      </c>
      <c r="C66" s="157"/>
      <c r="D66" s="157"/>
      <c r="E66" s="157">
        <f>'将来負担比率（分子）の構造'!J$41</f>
        <v>33357</v>
      </c>
      <c r="F66" s="157"/>
      <c r="G66" s="157"/>
      <c r="H66" s="157">
        <f>'将来負担比率（分子）の構造'!K$41</f>
        <v>30845</v>
      </c>
      <c r="I66" s="157"/>
      <c r="J66" s="157"/>
      <c r="K66" s="157">
        <f>'将来負担比率（分子）の構造'!L$41</f>
        <v>28209</v>
      </c>
      <c r="L66" s="157"/>
      <c r="M66" s="157"/>
      <c r="N66" s="157">
        <f>'将来負担比率（分子）の構造'!M$41</f>
        <v>28106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6115</v>
      </c>
      <c r="C72" s="161">
        <f>基金残高に係る経年分析!G55</f>
        <v>5708</v>
      </c>
      <c r="D72" s="161">
        <f>基金残高に係る経年分析!H55</f>
        <v>4694</v>
      </c>
    </row>
    <row r="73" spans="1:16" x14ac:dyDescent="0.2">
      <c r="A73" s="160" t="s">
        <v>74</v>
      </c>
      <c r="B73" s="161">
        <f>基金残高に係る経年分析!F56</f>
        <v>2547</v>
      </c>
      <c r="C73" s="161">
        <f>基金残高に係る経年分析!G56</f>
        <v>2698</v>
      </c>
      <c r="D73" s="161">
        <f>基金残高に係る経年分析!H56</f>
        <v>2701</v>
      </c>
    </row>
    <row r="74" spans="1:16" x14ac:dyDescent="0.2">
      <c r="A74" s="160" t="s">
        <v>75</v>
      </c>
      <c r="B74" s="161">
        <f>基金残高に係る経年分析!F57</f>
        <v>9797</v>
      </c>
      <c r="C74" s="161">
        <f>基金残高に係る経年分析!G57</f>
        <v>10011</v>
      </c>
      <c r="D74" s="161">
        <f>基金残高に係る経年分析!H57</f>
        <v>9941</v>
      </c>
    </row>
  </sheetData>
  <sheetProtection algorithmName="SHA-512" hashValue="0CskvRlTk444vUQwFTtBPihzR1Kzwt5w+jJHUP9r0YDDK/wKBE7tfj+t4dedDKu2GBXPakjHCzaTSeg9qwC2fg==" saltValue="3huHYERd1nNQPSl5XOJe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19727714</v>
      </c>
      <c r="S5" s="600"/>
      <c r="T5" s="600"/>
      <c r="U5" s="600"/>
      <c r="V5" s="600"/>
      <c r="W5" s="600"/>
      <c r="X5" s="600"/>
      <c r="Y5" s="601"/>
      <c r="Z5" s="602">
        <v>32.700000000000003</v>
      </c>
      <c r="AA5" s="602"/>
      <c r="AB5" s="602"/>
      <c r="AC5" s="602"/>
      <c r="AD5" s="603">
        <v>19248842</v>
      </c>
      <c r="AE5" s="603"/>
      <c r="AF5" s="603"/>
      <c r="AG5" s="603"/>
      <c r="AH5" s="603"/>
      <c r="AI5" s="603"/>
      <c r="AJ5" s="603"/>
      <c r="AK5" s="603"/>
      <c r="AL5" s="604">
        <v>64.900000000000006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19134139</v>
      </c>
      <c r="BH5" s="611"/>
      <c r="BI5" s="611"/>
      <c r="BJ5" s="611"/>
      <c r="BK5" s="611"/>
      <c r="BL5" s="611"/>
      <c r="BM5" s="611"/>
      <c r="BN5" s="612"/>
      <c r="BO5" s="613">
        <v>97</v>
      </c>
      <c r="BP5" s="613"/>
      <c r="BQ5" s="613"/>
      <c r="BR5" s="613"/>
      <c r="BS5" s="614">
        <v>344149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466231</v>
      </c>
      <c r="S6" s="611"/>
      <c r="T6" s="611"/>
      <c r="U6" s="611"/>
      <c r="V6" s="611"/>
      <c r="W6" s="611"/>
      <c r="X6" s="611"/>
      <c r="Y6" s="612"/>
      <c r="Z6" s="613">
        <v>0.8</v>
      </c>
      <c r="AA6" s="613"/>
      <c r="AB6" s="613"/>
      <c r="AC6" s="613"/>
      <c r="AD6" s="614">
        <v>466231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19134139</v>
      </c>
      <c r="BH6" s="611"/>
      <c r="BI6" s="611"/>
      <c r="BJ6" s="611"/>
      <c r="BK6" s="611"/>
      <c r="BL6" s="611"/>
      <c r="BM6" s="611"/>
      <c r="BN6" s="612"/>
      <c r="BO6" s="613">
        <v>97</v>
      </c>
      <c r="BP6" s="613"/>
      <c r="BQ6" s="613"/>
      <c r="BR6" s="613"/>
      <c r="BS6" s="614">
        <v>344149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330072</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329701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6203</v>
      </c>
      <c r="S7" s="611"/>
      <c r="T7" s="611"/>
      <c r="U7" s="611"/>
      <c r="V7" s="611"/>
      <c r="W7" s="611"/>
      <c r="X7" s="611"/>
      <c r="Y7" s="612"/>
      <c r="Z7" s="613">
        <v>0</v>
      </c>
      <c r="AA7" s="613"/>
      <c r="AB7" s="613"/>
      <c r="AC7" s="613"/>
      <c r="AD7" s="614">
        <v>6203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7581526</v>
      </c>
      <c r="BH7" s="611"/>
      <c r="BI7" s="611"/>
      <c r="BJ7" s="611"/>
      <c r="BK7" s="611"/>
      <c r="BL7" s="611"/>
      <c r="BM7" s="611"/>
      <c r="BN7" s="612"/>
      <c r="BO7" s="613">
        <v>38.4</v>
      </c>
      <c r="BP7" s="613"/>
      <c r="BQ7" s="613"/>
      <c r="BR7" s="613"/>
      <c r="BS7" s="614">
        <v>344149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7708864</v>
      </c>
      <c r="CS7" s="611"/>
      <c r="CT7" s="611"/>
      <c r="CU7" s="611"/>
      <c r="CV7" s="611"/>
      <c r="CW7" s="611"/>
      <c r="CX7" s="611"/>
      <c r="CY7" s="612"/>
      <c r="CZ7" s="613">
        <v>13.5</v>
      </c>
      <c r="DA7" s="613"/>
      <c r="DB7" s="613"/>
      <c r="DC7" s="613"/>
      <c r="DD7" s="619">
        <v>204045</v>
      </c>
      <c r="DE7" s="611"/>
      <c r="DF7" s="611"/>
      <c r="DG7" s="611"/>
      <c r="DH7" s="611"/>
      <c r="DI7" s="611"/>
      <c r="DJ7" s="611"/>
      <c r="DK7" s="611"/>
      <c r="DL7" s="611"/>
      <c r="DM7" s="611"/>
      <c r="DN7" s="611"/>
      <c r="DO7" s="611"/>
      <c r="DP7" s="612"/>
      <c r="DQ7" s="619">
        <v>6118237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125076</v>
      </c>
      <c r="S8" s="611"/>
      <c r="T8" s="611"/>
      <c r="U8" s="611"/>
      <c r="V8" s="611"/>
      <c r="W8" s="611"/>
      <c r="X8" s="611"/>
      <c r="Y8" s="612"/>
      <c r="Z8" s="613">
        <v>0.2</v>
      </c>
      <c r="AA8" s="613"/>
      <c r="AB8" s="613"/>
      <c r="AC8" s="613"/>
      <c r="AD8" s="614">
        <v>125076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202608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21576812</v>
      </c>
      <c r="CS8" s="611"/>
      <c r="CT8" s="611"/>
      <c r="CU8" s="611"/>
      <c r="CV8" s="611"/>
      <c r="CW8" s="611"/>
      <c r="CX8" s="611"/>
      <c r="CY8" s="612"/>
      <c r="CZ8" s="613">
        <v>37.700000000000003</v>
      </c>
      <c r="DA8" s="613"/>
      <c r="DB8" s="613"/>
      <c r="DC8" s="613"/>
      <c r="DD8" s="619">
        <v>33228</v>
      </c>
      <c r="DE8" s="611"/>
      <c r="DF8" s="611"/>
      <c r="DG8" s="611"/>
      <c r="DH8" s="611"/>
      <c r="DI8" s="611"/>
      <c r="DJ8" s="611"/>
      <c r="DK8" s="611"/>
      <c r="DL8" s="611"/>
      <c r="DM8" s="611"/>
      <c r="DN8" s="611"/>
      <c r="DO8" s="611"/>
      <c r="DP8" s="612"/>
      <c r="DQ8" s="619">
        <v>11106563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178025</v>
      </c>
      <c r="S9" s="611"/>
      <c r="T9" s="611"/>
      <c r="U9" s="611"/>
      <c r="V9" s="611"/>
      <c r="W9" s="611"/>
      <c r="X9" s="611"/>
      <c r="Y9" s="612"/>
      <c r="Z9" s="613">
        <v>0.3</v>
      </c>
      <c r="AA9" s="613"/>
      <c r="AB9" s="613"/>
      <c r="AC9" s="613"/>
      <c r="AD9" s="614">
        <v>178025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5979816</v>
      </c>
      <c r="BH9" s="611"/>
      <c r="BI9" s="611"/>
      <c r="BJ9" s="611"/>
      <c r="BK9" s="611"/>
      <c r="BL9" s="611"/>
      <c r="BM9" s="611"/>
      <c r="BN9" s="612"/>
      <c r="BO9" s="613">
        <v>30.3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7495698</v>
      </c>
      <c r="CS9" s="611"/>
      <c r="CT9" s="611"/>
      <c r="CU9" s="611"/>
      <c r="CV9" s="611"/>
      <c r="CW9" s="611"/>
      <c r="CX9" s="611"/>
      <c r="CY9" s="612"/>
      <c r="CZ9" s="613">
        <v>13.1</v>
      </c>
      <c r="DA9" s="613"/>
      <c r="DB9" s="613"/>
      <c r="DC9" s="613"/>
      <c r="DD9" s="619">
        <v>2544090</v>
      </c>
      <c r="DE9" s="611"/>
      <c r="DF9" s="611"/>
      <c r="DG9" s="611"/>
      <c r="DH9" s="611"/>
      <c r="DI9" s="611"/>
      <c r="DJ9" s="611"/>
      <c r="DK9" s="611"/>
      <c r="DL9" s="611"/>
      <c r="DM9" s="611"/>
      <c r="DN9" s="611"/>
      <c r="DO9" s="611"/>
      <c r="DP9" s="612"/>
      <c r="DQ9" s="619">
        <v>4310580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460855</v>
      </c>
      <c r="BH10" s="611"/>
      <c r="BI10" s="611"/>
      <c r="BJ10" s="611"/>
      <c r="BK10" s="611"/>
      <c r="BL10" s="611"/>
      <c r="BM10" s="611"/>
      <c r="BN10" s="612"/>
      <c r="BO10" s="613">
        <v>2.2999999999999998</v>
      </c>
      <c r="BP10" s="613"/>
      <c r="BQ10" s="613"/>
      <c r="BR10" s="613"/>
      <c r="BS10" s="614">
        <v>76646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45400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45400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3071631</v>
      </c>
      <c r="S11" s="611"/>
      <c r="T11" s="611"/>
      <c r="U11" s="611"/>
      <c r="V11" s="611"/>
      <c r="W11" s="611"/>
      <c r="X11" s="611"/>
      <c r="Y11" s="612"/>
      <c r="Z11" s="615">
        <v>5.0999999999999996</v>
      </c>
      <c r="AA11" s="616"/>
      <c r="AB11" s="616"/>
      <c r="AC11" s="622"/>
      <c r="AD11" s="619">
        <v>3071631</v>
      </c>
      <c r="AE11" s="611"/>
      <c r="AF11" s="611"/>
      <c r="AG11" s="611"/>
      <c r="AH11" s="611"/>
      <c r="AI11" s="611"/>
      <c r="AJ11" s="611"/>
      <c r="AK11" s="612"/>
      <c r="AL11" s="615">
        <v>10.4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938247</v>
      </c>
      <c r="BH11" s="611"/>
      <c r="BI11" s="611"/>
      <c r="BJ11" s="611"/>
      <c r="BK11" s="611"/>
      <c r="BL11" s="611"/>
      <c r="BM11" s="611"/>
      <c r="BN11" s="612"/>
      <c r="BO11" s="613">
        <v>4.8</v>
      </c>
      <c r="BP11" s="613"/>
      <c r="BQ11" s="613"/>
      <c r="BR11" s="613"/>
      <c r="BS11" s="614">
        <v>267503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1605162</v>
      </c>
      <c r="CS11" s="611"/>
      <c r="CT11" s="611"/>
      <c r="CU11" s="611"/>
      <c r="CV11" s="611"/>
      <c r="CW11" s="611"/>
      <c r="CX11" s="611"/>
      <c r="CY11" s="612"/>
      <c r="CZ11" s="613">
        <v>2.8</v>
      </c>
      <c r="DA11" s="613"/>
      <c r="DB11" s="613"/>
      <c r="DC11" s="613"/>
      <c r="DD11" s="619">
        <v>594338</v>
      </c>
      <c r="DE11" s="611"/>
      <c r="DF11" s="611"/>
      <c r="DG11" s="611"/>
      <c r="DH11" s="611"/>
      <c r="DI11" s="611"/>
      <c r="DJ11" s="611"/>
      <c r="DK11" s="611"/>
      <c r="DL11" s="611"/>
      <c r="DM11" s="611"/>
      <c r="DN11" s="611"/>
      <c r="DO11" s="611"/>
      <c r="DP11" s="612"/>
      <c r="DQ11" s="619">
        <v>714621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38552</v>
      </c>
      <c r="S12" s="611"/>
      <c r="T12" s="611"/>
      <c r="U12" s="611"/>
      <c r="V12" s="611"/>
      <c r="W12" s="611"/>
      <c r="X12" s="611"/>
      <c r="Y12" s="612"/>
      <c r="Z12" s="613">
        <v>0.1</v>
      </c>
      <c r="AA12" s="613"/>
      <c r="AB12" s="613"/>
      <c r="AC12" s="613"/>
      <c r="AD12" s="614">
        <v>38552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10015015</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2305997</v>
      </c>
      <c r="CS12" s="611"/>
      <c r="CT12" s="611"/>
      <c r="CU12" s="611"/>
      <c r="CV12" s="611"/>
      <c r="CW12" s="611"/>
      <c r="CX12" s="611"/>
      <c r="CY12" s="612"/>
      <c r="CZ12" s="613">
        <v>4</v>
      </c>
      <c r="DA12" s="613"/>
      <c r="DB12" s="613"/>
      <c r="DC12" s="613"/>
      <c r="DD12" s="619">
        <v>198244</v>
      </c>
      <c r="DE12" s="611"/>
      <c r="DF12" s="611"/>
      <c r="DG12" s="611"/>
      <c r="DH12" s="611"/>
      <c r="DI12" s="611"/>
      <c r="DJ12" s="611"/>
      <c r="DK12" s="611"/>
      <c r="DL12" s="611"/>
      <c r="DM12" s="611"/>
      <c r="DN12" s="611"/>
      <c r="DO12" s="611"/>
      <c r="DP12" s="612"/>
      <c r="DQ12" s="619">
        <v>1010705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9927298</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3153399</v>
      </c>
      <c r="CS13" s="611"/>
      <c r="CT13" s="611"/>
      <c r="CU13" s="611"/>
      <c r="CV13" s="611"/>
      <c r="CW13" s="611"/>
      <c r="CX13" s="611"/>
      <c r="CY13" s="612"/>
      <c r="CZ13" s="613">
        <v>5.5</v>
      </c>
      <c r="DA13" s="613"/>
      <c r="DB13" s="613"/>
      <c r="DC13" s="613"/>
      <c r="DD13" s="619">
        <v>1121874</v>
      </c>
      <c r="DE13" s="611"/>
      <c r="DF13" s="611"/>
      <c r="DG13" s="611"/>
      <c r="DH13" s="611"/>
      <c r="DI13" s="611"/>
      <c r="DJ13" s="611"/>
      <c r="DK13" s="611"/>
      <c r="DL13" s="611"/>
      <c r="DM13" s="611"/>
      <c r="DN13" s="611"/>
      <c r="DO13" s="611"/>
      <c r="DP13" s="612"/>
      <c r="DQ13" s="619">
        <v>2043754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460882</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2189108</v>
      </c>
      <c r="CS14" s="611"/>
      <c r="CT14" s="611"/>
      <c r="CU14" s="611"/>
      <c r="CV14" s="611"/>
      <c r="CW14" s="611"/>
      <c r="CX14" s="611"/>
      <c r="CY14" s="612"/>
      <c r="CZ14" s="613">
        <v>3.8</v>
      </c>
      <c r="DA14" s="613"/>
      <c r="DB14" s="613"/>
      <c r="DC14" s="613"/>
      <c r="DD14" s="619">
        <v>180975</v>
      </c>
      <c r="DE14" s="611"/>
      <c r="DF14" s="611"/>
      <c r="DG14" s="611"/>
      <c r="DH14" s="611"/>
      <c r="DI14" s="611"/>
      <c r="DJ14" s="611"/>
      <c r="DK14" s="611"/>
      <c r="DL14" s="611"/>
      <c r="DM14" s="611"/>
      <c r="DN14" s="611"/>
      <c r="DO14" s="611"/>
      <c r="DP14" s="612"/>
      <c r="DQ14" s="619">
        <v>2012386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61364</v>
      </c>
      <c r="S15" s="611"/>
      <c r="T15" s="611"/>
      <c r="U15" s="611"/>
      <c r="V15" s="611"/>
      <c r="W15" s="611"/>
      <c r="X15" s="611"/>
      <c r="Y15" s="612"/>
      <c r="Z15" s="613">
        <v>0.1</v>
      </c>
      <c r="AA15" s="613"/>
      <c r="AB15" s="613"/>
      <c r="AC15" s="613"/>
      <c r="AD15" s="614">
        <v>61364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1076716</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7349560</v>
      </c>
      <c r="CS15" s="611"/>
      <c r="CT15" s="611"/>
      <c r="CU15" s="611"/>
      <c r="CV15" s="611"/>
      <c r="CW15" s="611"/>
      <c r="CX15" s="611"/>
      <c r="CY15" s="612"/>
      <c r="CZ15" s="613">
        <v>12.8</v>
      </c>
      <c r="DA15" s="613"/>
      <c r="DB15" s="613"/>
      <c r="DC15" s="613"/>
      <c r="DD15" s="619">
        <v>1597595</v>
      </c>
      <c r="DE15" s="611"/>
      <c r="DF15" s="611"/>
      <c r="DG15" s="611"/>
      <c r="DH15" s="611"/>
      <c r="DI15" s="611"/>
      <c r="DJ15" s="611"/>
      <c r="DK15" s="611"/>
      <c r="DL15" s="611"/>
      <c r="DM15" s="611"/>
      <c r="DN15" s="611"/>
      <c r="DO15" s="611"/>
      <c r="DP15" s="612"/>
      <c r="DQ15" s="619">
        <v>4575691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305501</v>
      </c>
      <c r="S16" s="611"/>
      <c r="T16" s="611"/>
      <c r="U16" s="611"/>
      <c r="V16" s="611"/>
      <c r="W16" s="611"/>
      <c r="X16" s="611"/>
      <c r="Y16" s="612"/>
      <c r="Z16" s="613">
        <v>0.5</v>
      </c>
      <c r="AA16" s="613"/>
      <c r="AB16" s="613"/>
      <c r="AC16" s="613"/>
      <c r="AD16" s="614">
        <v>305501</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36031</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20755</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670671</v>
      </c>
      <c r="S17" s="611"/>
      <c r="T17" s="611"/>
      <c r="U17" s="611"/>
      <c r="V17" s="611"/>
      <c r="W17" s="611"/>
      <c r="X17" s="611"/>
      <c r="Y17" s="612"/>
      <c r="Z17" s="613">
        <v>1.1000000000000001</v>
      </c>
      <c r="AA17" s="613"/>
      <c r="AB17" s="613"/>
      <c r="AC17" s="613"/>
      <c r="AD17" s="614">
        <v>670671</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3447840</v>
      </c>
      <c r="CS17" s="611"/>
      <c r="CT17" s="611"/>
      <c r="CU17" s="611"/>
      <c r="CV17" s="611"/>
      <c r="CW17" s="611"/>
      <c r="CX17" s="611"/>
      <c r="CY17" s="612"/>
      <c r="CZ17" s="613">
        <v>6</v>
      </c>
      <c r="DA17" s="613"/>
      <c r="DB17" s="613"/>
      <c r="DC17" s="613"/>
      <c r="DD17" s="619" t="s">
        <v>122</v>
      </c>
      <c r="DE17" s="611"/>
      <c r="DF17" s="611"/>
      <c r="DG17" s="611"/>
      <c r="DH17" s="611"/>
      <c r="DI17" s="611"/>
      <c r="DJ17" s="611"/>
      <c r="DK17" s="611"/>
      <c r="DL17" s="611"/>
      <c r="DM17" s="611"/>
      <c r="DN17" s="611"/>
      <c r="DO17" s="611"/>
      <c r="DP17" s="612"/>
      <c r="DQ17" s="619">
        <v>3408068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130324</v>
      </c>
      <c r="S18" s="611"/>
      <c r="T18" s="611"/>
      <c r="U18" s="611"/>
      <c r="V18" s="611"/>
      <c r="W18" s="611"/>
      <c r="X18" s="611"/>
      <c r="Y18" s="612"/>
      <c r="Z18" s="613">
        <v>0.2</v>
      </c>
      <c r="AA18" s="613"/>
      <c r="AB18" s="613"/>
      <c r="AC18" s="613"/>
      <c r="AD18" s="614">
        <v>130324</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529132</v>
      </c>
      <c r="S19" s="611"/>
      <c r="T19" s="611"/>
      <c r="U19" s="611"/>
      <c r="V19" s="611"/>
      <c r="W19" s="611"/>
      <c r="X19" s="611"/>
      <c r="Y19" s="612"/>
      <c r="Z19" s="613">
        <v>0.9</v>
      </c>
      <c r="AA19" s="613"/>
      <c r="AB19" s="613"/>
      <c r="AC19" s="613"/>
      <c r="AD19" s="614">
        <v>529132</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593575</v>
      </c>
      <c r="BH19" s="611"/>
      <c r="BI19" s="611"/>
      <c r="BJ19" s="611"/>
      <c r="BK19" s="611"/>
      <c r="BL19" s="611"/>
      <c r="BM19" s="611"/>
      <c r="BN19" s="612"/>
      <c r="BO19" s="613">
        <v>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11215</v>
      </c>
      <c r="S20" s="611"/>
      <c r="T20" s="611"/>
      <c r="U20" s="611"/>
      <c r="V20" s="611"/>
      <c r="W20" s="611"/>
      <c r="X20" s="611"/>
      <c r="Y20" s="612"/>
      <c r="Z20" s="613">
        <v>0</v>
      </c>
      <c r="AA20" s="613"/>
      <c r="AB20" s="613"/>
      <c r="AC20" s="613"/>
      <c r="AD20" s="614">
        <v>11215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593575</v>
      </c>
      <c r="BH20" s="611"/>
      <c r="BI20" s="611"/>
      <c r="BJ20" s="611"/>
      <c r="BK20" s="611"/>
      <c r="BL20" s="611"/>
      <c r="BM20" s="611"/>
      <c r="BN20" s="612"/>
      <c r="BO20" s="613">
        <v>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57243943</v>
      </c>
      <c r="CS20" s="611"/>
      <c r="CT20" s="611"/>
      <c r="CU20" s="611"/>
      <c r="CV20" s="611"/>
      <c r="CW20" s="611"/>
      <c r="CX20" s="611"/>
      <c r="CY20" s="612"/>
      <c r="CZ20" s="613">
        <v>100</v>
      </c>
      <c r="DA20" s="613"/>
      <c r="DB20" s="613"/>
      <c r="DC20" s="613"/>
      <c r="DD20" s="619">
        <v>6474389</v>
      </c>
      <c r="DE20" s="611"/>
      <c r="DF20" s="611"/>
      <c r="DG20" s="611"/>
      <c r="DH20" s="611"/>
      <c r="DI20" s="611"/>
      <c r="DJ20" s="611"/>
      <c r="DK20" s="611"/>
      <c r="DL20" s="611"/>
      <c r="DM20" s="611"/>
      <c r="DN20" s="611"/>
      <c r="DO20" s="611"/>
      <c r="DP20" s="612"/>
      <c r="DQ20" s="619">
        <v>35696461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6153004</v>
      </c>
      <c r="S21" s="611"/>
      <c r="T21" s="611"/>
      <c r="U21" s="611"/>
      <c r="V21" s="611"/>
      <c r="W21" s="611"/>
      <c r="X21" s="611"/>
      <c r="Y21" s="612"/>
      <c r="Z21" s="613">
        <v>10.199999999999999</v>
      </c>
      <c r="AA21" s="613"/>
      <c r="AB21" s="613"/>
      <c r="AC21" s="613"/>
      <c r="AD21" s="614">
        <v>5393213</v>
      </c>
      <c r="AE21" s="614"/>
      <c r="AF21" s="614"/>
      <c r="AG21" s="614"/>
      <c r="AH21" s="614"/>
      <c r="AI21" s="614"/>
      <c r="AJ21" s="614"/>
      <c r="AK21" s="614"/>
      <c r="AL21" s="615">
        <v>18.2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114703</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5393213</v>
      </c>
      <c r="S22" s="611"/>
      <c r="T22" s="611"/>
      <c r="U22" s="611"/>
      <c r="V22" s="611"/>
      <c r="W22" s="611"/>
      <c r="X22" s="611"/>
      <c r="Y22" s="612"/>
      <c r="Z22" s="613">
        <v>8.9</v>
      </c>
      <c r="AA22" s="613"/>
      <c r="AB22" s="613"/>
      <c r="AC22" s="613"/>
      <c r="AD22" s="614">
        <v>5393213</v>
      </c>
      <c r="AE22" s="614"/>
      <c r="AF22" s="614"/>
      <c r="AG22" s="614"/>
      <c r="AH22" s="614"/>
      <c r="AI22" s="614"/>
      <c r="AJ22" s="614"/>
      <c r="AK22" s="614"/>
      <c r="AL22" s="615">
        <v>18.2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755582</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478872</v>
      </c>
      <c r="BH23" s="611"/>
      <c r="BI23" s="611"/>
      <c r="BJ23" s="611"/>
      <c r="BK23" s="611"/>
      <c r="BL23" s="611"/>
      <c r="BM23" s="611"/>
      <c r="BN23" s="612"/>
      <c r="BO23" s="613">
        <v>2.4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4209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26924004</v>
      </c>
      <c r="CS24" s="600"/>
      <c r="CT24" s="600"/>
      <c r="CU24" s="600"/>
      <c r="CV24" s="600"/>
      <c r="CW24" s="600"/>
      <c r="CX24" s="600"/>
      <c r="CY24" s="601"/>
      <c r="CZ24" s="604">
        <v>47</v>
      </c>
      <c r="DA24" s="605"/>
      <c r="DB24" s="605"/>
      <c r="DC24" s="621"/>
      <c r="DD24" s="645">
        <v>16831670</v>
      </c>
      <c r="DE24" s="600"/>
      <c r="DF24" s="600"/>
      <c r="DG24" s="600"/>
      <c r="DH24" s="600"/>
      <c r="DI24" s="600"/>
      <c r="DJ24" s="600"/>
      <c r="DK24" s="601"/>
      <c r="DL24" s="645">
        <v>15488462</v>
      </c>
      <c r="DM24" s="600"/>
      <c r="DN24" s="600"/>
      <c r="DO24" s="600"/>
      <c r="DP24" s="600"/>
      <c r="DQ24" s="600"/>
      <c r="DR24" s="600"/>
      <c r="DS24" s="600"/>
      <c r="DT24" s="600"/>
      <c r="DU24" s="600"/>
      <c r="DV24" s="601"/>
      <c r="DW24" s="604">
        <v>52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30803972</v>
      </c>
      <c r="S25" s="611"/>
      <c r="T25" s="611"/>
      <c r="U25" s="611"/>
      <c r="V25" s="611"/>
      <c r="W25" s="611"/>
      <c r="X25" s="611"/>
      <c r="Y25" s="612"/>
      <c r="Z25" s="613">
        <v>51.1</v>
      </c>
      <c r="AA25" s="613"/>
      <c r="AB25" s="613"/>
      <c r="AC25" s="613"/>
      <c r="AD25" s="614">
        <v>29565309</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8195733</v>
      </c>
      <c r="CS25" s="642"/>
      <c r="CT25" s="642"/>
      <c r="CU25" s="642"/>
      <c r="CV25" s="642"/>
      <c r="CW25" s="642"/>
      <c r="CX25" s="642"/>
      <c r="CY25" s="643"/>
      <c r="CZ25" s="615">
        <v>14.3</v>
      </c>
      <c r="DA25" s="640"/>
      <c r="DB25" s="640"/>
      <c r="DC25" s="644"/>
      <c r="DD25" s="619">
        <v>7573689</v>
      </c>
      <c r="DE25" s="642"/>
      <c r="DF25" s="642"/>
      <c r="DG25" s="642"/>
      <c r="DH25" s="642"/>
      <c r="DI25" s="642"/>
      <c r="DJ25" s="642"/>
      <c r="DK25" s="643"/>
      <c r="DL25" s="619">
        <v>7544725</v>
      </c>
      <c r="DM25" s="642"/>
      <c r="DN25" s="642"/>
      <c r="DO25" s="642"/>
      <c r="DP25" s="642"/>
      <c r="DQ25" s="642"/>
      <c r="DR25" s="642"/>
      <c r="DS25" s="642"/>
      <c r="DT25" s="642"/>
      <c r="DU25" s="642"/>
      <c r="DV25" s="643"/>
      <c r="DW25" s="615">
        <v>25.3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10158</v>
      </c>
      <c r="S26" s="611"/>
      <c r="T26" s="611"/>
      <c r="U26" s="611"/>
      <c r="V26" s="611"/>
      <c r="W26" s="611"/>
      <c r="X26" s="611"/>
      <c r="Y26" s="612"/>
      <c r="Z26" s="613">
        <v>0</v>
      </c>
      <c r="AA26" s="613"/>
      <c r="AB26" s="613"/>
      <c r="AC26" s="613"/>
      <c r="AD26" s="614">
        <v>10158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4987421</v>
      </c>
      <c r="CS26" s="611"/>
      <c r="CT26" s="611"/>
      <c r="CU26" s="611"/>
      <c r="CV26" s="611"/>
      <c r="CW26" s="611"/>
      <c r="CX26" s="611"/>
      <c r="CY26" s="612"/>
      <c r="CZ26" s="615">
        <v>8.6999999999999993</v>
      </c>
      <c r="DA26" s="640"/>
      <c r="DB26" s="640"/>
      <c r="DC26" s="644"/>
      <c r="DD26" s="619">
        <v>4541694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230433</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19727714</v>
      </c>
      <c r="BH27" s="611"/>
      <c r="BI27" s="611"/>
      <c r="BJ27" s="611"/>
      <c r="BK27" s="611"/>
      <c r="BL27" s="611"/>
      <c r="BM27" s="611"/>
      <c r="BN27" s="612"/>
      <c r="BO27" s="613">
        <v>100</v>
      </c>
      <c r="BP27" s="613"/>
      <c r="BQ27" s="613"/>
      <c r="BR27" s="613"/>
      <c r="BS27" s="614">
        <v>344149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15280431</v>
      </c>
      <c r="CS27" s="642"/>
      <c r="CT27" s="642"/>
      <c r="CU27" s="642"/>
      <c r="CV27" s="642"/>
      <c r="CW27" s="642"/>
      <c r="CX27" s="642"/>
      <c r="CY27" s="643"/>
      <c r="CZ27" s="615">
        <v>26.7</v>
      </c>
      <c r="DA27" s="640"/>
      <c r="DB27" s="640"/>
      <c r="DC27" s="644"/>
      <c r="DD27" s="619">
        <v>5849913</v>
      </c>
      <c r="DE27" s="642"/>
      <c r="DF27" s="642"/>
      <c r="DG27" s="642"/>
      <c r="DH27" s="642"/>
      <c r="DI27" s="642"/>
      <c r="DJ27" s="642"/>
      <c r="DK27" s="643"/>
      <c r="DL27" s="619">
        <v>4535669</v>
      </c>
      <c r="DM27" s="642"/>
      <c r="DN27" s="642"/>
      <c r="DO27" s="642"/>
      <c r="DP27" s="642"/>
      <c r="DQ27" s="642"/>
      <c r="DR27" s="642"/>
      <c r="DS27" s="642"/>
      <c r="DT27" s="642"/>
      <c r="DU27" s="642"/>
      <c r="DV27" s="643"/>
      <c r="DW27" s="615">
        <v>15.2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330617</v>
      </c>
      <c r="S28" s="611"/>
      <c r="T28" s="611"/>
      <c r="U28" s="611"/>
      <c r="V28" s="611"/>
      <c r="W28" s="611"/>
      <c r="X28" s="611"/>
      <c r="Y28" s="612"/>
      <c r="Z28" s="613">
        <v>0.5</v>
      </c>
      <c r="AA28" s="613"/>
      <c r="AB28" s="613"/>
      <c r="AC28" s="613"/>
      <c r="AD28" s="614">
        <v>34915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3447840</v>
      </c>
      <c r="CS28" s="611"/>
      <c r="CT28" s="611"/>
      <c r="CU28" s="611"/>
      <c r="CV28" s="611"/>
      <c r="CW28" s="611"/>
      <c r="CX28" s="611"/>
      <c r="CY28" s="612"/>
      <c r="CZ28" s="615">
        <v>6</v>
      </c>
      <c r="DA28" s="640"/>
      <c r="DB28" s="640"/>
      <c r="DC28" s="644"/>
      <c r="DD28" s="619">
        <v>3408068</v>
      </c>
      <c r="DE28" s="611"/>
      <c r="DF28" s="611"/>
      <c r="DG28" s="611"/>
      <c r="DH28" s="611"/>
      <c r="DI28" s="611"/>
      <c r="DJ28" s="611"/>
      <c r="DK28" s="612"/>
      <c r="DL28" s="619">
        <v>3408068</v>
      </c>
      <c r="DM28" s="611"/>
      <c r="DN28" s="611"/>
      <c r="DO28" s="611"/>
      <c r="DP28" s="611"/>
      <c r="DQ28" s="611"/>
      <c r="DR28" s="611"/>
      <c r="DS28" s="611"/>
      <c r="DT28" s="611"/>
      <c r="DU28" s="611"/>
      <c r="DV28" s="612"/>
      <c r="DW28" s="615">
        <v>11.4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495940</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3447125</v>
      </c>
      <c r="CS29" s="642"/>
      <c r="CT29" s="642"/>
      <c r="CU29" s="642"/>
      <c r="CV29" s="642"/>
      <c r="CW29" s="642"/>
      <c r="CX29" s="642"/>
      <c r="CY29" s="643"/>
      <c r="CZ29" s="615">
        <v>6</v>
      </c>
      <c r="DA29" s="640"/>
      <c r="DB29" s="640"/>
      <c r="DC29" s="644"/>
      <c r="DD29" s="619">
        <v>3407353</v>
      </c>
      <c r="DE29" s="642"/>
      <c r="DF29" s="642"/>
      <c r="DG29" s="642"/>
      <c r="DH29" s="642"/>
      <c r="DI29" s="642"/>
      <c r="DJ29" s="642"/>
      <c r="DK29" s="643"/>
      <c r="DL29" s="619">
        <v>3407353</v>
      </c>
      <c r="DM29" s="642"/>
      <c r="DN29" s="642"/>
      <c r="DO29" s="642"/>
      <c r="DP29" s="642"/>
      <c r="DQ29" s="642"/>
      <c r="DR29" s="642"/>
      <c r="DS29" s="642"/>
      <c r="DT29" s="642"/>
      <c r="DU29" s="642"/>
      <c r="DV29" s="643"/>
      <c r="DW29" s="615">
        <v>11.4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10427902</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3372362</v>
      </c>
      <c r="CS30" s="611"/>
      <c r="CT30" s="611"/>
      <c r="CU30" s="611"/>
      <c r="CV30" s="611"/>
      <c r="CW30" s="611"/>
      <c r="CX30" s="611"/>
      <c r="CY30" s="612"/>
      <c r="CZ30" s="615">
        <v>5.9</v>
      </c>
      <c r="DA30" s="640"/>
      <c r="DB30" s="640"/>
      <c r="DC30" s="644"/>
      <c r="DD30" s="619">
        <v>3332590</v>
      </c>
      <c r="DE30" s="611"/>
      <c r="DF30" s="611"/>
      <c r="DG30" s="611"/>
      <c r="DH30" s="611"/>
      <c r="DI30" s="611"/>
      <c r="DJ30" s="611"/>
      <c r="DK30" s="612"/>
      <c r="DL30" s="619">
        <v>3332590</v>
      </c>
      <c r="DM30" s="611"/>
      <c r="DN30" s="611"/>
      <c r="DO30" s="611"/>
      <c r="DP30" s="611"/>
      <c r="DQ30" s="611"/>
      <c r="DR30" s="611"/>
      <c r="DS30" s="611"/>
      <c r="DT30" s="611"/>
      <c r="DU30" s="611"/>
      <c r="DV30" s="612"/>
      <c r="DW30" s="615">
        <v>11.2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97.2</v>
      </c>
      <c r="BN31" s="654"/>
      <c r="BO31" s="654"/>
      <c r="BP31" s="654"/>
      <c r="BQ31" s="655"/>
      <c r="BR31" s="666">
        <v>99.1</v>
      </c>
      <c r="BS31" s="654"/>
      <c r="BT31" s="654"/>
      <c r="BU31" s="654"/>
      <c r="BV31" s="654"/>
      <c r="BW31" s="654"/>
      <c r="BX31" s="605">
        <v>97.1</v>
      </c>
      <c r="BY31" s="654"/>
      <c r="BZ31" s="654"/>
      <c r="CA31" s="654"/>
      <c r="CB31" s="655"/>
      <c r="CD31" s="648"/>
      <c r="CE31" s="649"/>
      <c r="CF31" s="607" t="s">
        <v>300</v>
      </c>
      <c r="CG31" s="608"/>
      <c r="CH31" s="608"/>
      <c r="CI31" s="608"/>
      <c r="CJ31" s="608"/>
      <c r="CK31" s="608"/>
      <c r="CL31" s="608"/>
      <c r="CM31" s="608"/>
      <c r="CN31" s="608"/>
      <c r="CO31" s="608"/>
      <c r="CP31" s="608"/>
      <c r="CQ31" s="609"/>
      <c r="CR31" s="610">
        <v>74763</v>
      </c>
      <c r="CS31" s="642"/>
      <c r="CT31" s="642"/>
      <c r="CU31" s="642"/>
      <c r="CV31" s="642"/>
      <c r="CW31" s="642"/>
      <c r="CX31" s="642"/>
      <c r="CY31" s="643"/>
      <c r="CZ31" s="615">
        <v>0.1</v>
      </c>
      <c r="DA31" s="640"/>
      <c r="DB31" s="640"/>
      <c r="DC31" s="644"/>
      <c r="DD31" s="619">
        <v>74763</v>
      </c>
      <c r="DE31" s="642"/>
      <c r="DF31" s="642"/>
      <c r="DG31" s="642"/>
      <c r="DH31" s="642"/>
      <c r="DI31" s="642"/>
      <c r="DJ31" s="642"/>
      <c r="DK31" s="643"/>
      <c r="DL31" s="619">
        <v>74763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4242896</v>
      </c>
      <c r="S32" s="611"/>
      <c r="T32" s="611"/>
      <c r="U32" s="611"/>
      <c r="V32" s="611"/>
      <c r="W32" s="611"/>
      <c r="X32" s="611"/>
      <c r="Y32" s="612"/>
      <c r="Z32" s="613">
        <v>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97.7</v>
      </c>
      <c r="BN32" s="642"/>
      <c r="BO32" s="642"/>
      <c r="BP32" s="642"/>
      <c r="BQ32" s="665"/>
      <c r="BR32" s="667">
        <v>99.2</v>
      </c>
      <c r="BS32" s="642"/>
      <c r="BT32" s="642"/>
      <c r="BU32" s="642"/>
      <c r="BV32" s="642"/>
      <c r="BW32" s="642"/>
      <c r="BX32" s="616">
        <v>97.6</v>
      </c>
      <c r="BY32" s="642"/>
      <c r="BZ32" s="642"/>
      <c r="CA32" s="642"/>
      <c r="CB32" s="665"/>
      <c r="CD32" s="650"/>
      <c r="CE32" s="651"/>
      <c r="CF32" s="607" t="s">
        <v>304</v>
      </c>
      <c r="CG32" s="608"/>
      <c r="CH32" s="608"/>
      <c r="CI32" s="608"/>
      <c r="CJ32" s="608"/>
      <c r="CK32" s="608"/>
      <c r="CL32" s="608"/>
      <c r="CM32" s="608"/>
      <c r="CN32" s="608"/>
      <c r="CO32" s="608"/>
      <c r="CP32" s="608"/>
      <c r="CQ32" s="609"/>
      <c r="CR32" s="610">
        <v>715</v>
      </c>
      <c r="CS32" s="611"/>
      <c r="CT32" s="611"/>
      <c r="CU32" s="611"/>
      <c r="CV32" s="611"/>
      <c r="CW32" s="611"/>
      <c r="CX32" s="611"/>
      <c r="CY32" s="612"/>
      <c r="CZ32" s="615">
        <v>0</v>
      </c>
      <c r="DA32" s="640"/>
      <c r="DB32" s="640"/>
      <c r="DC32" s="644"/>
      <c r="DD32" s="619">
        <v>715</v>
      </c>
      <c r="DE32" s="611"/>
      <c r="DF32" s="611"/>
      <c r="DG32" s="611"/>
      <c r="DH32" s="611"/>
      <c r="DI32" s="611"/>
      <c r="DJ32" s="611"/>
      <c r="DK32" s="612"/>
      <c r="DL32" s="619">
        <v>715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113377</v>
      </c>
      <c r="S33" s="611"/>
      <c r="T33" s="611"/>
      <c r="U33" s="611"/>
      <c r="V33" s="611"/>
      <c r="W33" s="611"/>
      <c r="X33" s="611"/>
      <c r="Y33" s="612"/>
      <c r="Z33" s="613">
        <v>0.2</v>
      </c>
      <c r="AA33" s="613"/>
      <c r="AB33" s="613"/>
      <c r="AC33" s="613"/>
      <c r="AD33" s="614">
        <v>34079</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96.6</v>
      </c>
      <c r="BN33" s="669"/>
      <c r="BO33" s="669"/>
      <c r="BP33" s="669"/>
      <c r="BQ33" s="671"/>
      <c r="BR33" s="668">
        <v>99</v>
      </c>
      <c r="BS33" s="669"/>
      <c r="BT33" s="669"/>
      <c r="BU33" s="669"/>
      <c r="BV33" s="669"/>
      <c r="BW33" s="669"/>
      <c r="BX33" s="670">
        <v>96.5</v>
      </c>
      <c r="BY33" s="669"/>
      <c r="BZ33" s="669"/>
      <c r="CA33" s="669"/>
      <c r="CB33" s="671"/>
      <c r="CD33" s="607" t="s">
        <v>307</v>
      </c>
      <c r="CE33" s="608"/>
      <c r="CF33" s="608"/>
      <c r="CG33" s="608"/>
      <c r="CH33" s="608"/>
      <c r="CI33" s="608"/>
      <c r="CJ33" s="608"/>
      <c r="CK33" s="608"/>
      <c r="CL33" s="608"/>
      <c r="CM33" s="608"/>
      <c r="CN33" s="608"/>
      <c r="CO33" s="608"/>
      <c r="CP33" s="608"/>
      <c r="CQ33" s="609"/>
      <c r="CR33" s="610">
        <v>23809519</v>
      </c>
      <c r="CS33" s="642"/>
      <c r="CT33" s="642"/>
      <c r="CU33" s="642"/>
      <c r="CV33" s="642"/>
      <c r="CW33" s="642"/>
      <c r="CX33" s="642"/>
      <c r="CY33" s="643"/>
      <c r="CZ33" s="615">
        <v>41.6</v>
      </c>
      <c r="DA33" s="640"/>
      <c r="DB33" s="640"/>
      <c r="DC33" s="644"/>
      <c r="DD33" s="619">
        <v>17429129</v>
      </c>
      <c r="DE33" s="642"/>
      <c r="DF33" s="642"/>
      <c r="DG33" s="642"/>
      <c r="DH33" s="642"/>
      <c r="DI33" s="642"/>
      <c r="DJ33" s="642"/>
      <c r="DK33" s="643"/>
      <c r="DL33" s="619">
        <v>13040223</v>
      </c>
      <c r="DM33" s="642"/>
      <c r="DN33" s="642"/>
      <c r="DO33" s="642"/>
      <c r="DP33" s="642"/>
      <c r="DQ33" s="642"/>
      <c r="DR33" s="642"/>
      <c r="DS33" s="642"/>
      <c r="DT33" s="642"/>
      <c r="DU33" s="642"/>
      <c r="DV33" s="643"/>
      <c r="DW33" s="615">
        <v>43.8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797700</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9376317</v>
      </c>
      <c r="CS34" s="611"/>
      <c r="CT34" s="611"/>
      <c r="CU34" s="611"/>
      <c r="CV34" s="611"/>
      <c r="CW34" s="611"/>
      <c r="CX34" s="611"/>
      <c r="CY34" s="612"/>
      <c r="CZ34" s="615">
        <v>16.399999999999999</v>
      </c>
      <c r="DA34" s="640"/>
      <c r="DB34" s="640"/>
      <c r="DC34" s="644"/>
      <c r="DD34" s="619">
        <v>6878744</v>
      </c>
      <c r="DE34" s="611"/>
      <c r="DF34" s="611"/>
      <c r="DG34" s="611"/>
      <c r="DH34" s="611"/>
      <c r="DI34" s="611"/>
      <c r="DJ34" s="611"/>
      <c r="DK34" s="612"/>
      <c r="DL34" s="619">
        <v>5749340</v>
      </c>
      <c r="DM34" s="611"/>
      <c r="DN34" s="611"/>
      <c r="DO34" s="611"/>
      <c r="DP34" s="611"/>
      <c r="DQ34" s="611"/>
      <c r="DR34" s="611"/>
      <c r="DS34" s="611"/>
      <c r="DT34" s="611"/>
      <c r="DU34" s="611"/>
      <c r="DV34" s="612"/>
      <c r="DW34" s="615">
        <v>19.3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4294724</v>
      </c>
      <c r="S35" s="611"/>
      <c r="T35" s="611"/>
      <c r="U35" s="611"/>
      <c r="V35" s="611"/>
      <c r="W35" s="611"/>
      <c r="X35" s="611"/>
      <c r="Y35" s="612"/>
      <c r="Z35" s="613">
        <v>7.1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434061</v>
      </c>
      <c r="CS35" s="642"/>
      <c r="CT35" s="642"/>
      <c r="CU35" s="642"/>
      <c r="CV35" s="642"/>
      <c r="CW35" s="642"/>
      <c r="CX35" s="642"/>
      <c r="CY35" s="643"/>
      <c r="CZ35" s="615">
        <v>0.8</v>
      </c>
      <c r="DA35" s="640"/>
      <c r="DB35" s="640"/>
      <c r="DC35" s="644"/>
      <c r="DD35" s="619">
        <v>237579</v>
      </c>
      <c r="DE35" s="642"/>
      <c r="DF35" s="642"/>
      <c r="DG35" s="642"/>
      <c r="DH35" s="642"/>
      <c r="DI35" s="642"/>
      <c r="DJ35" s="642"/>
      <c r="DK35" s="643"/>
      <c r="DL35" s="619">
        <v>214322</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3137700</v>
      </c>
      <c r="S36" s="611"/>
      <c r="T36" s="611"/>
      <c r="U36" s="611"/>
      <c r="V36" s="611"/>
      <c r="W36" s="611"/>
      <c r="X36" s="611"/>
      <c r="Y36" s="612"/>
      <c r="Z36" s="613">
        <v>5.2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4908521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136928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6043522</v>
      </c>
      <c r="CS36" s="611"/>
      <c r="CT36" s="611"/>
      <c r="CU36" s="611"/>
      <c r="CV36" s="611"/>
      <c r="CW36" s="611"/>
      <c r="CX36" s="611"/>
      <c r="CY36" s="612"/>
      <c r="CZ36" s="615">
        <v>10.6</v>
      </c>
      <c r="DA36" s="640"/>
      <c r="DB36" s="640"/>
      <c r="DC36" s="644"/>
      <c r="DD36" s="619">
        <v>5379575</v>
      </c>
      <c r="DE36" s="611"/>
      <c r="DF36" s="611"/>
      <c r="DG36" s="611"/>
      <c r="DH36" s="611"/>
      <c r="DI36" s="611"/>
      <c r="DJ36" s="611"/>
      <c r="DK36" s="612"/>
      <c r="DL36" s="619">
        <v>4062759</v>
      </c>
      <c r="DM36" s="611"/>
      <c r="DN36" s="611"/>
      <c r="DO36" s="611"/>
      <c r="DP36" s="611"/>
      <c r="DQ36" s="611"/>
      <c r="DR36" s="611"/>
      <c r="DS36" s="611"/>
      <c r="DT36" s="611"/>
      <c r="DU36" s="611"/>
      <c r="DV36" s="612"/>
      <c r="DW36" s="615">
        <v>13.6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2148698</v>
      </c>
      <c r="S37" s="611"/>
      <c r="T37" s="611"/>
      <c r="U37" s="611"/>
      <c r="V37" s="611"/>
      <c r="W37" s="611"/>
      <c r="X37" s="611"/>
      <c r="Y37" s="612"/>
      <c r="Z37" s="613">
        <v>3.6</v>
      </c>
      <c r="AA37" s="613"/>
      <c r="AB37" s="613"/>
      <c r="AC37" s="613"/>
      <c r="AD37" s="614">
        <v>28284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946900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104667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2140421</v>
      </c>
      <c r="CS37" s="642"/>
      <c r="CT37" s="642"/>
      <c r="CU37" s="642"/>
      <c r="CV37" s="642"/>
      <c r="CW37" s="642"/>
      <c r="CX37" s="642"/>
      <c r="CY37" s="643"/>
      <c r="CZ37" s="615">
        <v>3.7</v>
      </c>
      <c r="DA37" s="640"/>
      <c r="DB37" s="640"/>
      <c r="DC37" s="644"/>
      <c r="DD37" s="619">
        <v>2140201</v>
      </c>
      <c r="DE37" s="642"/>
      <c r="DF37" s="642"/>
      <c r="DG37" s="642"/>
      <c r="DH37" s="642"/>
      <c r="DI37" s="642"/>
      <c r="DJ37" s="642"/>
      <c r="DK37" s="643"/>
      <c r="DL37" s="619">
        <v>2109090</v>
      </c>
      <c r="DM37" s="642"/>
      <c r="DN37" s="642"/>
      <c r="DO37" s="642"/>
      <c r="DP37" s="642"/>
      <c r="DQ37" s="642"/>
      <c r="DR37" s="642"/>
      <c r="DS37" s="642"/>
      <c r="DT37" s="642"/>
      <c r="DU37" s="642"/>
      <c r="DV37" s="643"/>
      <c r="DW37" s="615">
        <v>7.1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3269500</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84165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15697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3877456</v>
      </c>
      <c r="CS38" s="611"/>
      <c r="CT38" s="611"/>
      <c r="CU38" s="611"/>
      <c r="CV38" s="611"/>
      <c r="CW38" s="611"/>
      <c r="CX38" s="611"/>
      <c r="CY38" s="612"/>
      <c r="CZ38" s="615">
        <v>6.8</v>
      </c>
      <c r="DA38" s="640"/>
      <c r="DB38" s="640"/>
      <c r="DC38" s="644"/>
      <c r="DD38" s="619">
        <v>3065906</v>
      </c>
      <c r="DE38" s="611"/>
      <c r="DF38" s="611"/>
      <c r="DG38" s="611"/>
      <c r="DH38" s="611"/>
      <c r="DI38" s="611"/>
      <c r="DJ38" s="611"/>
      <c r="DK38" s="612"/>
      <c r="DL38" s="619">
        <v>3013802</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12490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23984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2977827</v>
      </c>
      <c r="CS39" s="642"/>
      <c r="CT39" s="642"/>
      <c r="CU39" s="642"/>
      <c r="CV39" s="642"/>
      <c r="CW39" s="642"/>
      <c r="CX39" s="642"/>
      <c r="CY39" s="643"/>
      <c r="CZ39" s="615">
        <v>5.2</v>
      </c>
      <c r="DA39" s="640"/>
      <c r="DB39" s="640"/>
      <c r="DC39" s="644"/>
      <c r="DD39" s="619">
        <v>1867325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120000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1100336</v>
      </c>
      <c r="CS40" s="611"/>
      <c r="CT40" s="611"/>
      <c r="CU40" s="611"/>
      <c r="CV40" s="611"/>
      <c r="CW40" s="611"/>
      <c r="CX40" s="611"/>
      <c r="CY40" s="612"/>
      <c r="CZ40" s="615">
        <v>1.9</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60303617</v>
      </c>
      <c r="S41" s="683"/>
      <c r="T41" s="683"/>
      <c r="U41" s="683"/>
      <c r="V41" s="683"/>
      <c r="W41" s="683"/>
      <c r="X41" s="683"/>
      <c r="Y41" s="687"/>
      <c r="Z41" s="688">
        <v>100</v>
      </c>
      <c r="AA41" s="688"/>
      <c r="AB41" s="688"/>
      <c r="AC41" s="688"/>
      <c r="AD41" s="689">
        <v>29672745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944201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2920765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6510420</v>
      </c>
      <c r="CS42" s="642"/>
      <c r="CT42" s="642"/>
      <c r="CU42" s="642"/>
      <c r="CV42" s="642"/>
      <c r="CW42" s="642"/>
      <c r="CX42" s="642"/>
      <c r="CY42" s="643"/>
      <c r="CZ42" s="615">
        <v>11.4</v>
      </c>
      <c r="DA42" s="640"/>
      <c r="DB42" s="640"/>
      <c r="DC42" s="644"/>
      <c r="DD42" s="619">
        <v>1435662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194092</v>
      </c>
      <c r="CS43" s="642"/>
      <c r="CT43" s="642"/>
      <c r="CU43" s="642"/>
      <c r="CV43" s="642"/>
      <c r="CW43" s="642"/>
      <c r="CX43" s="642"/>
      <c r="CY43" s="643"/>
      <c r="CZ43" s="615">
        <v>0.3</v>
      </c>
      <c r="DA43" s="640"/>
      <c r="DB43" s="640"/>
      <c r="DC43" s="644"/>
      <c r="DD43" s="619">
        <v>194092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6474389</v>
      </c>
      <c r="CS44" s="611"/>
      <c r="CT44" s="611"/>
      <c r="CU44" s="611"/>
      <c r="CV44" s="611"/>
      <c r="CW44" s="611"/>
      <c r="CX44" s="611"/>
      <c r="CY44" s="612"/>
      <c r="CZ44" s="615">
        <v>11.3</v>
      </c>
      <c r="DA44" s="616"/>
      <c r="DB44" s="616"/>
      <c r="DC44" s="622"/>
      <c r="DD44" s="619">
        <v>1414907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2561716</v>
      </c>
      <c r="CS45" s="642"/>
      <c r="CT45" s="642"/>
      <c r="CU45" s="642"/>
      <c r="CV45" s="642"/>
      <c r="CW45" s="642"/>
      <c r="CX45" s="642"/>
      <c r="CY45" s="643"/>
      <c r="CZ45" s="615">
        <v>4.5</v>
      </c>
      <c r="DA45" s="640"/>
      <c r="DB45" s="640"/>
      <c r="DC45" s="644"/>
      <c r="DD45" s="619">
        <v>141990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3896675</v>
      </c>
      <c r="CS46" s="611"/>
      <c r="CT46" s="611"/>
      <c r="CU46" s="611"/>
      <c r="CV46" s="611"/>
      <c r="CW46" s="611"/>
      <c r="CX46" s="611"/>
      <c r="CY46" s="612"/>
      <c r="CZ46" s="615">
        <v>6.8</v>
      </c>
      <c r="DA46" s="616"/>
      <c r="DB46" s="616"/>
      <c r="DC46" s="622"/>
      <c r="DD46" s="619">
        <v>1262918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36031</v>
      </c>
      <c r="CS47" s="642"/>
      <c r="CT47" s="642"/>
      <c r="CU47" s="642"/>
      <c r="CV47" s="642"/>
      <c r="CW47" s="642"/>
      <c r="CX47" s="642"/>
      <c r="CY47" s="643"/>
      <c r="CZ47" s="615">
        <v>0.1</v>
      </c>
      <c r="DA47" s="640"/>
      <c r="DB47" s="640"/>
      <c r="DC47" s="644"/>
      <c r="DD47" s="619">
        <v>20755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57243943</v>
      </c>
      <c r="CS49" s="669"/>
      <c r="CT49" s="669"/>
      <c r="CU49" s="669"/>
      <c r="CV49" s="669"/>
      <c r="CW49" s="669"/>
      <c r="CX49" s="669"/>
      <c r="CY49" s="698"/>
      <c r="CZ49" s="690">
        <v>100</v>
      </c>
      <c r="DA49" s="699"/>
      <c r="DB49" s="699"/>
      <c r="DC49" s="700"/>
      <c r="DD49" s="701">
        <v>35696461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t25dqzDaXibAGVPAXvCZctsGLi8gGXDn+O0a2ginjyVwXJfNRv2n4lfGXhTY9i8QJn60zoEyiy7zQIPa1+8A==" saltValue="bglUZjNYXgPT3TfEl31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60284</v>
      </c>
      <c r="R7" s="740"/>
      <c r="S7" s="740"/>
      <c r="T7" s="740"/>
      <c r="U7" s="740"/>
      <c r="V7" s="740">
        <v>57226</v>
      </c>
      <c r="W7" s="740"/>
      <c r="X7" s="740"/>
      <c r="Y7" s="740"/>
      <c r="Z7" s="740"/>
      <c r="AA7" s="740">
        <f>Q7-V7</f>
        <v>3058</v>
      </c>
      <c r="AB7" s="740"/>
      <c r="AC7" s="740"/>
      <c r="AD7" s="740"/>
      <c r="AE7" s="741"/>
      <c r="AF7" s="742">
        <v>2896</v>
      </c>
      <c r="AG7" s="743"/>
      <c r="AH7" s="743"/>
      <c r="AI7" s="743"/>
      <c r="AJ7" s="744"/>
      <c r="AK7" s="745">
        <v>4295</v>
      </c>
      <c r="AL7" s="746"/>
      <c r="AM7" s="746"/>
      <c r="AN7" s="746"/>
      <c r="AO7" s="746"/>
      <c r="AP7" s="746">
        <v>28106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49"/>
      <c r="CH7" s="730">
        <v>0</v>
      </c>
      <c r="CI7" s="731"/>
      <c r="CJ7" s="731"/>
      <c r="CK7" s="731"/>
      <c r="CL7" s="732"/>
      <c r="CM7" s="730">
        <v>155</v>
      </c>
      <c r="CN7" s="731"/>
      <c r="CO7" s="731"/>
      <c r="CP7" s="731"/>
      <c r="CQ7" s="732"/>
      <c r="CR7" s="730">
        <v>15</v>
      </c>
      <c r="CS7" s="731"/>
      <c r="CT7" s="731"/>
      <c r="CU7" s="731"/>
      <c r="CV7" s="732"/>
      <c r="CW7" s="730">
        <v>36</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11</v>
      </c>
      <c r="R8" s="771"/>
      <c r="S8" s="771"/>
      <c r="T8" s="771"/>
      <c r="U8" s="771"/>
      <c r="V8" s="771">
        <v>9</v>
      </c>
      <c r="W8" s="771"/>
      <c r="X8" s="771"/>
      <c r="Y8" s="771"/>
      <c r="Z8" s="771"/>
      <c r="AA8" s="771">
        <v>2</v>
      </c>
      <c r="AB8" s="771"/>
      <c r="AC8" s="771"/>
      <c r="AD8" s="771"/>
      <c r="AE8" s="772"/>
      <c r="AF8" s="773">
        <v>2</v>
      </c>
      <c r="AG8" s="774"/>
      <c r="AH8" s="774"/>
      <c r="AI8" s="774"/>
      <c r="AJ8" s="775"/>
      <c r="AK8" s="756" t="s">
        <v>556</v>
      </c>
      <c r="AL8" s="757"/>
      <c r="AM8" s="757"/>
      <c r="AN8" s="757"/>
      <c r="AO8" s="757"/>
      <c r="AP8" s="757" t="s">
        <v>556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557</v>
      </c>
      <c r="BT8" s="761"/>
      <c r="BU8" s="761"/>
      <c r="BV8" s="761"/>
      <c r="BW8" s="761"/>
      <c r="BX8" s="761"/>
      <c r="BY8" s="761"/>
      <c r="BZ8" s="761"/>
      <c r="CA8" s="761"/>
      <c r="CB8" s="761"/>
      <c r="CC8" s="761"/>
      <c r="CD8" s="761"/>
      <c r="CE8" s="761"/>
      <c r="CF8" s="761"/>
      <c r="CG8" s="762"/>
      <c r="CH8" s="763">
        <v>-5</v>
      </c>
      <c r="CI8" s="764"/>
      <c r="CJ8" s="764"/>
      <c r="CK8" s="764"/>
      <c r="CL8" s="765"/>
      <c r="CM8" s="763">
        <v>148</v>
      </c>
      <c r="CN8" s="764"/>
      <c r="CO8" s="764"/>
      <c r="CP8" s="764"/>
      <c r="CQ8" s="765"/>
      <c r="CR8" s="763">
        <v>40</v>
      </c>
      <c r="CS8" s="764"/>
      <c r="CT8" s="764"/>
      <c r="CU8" s="764"/>
      <c r="CV8" s="765"/>
      <c r="CW8" s="763">
        <v>50</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558</v>
      </c>
      <c r="BT9" s="761"/>
      <c r="BU9" s="761"/>
      <c r="BV9" s="761"/>
      <c r="BW9" s="761"/>
      <c r="BX9" s="761"/>
      <c r="BY9" s="761"/>
      <c r="BZ9" s="761"/>
      <c r="CA9" s="761"/>
      <c r="CB9" s="761"/>
      <c r="CC9" s="761"/>
      <c r="CD9" s="761"/>
      <c r="CE9" s="761"/>
      <c r="CF9" s="761"/>
      <c r="CG9" s="762"/>
      <c r="CH9" s="763">
        <v>-1</v>
      </c>
      <c r="CI9" s="764"/>
      <c r="CJ9" s="764"/>
      <c r="CK9" s="764"/>
      <c r="CL9" s="765"/>
      <c r="CM9" s="763">
        <v>106</v>
      </c>
      <c r="CN9" s="764"/>
      <c r="CO9" s="764"/>
      <c r="CP9" s="764"/>
      <c r="CQ9" s="765"/>
      <c r="CR9" s="763">
        <v>90</v>
      </c>
      <c r="CS9" s="764"/>
      <c r="CT9" s="764"/>
      <c r="CU9" s="764"/>
      <c r="CV9" s="765"/>
      <c r="CW9" s="763">
        <v>31</v>
      </c>
      <c r="CX9" s="764"/>
      <c r="CY9" s="764"/>
      <c r="CZ9" s="764"/>
      <c r="DA9" s="765"/>
      <c r="DB9" s="763" t="s">
        <v>556</v>
      </c>
      <c r="DC9" s="764"/>
      <c r="DD9" s="764"/>
      <c r="DE9" s="764"/>
      <c r="DF9" s="765"/>
      <c r="DG9" s="763" t="s">
        <v>556</v>
      </c>
      <c r="DH9" s="764"/>
      <c r="DI9" s="764"/>
      <c r="DJ9" s="764"/>
      <c r="DK9" s="765"/>
      <c r="DL9" s="763" t="s">
        <v>556</v>
      </c>
      <c r="DM9" s="764"/>
      <c r="DN9" s="764"/>
      <c r="DO9" s="764"/>
      <c r="DP9" s="765"/>
      <c r="DQ9" s="763" t="s">
        <v>556</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559</v>
      </c>
      <c r="BT10" s="761"/>
      <c r="BU10" s="761"/>
      <c r="BV10" s="761"/>
      <c r="BW10" s="761"/>
      <c r="BX10" s="761"/>
      <c r="BY10" s="761"/>
      <c r="BZ10" s="761"/>
      <c r="CA10" s="761"/>
      <c r="CB10" s="761"/>
      <c r="CC10" s="761"/>
      <c r="CD10" s="761"/>
      <c r="CE10" s="761"/>
      <c r="CF10" s="761"/>
      <c r="CG10" s="762"/>
      <c r="CH10" s="763">
        <v>-3</v>
      </c>
      <c r="CI10" s="764"/>
      <c r="CJ10" s="764"/>
      <c r="CK10" s="764"/>
      <c r="CL10" s="765"/>
      <c r="CM10" s="763">
        <v>80</v>
      </c>
      <c r="CN10" s="764"/>
      <c r="CO10" s="764"/>
      <c r="CP10" s="764"/>
      <c r="CQ10" s="765"/>
      <c r="CR10" s="763" t="s">
        <v>556</v>
      </c>
      <c r="CS10" s="764"/>
      <c r="CT10" s="764"/>
      <c r="CU10" s="764"/>
      <c r="CV10" s="765"/>
      <c r="CW10" s="763">
        <v>35</v>
      </c>
      <c r="CX10" s="764"/>
      <c r="CY10" s="764"/>
      <c r="CZ10" s="764"/>
      <c r="DA10" s="765"/>
      <c r="DB10" s="763" t="s">
        <v>556</v>
      </c>
      <c r="DC10" s="764"/>
      <c r="DD10" s="764"/>
      <c r="DE10" s="764"/>
      <c r="DF10" s="765"/>
      <c r="DG10" s="763" t="s">
        <v>556</v>
      </c>
      <c r="DH10" s="764"/>
      <c r="DI10" s="764"/>
      <c r="DJ10" s="764"/>
      <c r="DK10" s="765"/>
      <c r="DL10" s="763" t="s">
        <v>556</v>
      </c>
      <c r="DM10" s="764"/>
      <c r="DN10" s="764"/>
      <c r="DO10" s="764"/>
      <c r="DP10" s="765"/>
      <c r="DQ10" s="763" t="s">
        <v>556</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560</v>
      </c>
      <c r="BT11" s="761"/>
      <c r="BU11" s="761"/>
      <c r="BV11" s="761"/>
      <c r="BW11" s="761"/>
      <c r="BX11" s="761"/>
      <c r="BY11" s="761"/>
      <c r="BZ11" s="761"/>
      <c r="CA11" s="761"/>
      <c r="CB11" s="761"/>
      <c r="CC11" s="761"/>
      <c r="CD11" s="761"/>
      <c r="CE11" s="761"/>
      <c r="CF11" s="761"/>
      <c r="CG11" s="762"/>
      <c r="CH11" s="763">
        <v>-8</v>
      </c>
      <c r="CI11" s="764"/>
      <c r="CJ11" s="764"/>
      <c r="CK11" s="764"/>
      <c r="CL11" s="765"/>
      <c r="CM11" s="763">
        <v>778</v>
      </c>
      <c r="CN11" s="764"/>
      <c r="CO11" s="764"/>
      <c r="CP11" s="764"/>
      <c r="CQ11" s="765"/>
      <c r="CR11" s="763" t="s">
        <v>556</v>
      </c>
      <c r="CS11" s="764"/>
      <c r="CT11" s="764"/>
      <c r="CU11" s="764"/>
      <c r="CV11" s="765"/>
      <c r="CW11" s="763">
        <v>162</v>
      </c>
      <c r="CX11" s="764"/>
      <c r="CY11" s="764"/>
      <c r="CZ11" s="764"/>
      <c r="DA11" s="765"/>
      <c r="DB11" s="763" t="s">
        <v>556</v>
      </c>
      <c r="DC11" s="764"/>
      <c r="DD11" s="764"/>
      <c r="DE11" s="764"/>
      <c r="DF11" s="765"/>
      <c r="DG11" s="763" t="s">
        <v>556</v>
      </c>
      <c r="DH11" s="764"/>
      <c r="DI11" s="764"/>
      <c r="DJ11" s="764"/>
      <c r="DK11" s="765"/>
      <c r="DL11" s="763" t="s">
        <v>556</v>
      </c>
      <c r="DM11" s="764"/>
      <c r="DN11" s="764"/>
      <c r="DO11" s="764"/>
      <c r="DP11" s="765"/>
      <c r="DQ11" s="763" t="s">
        <v>556</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561</v>
      </c>
      <c r="BT12" s="761"/>
      <c r="BU12" s="761"/>
      <c r="BV12" s="761"/>
      <c r="BW12" s="761"/>
      <c r="BX12" s="761"/>
      <c r="BY12" s="761"/>
      <c r="BZ12" s="761"/>
      <c r="CA12" s="761"/>
      <c r="CB12" s="761"/>
      <c r="CC12" s="761"/>
      <c r="CD12" s="761"/>
      <c r="CE12" s="761"/>
      <c r="CF12" s="761"/>
      <c r="CG12" s="762"/>
      <c r="CH12" s="763">
        <v>16</v>
      </c>
      <c r="CI12" s="764"/>
      <c r="CJ12" s="764"/>
      <c r="CK12" s="764"/>
      <c r="CL12" s="765"/>
      <c r="CM12" s="763">
        <v>60</v>
      </c>
      <c r="CN12" s="764"/>
      <c r="CO12" s="764"/>
      <c r="CP12" s="764"/>
      <c r="CQ12" s="765"/>
      <c r="CR12" s="763" t="s">
        <v>556</v>
      </c>
      <c r="CS12" s="764"/>
      <c r="CT12" s="764"/>
      <c r="CU12" s="764"/>
      <c r="CV12" s="765"/>
      <c r="CW12" s="763">
        <v>142</v>
      </c>
      <c r="CX12" s="764"/>
      <c r="CY12" s="764"/>
      <c r="CZ12" s="764"/>
      <c r="DA12" s="765"/>
      <c r="DB12" s="763" t="s">
        <v>556</v>
      </c>
      <c r="DC12" s="764"/>
      <c r="DD12" s="764"/>
      <c r="DE12" s="764"/>
      <c r="DF12" s="765"/>
      <c r="DG12" s="763" t="s">
        <v>556</v>
      </c>
      <c r="DH12" s="764"/>
      <c r="DI12" s="764"/>
      <c r="DJ12" s="764"/>
      <c r="DK12" s="765"/>
      <c r="DL12" s="763" t="s">
        <v>556</v>
      </c>
      <c r="DM12" s="764"/>
      <c r="DN12" s="764"/>
      <c r="DO12" s="764"/>
      <c r="DP12" s="765"/>
      <c r="DQ12" s="763" t="s">
        <v>556</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562</v>
      </c>
      <c r="BT13" s="761"/>
      <c r="BU13" s="761"/>
      <c r="BV13" s="761"/>
      <c r="BW13" s="761"/>
      <c r="BX13" s="761"/>
      <c r="BY13" s="761"/>
      <c r="BZ13" s="761"/>
      <c r="CA13" s="761"/>
      <c r="CB13" s="761"/>
      <c r="CC13" s="761"/>
      <c r="CD13" s="761"/>
      <c r="CE13" s="761"/>
      <c r="CF13" s="761"/>
      <c r="CG13" s="762"/>
      <c r="CH13" s="763">
        <v>57</v>
      </c>
      <c r="CI13" s="764"/>
      <c r="CJ13" s="764"/>
      <c r="CK13" s="764"/>
      <c r="CL13" s="765"/>
      <c r="CM13" s="763">
        <v>84</v>
      </c>
      <c r="CN13" s="764"/>
      <c r="CO13" s="764"/>
      <c r="CP13" s="764"/>
      <c r="CQ13" s="765"/>
      <c r="CR13" s="763">
        <v>5</v>
      </c>
      <c r="CS13" s="764"/>
      <c r="CT13" s="764"/>
      <c r="CU13" s="764"/>
      <c r="CV13" s="765"/>
      <c r="CW13" s="763" t="s">
        <v>556</v>
      </c>
      <c r="CX13" s="764"/>
      <c r="CY13" s="764"/>
      <c r="CZ13" s="764"/>
      <c r="DA13" s="765"/>
      <c r="DB13" s="763" t="s">
        <v>556</v>
      </c>
      <c r="DC13" s="764"/>
      <c r="DD13" s="764"/>
      <c r="DE13" s="764"/>
      <c r="DF13" s="765"/>
      <c r="DG13" s="763" t="s">
        <v>556</v>
      </c>
      <c r="DH13" s="764"/>
      <c r="DI13" s="764"/>
      <c r="DJ13" s="764"/>
      <c r="DK13" s="765"/>
      <c r="DL13" s="763" t="s">
        <v>556</v>
      </c>
      <c r="DM13" s="764"/>
      <c r="DN13" s="764"/>
      <c r="DO13" s="764"/>
      <c r="DP13" s="765"/>
      <c r="DQ13" s="763" t="s">
        <v>556</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563</v>
      </c>
      <c r="BT14" s="761"/>
      <c r="BU14" s="761"/>
      <c r="BV14" s="761"/>
      <c r="BW14" s="761"/>
      <c r="BX14" s="761"/>
      <c r="BY14" s="761"/>
      <c r="BZ14" s="761"/>
      <c r="CA14" s="761"/>
      <c r="CB14" s="761"/>
      <c r="CC14" s="761"/>
      <c r="CD14" s="761"/>
      <c r="CE14" s="761"/>
      <c r="CF14" s="761"/>
      <c r="CG14" s="762"/>
      <c r="CH14" s="763">
        <v>7</v>
      </c>
      <c r="CI14" s="764"/>
      <c r="CJ14" s="764"/>
      <c r="CK14" s="764"/>
      <c r="CL14" s="765"/>
      <c r="CM14" s="763">
        <v>53</v>
      </c>
      <c r="CN14" s="764"/>
      <c r="CO14" s="764"/>
      <c r="CP14" s="764"/>
      <c r="CQ14" s="765"/>
      <c r="CR14" s="763">
        <v>40</v>
      </c>
      <c r="CS14" s="764"/>
      <c r="CT14" s="764"/>
      <c r="CU14" s="764"/>
      <c r="CV14" s="765"/>
      <c r="CW14" s="763" t="s">
        <v>556</v>
      </c>
      <c r="CX14" s="764"/>
      <c r="CY14" s="764"/>
      <c r="CZ14" s="764"/>
      <c r="DA14" s="765"/>
      <c r="DB14" s="763" t="s">
        <v>556</v>
      </c>
      <c r="DC14" s="764"/>
      <c r="DD14" s="764"/>
      <c r="DE14" s="764"/>
      <c r="DF14" s="765"/>
      <c r="DG14" s="763" t="s">
        <v>556</v>
      </c>
      <c r="DH14" s="764"/>
      <c r="DI14" s="764"/>
      <c r="DJ14" s="764"/>
      <c r="DK14" s="765"/>
      <c r="DL14" s="763" t="s">
        <v>556</v>
      </c>
      <c r="DM14" s="764"/>
      <c r="DN14" s="764"/>
      <c r="DO14" s="764"/>
      <c r="DP14" s="765"/>
      <c r="DQ14" s="763" t="s">
        <v>556</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60304</v>
      </c>
      <c r="R23" s="780"/>
      <c r="S23" s="780"/>
      <c r="T23" s="780"/>
      <c r="U23" s="780"/>
      <c r="V23" s="780">
        <v>57244</v>
      </c>
      <c r="W23" s="780"/>
      <c r="X23" s="780"/>
      <c r="Y23" s="780"/>
      <c r="Z23" s="780"/>
      <c r="AA23" s="780">
        <v>3060</v>
      </c>
      <c r="AB23" s="780"/>
      <c r="AC23" s="780"/>
      <c r="AD23" s="780"/>
      <c r="AE23" s="781"/>
      <c r="AF23" s="782">
        <v>2898</v>
      </c>
      <c r="AG23" s="780"/>
      <c r="AH23" s="780"/>
      <c r="AI23" s="780"/>
      <c r="AJ23" s="783"/>
      <c r="AK23" s="784"/>
      <c r="AL23" s="785"/>
      <c r="AM23" s="785"/>
      <c r="AN23" s="785"/>
      <c r="AO23" s="785"/>
      <c r="AP23" s="780">
        <v>28106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11396</v>
      </c>
      <c r="R28" s="810"/>
      <c r="S28" s="810"/>
      <c r="T28" s="810"/>
      <c r="U28" s="810"/>
      <c r="V28" s="810">
        <v>11259</v>
      </c>
      <c r="W28" s="810"/>
      <c r="X28" s="810"/>
      <c r="Y28" s="810"/>
      <c r="Z28" s="810"/>
      <c r="AA28" s="810">
        <f>Q28-V28</f>
        <v>137</v>
      </c>
      <c r="AB28" s="810"/>
      <c r="AC28" s="810"/>
      <c r="AD28" s="810"/>
      <c r="AE28" s="811"/>
      <c r="AF28" s="812">
        <v>137</v>
      </c>
      <c r="AG28" s="810"/>
      <c r="AH28" s="810"/>
      <c r="AI28" s="810"/>
      <c r="AJ28" s="813"/>
      <c r="AK28" s="814">
        <v>944</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9192</v>
      </c>
      <c r="R29" s="771"/>
      <c r="S29" s="771"/>
      <c r="T29" s="771"/>
      <c r="U29" s="771"/>
      <c r="V29" s="771">
        <v>8864</v>
      </c>
      <c r="W29" s="771"/>
      <c r="X29" s="771"/>
      <c r="Y29" s="771"/>
      <c r="Z29" s="771"/>
      <c r="AA29" s="771">
        <f t="shared" ref="AA29:AA33" si="0">Q29-V29</f>
        <v>328</v>
      </c>
      <c r="AB29" s="771"/>
      <c r="AC29" s="771"/>
      <c r="AD29" s="771"/>
      <c r="AE29" s="772"/>
      <c r="AF29" s="773">
        <v>328</v>
      </c>
      <c r="AG29" s="774"/>
      <c r="AH29" s="774"/>
      <c r="AI29" s="774"/>
      <c r="AJ29" s="775"/>
      <c r="AK29" s="821">
        <v>1400</v>
      </c>
      <c r="AL29" s="817"/>
      <c r="AM29" s="817"/>
      <c r="AN29" s="817"/>
      <c r="AO29" s="817"/>
      <c r="AP29" s="817" t="s">
        <v>556</v>
      </c>
      <c r="AQ29" s="817"/>
      <c r="AR29" s="817"/>
      <c r="AS29" s="817"/>
      <c r="AT29" s="817"/>
      <c r="AU29" s="817" t="s">
        <v>556</v>
      </c>
      <c r="AV29" s="817"/>
      <c r="AW29" s="817"/>
      <c r="AX29" s="817"/>
      <c r="AY29" s="817"/>
      <c r="AZ29" s="818" t="s">
        <v>556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1657</v>
      </c>
      <c r="R30" s="771"/>
      <c r="S30" s="771"/>
      <c r="T30" s="771"/>
      <c r="U30" s="771"/>
      <c r="V30" s="771">
        <v>1641</v>
      </c>
      <c r="W30" s="771"/>
      <c r="X30" s="771"/>
      <c r="Y30" s="771"/>
      <c r="Z30" s="771"/>
      <c r="AA30" s="771">
        <f t="shared" si="0"/>
        <v>16</v>
      </c>
      <c r="AB30" s="771"/>
      <c r="AC30" s="771"/>
      <c r="AD30" s="771"/>
      <c r="AE30" s="772"/>
      <c r="AF30" s="773">
        <v>16</v>
      </c>
      <c r="AG30" s="774"/>
      <c r="AH30" s="774"/>
      <c r="AI30" s="774"/>
      <c r="AJ30" s="775"/>
      <c r="AK30" s="821">
        <v>373</v>
      </c>
      <c r="AL30" s="817"/>
      <c r="AM30" s="817"/>
      <c r="AN30" s="817"/>
      <c r="AO30" s="817"/>
      <c r="AP30" s="817" t="s">
        <v>556</v>
      </c>
      <c r="AQ30" s="817"/>
      <c r="AR30" s="817"/>
      <c r="AS30" s="817"/>
      <c r="AT30" s="817"/>
      <c r="AU30" s="817" t="s">
        <v>556</v>
      </c>
      <c r="AV30" s="817"/>
      <c r="AW30" s="817"/>
      <c r="AX30" s="817"/>
      <c r="AY30" s="817"/>
      <c r="AZ30" s="818" t="s">
        <v>556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2589</v>
      </c>
      <c r="R31" s="771"/>
      <c r="S31" s="771"/>
      <c r="T31" s="771"/>
      <c r="U31" s="771"/>
      <c r="V31" s="771">
        <v>2389</v>
      </c>
      <c r="W31" s="771"/>
      <c r="X31" s="771"/>
      <c r="Y31" s="771"/>
      <c r="Z31" s="771"/>
      <c r="AA31" s="771">
        <v>199</v>
      </c>
      <c r="AB31" s="771"/>
      <c r="AC31" s="771"/>
      <c r="AD31" s="771"/>
      <c r="AE31" s="772"/>
      <c r="AF31" s="773">
        <v>2453</v>
      </c>
      <c r="AG31" s="774"/>
      <c r="AH31" s="774"/>
      <c r="AI31" s="774"/>
      <c r="AJ31" s="775"/>
      <c r="AK31" s="821">
        <v>84</v>
      </c>
      <c r="AL31" s="817"/>
      <c r="AM31" s="817"/>
      <c r="AN31" s="817"/>
      <c r="AO31" s="817"/>
      <c r="AP31" s="817">
        <v>8374</v>
      </c>
      <c r="AQ31" s="817"/>
      <c r="AR31" s="817"/>
      <c r="AS31" s="817"/>
      <c r="AT31" s="817"/>
      <c r="AU31" s="817">
        <v>779</v>
      </c>
      <c r="AV31" s="817"/>
      <c r="AW31" s="817"/>
      <c r="AX31" s="817"/>
      <c r="AY31" s="817"/>
      <c r="AZ31" s="818" t="s">
        <v>556</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2919</v>
      </c>
      <c r="R32" s="771"/>
      <c r="S32" s="771"/>
      <c r="T32" s="771"/>
      <c r="U32" s="771"/>
      <c r="V32" s="771">
        <v>2615</v>
      </c>
      <c r="W32" s="771"/>
      <c r="X32" s="771"/>
      <c r="Y32" s="771"/>
      <c r="Z32" s="771"/>
      <c r="AA32" s="771">
        <f t="shared" si="0"/>
        <v>304</v>
      </c>
      <c r="AB32" s="771"/>
      <c r="AC32" s="771"/>
      <c r="AD32" s="771"/>
      <c r="AE32" s="772"/>
      <c r="AF32" s="773">
        <v>582</v>
      </c>
      <c r="AG32" s="774"/>
      <c r="AH32" s="774"/>
      <c r="AI32" s="774"/>
      <c r="AJ32" s="775"/>
      <c r="AK32" s="821">
        <v>947</v>
      </c>
      <c r="AL32" s="817"/>
      <c r="AM32" s="817"/>
      <c r="AN32" s="817"/>
      <c r="AO32" s="817"/>
      <c r="AP32" s="817">
        <v>9138</v>
      </c>
      <c r="AQ32" s="817"/>
      <c r="AR32" s="817"/>
      <c r="AS32" s="817"/>
      <c r="AT32" s="817"/>
      <c r="AU32" s="817">
        <v>5519</v>
      </c>
      <c r="AV32" s="817"/>
      <c r="AW32" s="817"/>
      <c r="AX32" s="817"/>
      <c r="AY32" s="817"/>
      <c r="AZ32" s="818" t="s">
        <v>556</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66</v>
      </c>
      <c r="R33" s="771"/>
      <c r="S33" s="771"/>
      <c r="T33" s="771"/>
      <c r="U33" s="771"/>
      <c r="V33" s="771">
        <v>51</v>
      </c>
      <c r="W33" s="771"/>
      <c r="X33" s="771"/>
      <c r="Y33" s="771"/>
      <c r="Z33" s="771"/>
      <c r="AA33" s="771">
        <f t="shared" si="0"/>
        <v>15</v>
      </c>
      <c r="AB33" s="771"/>
      <c r="AC33" s="771"/>
      <c r="AD33" s="771"/>
      <c r="AE33" s="772"/>
      <c r="AF33" s="773">
        <v>15</v>
      </c>
      <c r="AG33" s="774"/>
      <c r="AH33" s="774"/>
      <c r="AI33" s="774"/>
      <c r="AJ33" s="775"/>
      <c r="AK33" s="821">
        <v>16</v>
      </c>
      <c r="AL33" s="817"/>
      <c r="AM33" s="817"/>
      <c r="AN33" s="817"/>
      <c r="AO33" s="817"/>
      <c r="AP33" s="817">
        <v>143</v>
      </c>
      <c r="AQ33" s="817"/>
      <c r="AR33" s="817"/>
      <c r="AS33" s="817"/>
      <c r="AT33" s="817"/>
      <c r="AU33" s="817" t="s">
        <v>556</v>
      </c>
      <c r="AV33" s="817"/>
      <c r="AW33" s="817"/>
      <c r="AX33" s="817"/>
      <c r="AY33" s="817"/>
      <c r="AZ33" s="818" t="s">
        <v>556</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3532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564</v>
      </c>
      <c r="C68" s="857"/>
      <c r="D68" s="857"/>
      <c r="E68" s="857"/>
      <c r="F68" s="857"/>
      <c r="G68" s="857"/>
      <c r="H68" s="857"/>
      <c r="I68" s="857"/>
      <c r="J68" s="857"/>
      <c r="K68" s="857"/>
      <c r="L68" s="857"/>
      <c r="M68" s="857"/>
      <c r="N68" s="857"/>
      <c r="O68" s="857"/>
      <c r="P68" s="858"/>
      <c r="Q68" s="859">
        <v>844</v>
      </c>
      <c r="R68" s="853"/>
      <c r="S68" s="853"/>
      <c r="T68" s="853"/>
      <c r="U68" s="853"/>
      <c r="V68" s="853">
        <v>699</v>
      </c>
      <c r="W68" s="853"/>
      <c r="X68" s="853"/>
      <c r="Y68" s="853"/>
      <c r="Z68" s="853"/>
      <c r="AA68" s="853">
        <v>145</v>
      </c>
      <c r="AB68" s="853"/>
      <c r="AC68" s="853"/>
      <c r="AD68" s="853"/>
      <c r="AE68" s="853"/>
      <c r="AF68" s="853">
        <v>142</v>
      </c>
      <c r="AG68" s="853"/>
      <c r="AH68" s="853"/>
      <c r="AI68" s="853"/>
      <c r="AJ68" s="853"/>
      <c r="AK68" s="853" t="s">
        <v>556</v>
      </c>
      <c r="AL68" s="853"/>
      <c r="AM68" s="853"/>
      <c r="AN68" s="853"/>
      <c r="AO68" s="853"/>
      <c r="AP68" s="853">
        <v>267</v>
      </c>
      <c r="AQ68" s="853"/>
      <c r="AR68" s="853"/>
      <c r="AS68" s="853"/>
      <c r="AT68" s="853"/>
      <c r="AU68" s="853">
        <v>121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565</v>
      </c>
      <c r="C69" s="861"/>
      <c r="D69" s="861"/>
      <c r="E69" s="861"/>
      <c r="F69" s="861"/>
      <c r="G69" s="861"/>
      <c r="H69" s="861"/>
      <c r="I69" s="861"/>
      <c r="J69" s="861"/>
      <c r="K69" s="861"/>
      <c r="L69" s="861"/>
      <c r="M69" s="861"/>
      <c r="N69" s="861"/>
      <c r="O69" s="861"/>
      <c r="P69" s="862"/>
      <c r="Q69" s="863">
        <v>1149</v>
      </c>
      <c r="R69" s="817"/>
      <c r="S69" s="817"/>
      <c r="T69" s="817"/>
      <c r="U69" s="817"/>
      <c r="V69" s="817">
        <v>973</v>
      </c>
      <c r="W69" s="817"/>
      <c r="X69" s="817"/>
      <c r="Y69" s="817"/>
      <c r="Z69" s="817"/>
      <c r="AA69" s="817">
        <v>176</v>
      </c>
      <c r="AB69" s="817"/>
      <c r="AC69" s="817"/>
      <c r="AD69" s="817"/>
      <c r="AE69" s="817"/>
      <c r="AF69" s="817">
        <v>171</v>
      </c>
      <c r="AG69" s="817"/>
      <c r="AH69" s="817"/>
      <c r="AI69" s="817"/>
      <c r="AJ69" s="817"/>
      <c r="AK69" s="817" t="s">
        <v>556</v>
      </c>
      <c r="AL69" s="817"/>
      <c r="AM69" s="817"/>
      <c r="AN69" s="817"/>
      <c r="AO69" s="817"/>
      <c r="AP69" s="817">
        <v>410</v>
      </c>
      <c r="AQ69" s="817"/>
      <c r="AR69" s="817"/>
      <c r="AS69" s="817"/>
      <c r="AT69" s="817"/>
      <c r="AU69" s="817" t="s">
        <v>556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566</v>
      </c>
      <c r="C70" s="861"/>
      <c r="D70" s="861"/>
      <c r="E70" s="861"/>
      <c r="F70" s="861"/>
      <c r="G70" s="861"/>
      <c r="H70" s="861"/>
      <c r="I70" s="861"/>
      <c r="J70" s="861"/>
      <c r="K70" s="861"/>
      <c r="L70" s="861"/>
      <c r="M70" s="861"/>
      <c r="N70" s="861"/>
      <c r="O70" s="861"/>
      <c r="P70" s="862"/>
      <c r="Q70" s="863">
        <v>40</v>
      </c>
      <c r="R70" s="817"/>
      <c r="S70" s="817"/>
      <c r="T70" s="817"/>
      <c r="U70" s="817"/>
      <c r="V70" s="817">
        <v>35</v>
      </c>
      <c r="W70" s="817"/>
      <c r="X70" s="817"/>
      <c r="Y70" s="817"/>
      <c r="Z70" s="817"/>
      <c r="AA70" s="817">
        <v>5</v>
      </c>
      <c r="AB70" s="817"/>
      <c r="AC70" s="817"/>
      <c r="AD70" s="817"/>
      <c r="AE70" s="817"/>
      <c r="AF70" s="817">
        <v>5</v>
      </c>
      <c r="AG70" s="817"/>
      <c r="AH70" s="817"/>
      <c r="AI70" s="817"/>
      <c r="AJ70" s="817"/>
      <c r="AK70" s="817" t="s">
        <v>556</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567</v>
      </c>
      <c r="C71" s="861"/>
      <c r="D71" s="861"/>
      <c r="E71" s="861"/>
      <c r="F71" s="861"/>
      <c r="G71" s="861"/>
      <c r="H71" s="861"/>
      <c r="I71" s="861"/>
      <c r="J71" s="861"/>
      <c r="K71" s="861"/>
      <c r="L71" s="861"/>
      <c r="M71" s="861"/>
      <c r="N71" s="861"/>
      <c r="O71" s="861"/>
      <c r="P71" s="862"/>
      <c r="Q71" s="863">
        <v>206</v>
      </c>
      <c r="R71" s="817"/>
      <c r="S71" s="817"/>
      <c r="T71" s="817"/>
      <c r="U71" s="817"/>
      <c r="V71" s="817">
        <v>131</v>
      </c>
      <c r="W71" s="817"/>
      <c r="X71" s="817"/>
      <c r="Y71" s="817"/>
      <c r="Z71" s="817"/>
      <c r="AA71" s="817">
        <v>75</v>
      </c>
      <c r="AB71" s="817"/>
      <c r="AC71" s="817"/>
      <c r="AD71" s="817"/>
      <c r="AE71" s="817"/>
      <c r="AF71" s="817">
        <v>75</v>
      </c>
      <c r="AG71" s="817"/>
      <c r="AH71" s="817"/>
      <c r="AI71" s="817"/>
      <c r="AJ71" s="817"/>
      <c r="AK71" s="817" t="s">
        <v>556</v>
      </c>
      <c r="AL71" s="817"/>
      <c r="AM71" s="817"/>
      <c r="AN71" s="817"/>
      <c r="AO71" s="817"/>
      <c r="AP71" s="817">
        <v>446</v>
      </c>
      <c r="AQ71" s="817"/>
      <c r="AR71" s="817"/>
      <c r="AS71" s="817"/>
      <c r="AT71" s="817"/>
      <c r="AU71" s="817" t="s">
        <v>556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568</v>
      </c>
      <c r="C72" s="861"/>
      <c r="D72" s="861"/>
      <c r="E72" s="861"/>
      <c r="F72" s="861"/>
      <c r="G72" s="861"/>
      <c r="H72" s="861"/>
      <c r="I72" s="861"/>
      <c r="J72" s="861"/>
      <c r="K72" s="861"/>
      <c r="L72" s="861"/>
      <c r="M72" s="861"/>
      <c r="N72" s="861"/>
      <c r="O72" s="861"/>
      <c r="P72" s="862"/>
      <c r="Q72" s="863">
        <v>4452</v>
      </c>
      <c r="R72" s="817"/>
      <c r="S72" s="817"/>
      <c r="T72" s="817"/>
      <c r="U72" s="817"/>
      <c r="V72" s="817">
        <v>4401</v>
      </c>
      <c r="W72" s="817"/>
      <c r="X72" s="817"/>
      <c r="Y72" s="817"/>
      <c r="Z72" s="817"/>
      <c r="AA72" s="817">
        <v>52</v>
      </c>
      <c r="AB72" s="817"/>
      <c r="AC72" s="817"/>
      <c r="AD72" s="817"/>
      <c r="AE72" s="817"/>
      <c r="AF72" s="817">
        <v>52</v>
      </c>
      <c r="AG72" s="817"/>
      <c r="AH72" s="817"/>
      <c r="AI72" s="817"/>
      <c r="AJ72" s="817"/>
      <c r="AK72" s="817" t="s">
        <v>556</v>
      </c>
      <c r="AL72" s="817"/>
      <c r="AM72" s="817"/>
      <c r="AN72" s="817"/>
      <c r="AO72" s="817"/>
      <c r="AP72" s="817">
        <v>3816</v>
      </c>
      <c r="AQ72" s="817"/>
      <c r="AR72" s="817"/>
      <c r="AS72" s="817"/>
      <c r="AT72" s="817"/>
      <c r="AU72" s="817">
        <v>1813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569</v>
      </c>
      <c r="C73" s="861"/>
      <c r="D73" s="861"/>
      <c r="E73" s="861"/>
      <c r="F73" s="861"/>
      <c r="G73" s="861"/>
      <c r="H73" s="861"/>
      <c r="I73" s="861"/>
      <c r="J73" s="861"/>
      <c r="K73" s="861"/>
      <c r="L73" s="861"/>
      <c r="M73" s="861"/>
      <c r="N73" s="861"/>
      <c r="O73" s="861"/>
      <c r="P73" s="862"/>
      <c r="Q73" s="863">
        <v>53</v>
      </c>
      <c r="R73" s="817"/>
      <c r="S73" s="817"/>
      <c r="T73" s="817"/>
      <c r="U73" s="817"/>
      <c r="V73" s="817">
        <v>49</v>
      </c>
      <c r="W73" s="817"/>
      <c r="X73" s="817"/>
      <c r="Y73" s="817"/>
      <c r="Z73" s="817"/>
      <c r="AA73" s="817">
        <v>5</v>
      </c>
      <c r="AB73" s="817"/>
      <c r="AC73" s="817"/>
      <c r="AD73" s="817"/>
      <c r="AE73" s="817"/>
      <c r="AF73" s="817">
        <v>5</v>
      </c>
      <c r="AG73" s="817"/>
      <c r="AH73" s="817"/>
      <c r="AI73" s="817"/>
      <c r="AJ73" s="817"/>
      <c r="AK73" s="817" t="s">
        <v>556</v>
      </c>
      <c r="AL73" s="817"/>
      <c r="AM73" s="817"/>
      <c r="AN73" s="817"/>
      <c r="AO73" s="817"/>
      <c r="AP73" s="817" t="s">
        <v>556</v>
      </c>
      <c r="AQ73" s="817"/>
      <c r="AR73" s="817"/>
      <c r="AS73" s="817"/>
      <c r="AT73" s="817"/>
      <c r="AU73" s="817" t="s">
        <v>556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570</v>
      </c>
      <c r="C74" s="861"/>
      <c r="D74" s="861"/>
      <c r="E74" s="861"/>
      <c r="F74" s="861"/>
      <c r="G74" s="861"/>
      <c r="H74" s="861"/>
      <c r="I74" s="861"/>
      <c r="J74" s="861"/>
      <c r="K74" s="861"/>
      <c r="L74" s="861"/>
      <c r="M74" s="861"/>
      <c r="N74" s="861"/>
      <c r="O74" s="861"/>
      <c r="P74" s="862"/>
      <c r="Q74" s="863">
        <v>24</v>
      </c>
      <c r="R74" s="817"/>
      <c r="S74" s="817"/>
      <c r="T74" s="817"/>
      <c r="U74" s="817"/>
      <c r="V74" s="817">
        <v>20</v>
      </c>
      <c r="W74" s="817"/>
      <c r="X74" s="817"/>
      <c r="Y74" s="817"/>
      <c r="Z74" s="817"/>
      <c r="AA74" s="817">
        <v>4</v>
      </c>
      <c r="AB74" s="817"/>
      <c r="AC74" s="817"/>
      <c r="AD74" s="817"/>
      <c r="AE74" s="817"/>
      <c r="AF74" s="817">
        <v>4</v>
      </c>
      <c r="AG74" s="817"/>
      <c r="AH74" s="817"/>
      <c r="AI74" s="817"/>
      <c r="AJ74" s="817"/>
      <c r="AK74" s="817" t="s">
        <v>556</v>
      </c>
      <c r="AL74" s="817"/>
      <c r="AM74" s="817"/>
      <c r="AN74" s="817"/>
      <c r="AO74" s="817"/>
      <c r="AP74" s="817">
        <v>93</v>
      </c>
      <c r="AQ74" s="817"/>
      <c r="AR74" s="817"/>
      <c r="AS74" s="817"/>
      <c r="AT74" s="817"/>
      <c r="AU74" s="817">
        <v>75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571</v>
      </c>
      <c r="C75" s="861"/>
      <c r="D75" s="861"/>
      <c r="E75" s="861"/>
      <c r="F75" s="861"/>
      <c r="G75" s="861"/>
      <c r="H75" s="861"/>
      <c r="I75" s="861"/>
      <c r="J75" s="861"/>
      <c r="K75" s="861"/>
      <c r="L75" s="861"/>
      <c r="M75" s="861"/>
      <c r="N75" s="861"/>
      <c r="O75" s="861"/>
      <c r="P75" s="862"/>
      <c r="Q75" s="864">
        <v>9298</v>
      </c>
      <c r="R75" s="865"/>
      <c r="S75" s="865"/>
      <c r="T75" s="865"/>
      <c r="U75" s="821"/>
      <c r="V75" s="866">
        <v>9234</v>
      </c>
      <c r="W75" s="865"/>
      <c r="X75" s="865"/>
      <c r="Y75" s="865"/>
      <c r="Z75" s="821"/>
      <c r="AA75" s="866">
        <v>65</v>
      </c>
      <c r="AB75" s="865"/>
      <c r="AC75" s="865"/>
      <c r="AD75" s="865"/>
      <c r="AE75" s="821"/>
      <c r="AF75" s="866">
        <v>65</v>
      </c>
      <c r="AG75" s="865"/>
      <c r="AH75" s="865"/>
      <c r="AI75" s="865"/>
      <c r="AJ75" s="821"/>
      <c r="AK75" s="866">
        <v>11</v>
      </c>
      <c r="AL75" s="865"/>
      <c r="AM75" s="865"/>
      <c r="AN75" s="865"/>
      <c r="AO75" s="821"/>
      <c r="AP75" s="866" t="s">
        <v>556</v>
      </c>
      <c r="AQ75" s="865"/>
      <c r="AR75" s="865"/>
      <c r="AS75" s="865"/>
      <c r="AT75" s="821"/>
      <c r="AU75" s="866" t="s">
        <v>556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572</v>
      </c>
      <c r="C76" s="861"/>
      <c r="D76" s="861"/>
      <c r="E76" s="861"/>
      <c r="F76" s="861"/>
      <c r="G76" s="861"/>
      <c r="H76" s="861"/>
      <c r="I76" s="861"/>
      <c r="J76" s="861"/>
      <c r="K76" s="861"/>
      <c r="L76" s="861"/>
      <c r="M76" s="861"/>
      <c r="N76" s="861"/>
      <c r="O76" s="861"/>
      <c r="P76" s="862"/>
      <c r="Q76" s="864">
        <v>872</v>
      </c>
      <c r="R76" s="865"/>
      <c r="S76" s="865"/>
      <c r="T76" s="865"/>
      <c r="U76" s="821"/>
      <c r="V76" s="866">
        <v>861</v>
      </c>
      <c r="W76" s="865"/>
      <c r="X76" s="865"/>
      <c r="Y76" s="865"/>
      <c r="Z76" s="821"/>
      <c r="AA76" s="866">
        <v>11</v>
      </c>
      <c r="AB76" s="865"/>
      <c r="AC76" s="865"/>
      <c r="AD76" s="865"/>
      <c r="AE76" s="821"/>
      <c r="AF76" s="866">
        <v>11</v>
      </c>
      <c r="AG76" s="865"/>
      <c r="AH76" s="865"/>
      <c r="AI76" s="865"/>
      <c r="AJ76" s="821"/>
      <c r="AK76" s="866">
        <v>2</v>
      </c>
      <c r="AL76" s="865"/>
      <c r="AM76" s="865"/>
      <c r="AN76" s="865"/>
      <c r="AO76" s="821"/>
      <c r="AP76" s="866" t="s">
        <v>556</v>
      </c>
      <c r="AQ76" s="865"/>
      <c r="AR76" s="865"/>
      <c r="AS76" s="865"/>
      <c r="AT76" s="821"/>
      <c r="AU76" s="866" t="s">
        <v>556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573</v>
      </c>
      <c r="C77" s="861"/>
      <c r="D77" s="861"/>
      <c r="E77" s="861"/>
      <c r="F77" s="861"/>
      <c r="G77" s="861"/>
      <c r="H77" s="861"/>
      <c r="I77" s="861"/>
      <c r="J77" s="861"/>
      <c r="K77" s="861"/>
      <c r="L77" s="861"/>
      <c r="M77" s="861"/>
      <c r="N77" s="861"/>
      <c r="O77" s="861"/>
      <c r="P77" s="862"/>
      <c r="Q77" s="864">
        <v>652</v>
      </c>
      <c r="R77" s="865"/>
      <c r="S77" s="865"/>
      <c r="T77" s="865"/>
      <c r="U77" s="821"/>
      <c r="V77" s="866">
        <v>625</v>
      </c>
      <c r="W77" s="865"/>
      <c r="X77" s="865"/>
      <c r="Y77" s="865"/>
      <c r="Z77" s="821"/>
      <c r="AA77" s="866">
        <v>27</v>
      </c>
      <c r="AB77" s="865"/>
      <c r="AC77" s="865"/>
      <c r="AD77" s="865"/>
      <c r="AE77" s="821"/>
      <c r="AF77" s="866">
        <v>27</v>
      </c>
      <c r="AG77" s="865"/>
      <c r="AH77" s="865"/>
      <c r="AI77" s="865"/>
      <c r="AJ77" s="821"/>
      <c r="AK77" s="866">
        <v>499</v>
      </c>
      <c r="AL77" s="865"/>
      <c r="AM77" s="865"/>
      <c r="AN77" s="865"/>
      <c r="AO77" s="821"/>
      <c r="AP77" s="866" t="s">
        <v>556</v>
      </c>
      <c r="AQ77" s="865"/>
      <c r="AR77" s="865"/>
      <c r="AS77" s="865"/>
      <c r="AT77" s="821"/>
      <c r="AU77" s="866" t="s">
        <v>556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574</v>
      </c>
      <c r="C78" s="861"/>
      <c r="D78" s="861"/>
      <c r="E78" s="861"/>
      <c r="F78" s="861"/>
      <c r="G78" s="861"/>
      <c r="H78" s="861"/>
      <c r="I78" s="861"/>
      <c r="J78" s="861"/>
      <c r="K78" s="861"/>
      <c r="L78" s="861"/>
      <c r="M78" s="861"/>
      <c r="N78" s="861"/>
      <c r="O78" s="861"/>
      <c r="P78" s="862"/>
      <c r="Q78" s="863">
        <v>251491</v>
      </c>
      <c r="R78" s="817"/>
      <c r="S78" s="817"/>
      <c r="T78" s="817"/>
      <c r="U78" s="817"/>
      <c r="V78" s="817">
        <v>246681</v>
      </c>
      <c r="W78" s="817"/>
      <c r="X78" s="817"/>
      <c r="Y78" s="817"/>
      <c r="Z78" s="817"/>
      <c r="AA78" s="817">
        <v>4810</v>
      </c>
      <c r="AB78" s="817"/>
      <c r="AC78" s="817"/>
      <c r="AD78" s="817"/>
      <c r="AE78" s="817"/>
      <c r="AF78" s="817">
        <v>4810</v>
      </c>
      <c r="AG78" s="817"/>
      <c r="AH78" s="817"/>
      <c r="AI78" s="817"/>
      <c r="AJ78" s="817"/>
      <c r="AK78" s="817">
        <v>2194</v>
      </c>
      <c r="AL78" s="817"/>
      <c r="AM78" s="817"/>
      <c r="AN78" s="817"/>
      <c r="AO78" s="817"/>
      <c r="AP78" s="817" t="s">
        <v>556</v>
      </c>
      <c r="AQ78" s="817"/>
      <c r="AR78" s="817"/>
      <c r="AS78" s="817"/>
      <c r="AT78" s="817"/>
      <c r="AU78" s="817" t="s">
        <v>556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5366</v>
      </c>
      <c r="AG88" s="831"/>
      <c r="AH88" s="831"/>
      <c r="AI88" s="831"/>
      <c r="AJ88" s="831"/>
      <c r="AK88" s="828"/>
      <c r="AL88" s="828"/>
      <c r="AM88" s="828"/>
      <c r="AN88" s="828"/>
      <c r="AO88" s="828"/>
      <c r="AP88" s="831">
        <v>5033</v>
      </c>
      <c r="AQ88" s="831"/>
      <c r="AR88" s="831"/>
      <c r="AS88" s="831"/>
      <c r="AT88" s="831"/>
      <c r="AU88" s="831">
        <v>2008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190</v>
      </c>
      <c r="CS102" s="839"/>
      <c r="CT102" s="839"/>
      <c r="CU102" s="839"/>
      <c r="CV102" s="878"/>
      <c r="CW102" s="877">
        <v>457</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4323056</v>
      </c>
      <c r="AB110" s="887"/>
      <c r="AC110" s="887"/>
      <c r="AD110" s="887"/>
      <c r="AE110" s="888"/>
      <c r="AF110" s="889">
        <v>4222610</v>
      </c>
      <c r="AG110" s="887"/>
      <c r="AH110" s="887"/>
      <c r="AI110" s="887"/>
      <c r="AJ110" s="888"/>
      <c r="AK110" s="889">
        <v>3389736</v>
      </c>
      <c r="AL110" s="887"/>
      <c r="AM110" s="887"/>
      <c r="AN110" s="887"/>
      <c r="AO110" s="888"/>
      <c r="AP110" s="890">
        <v>13.2</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30844648</v>
      </c>
      <c r="BR110" s="918"/>
      <c r="BS110" s="918"/>
      <c r="BT110" s="918"/>
      <c r="BU110" s="918"/>
      <c r="BV110" s="918">
        <v>28208813</v>
      </c>
      <c r="BW110" s="918"/>
      <c r="BX110" s="918"/>
      <c r="BY110" s="918"/>
      <c r="BZ110" s="918"/>
      <c r="CA110" s="918">
        <v>28105951</v>
      </c>
      <c r="CB110" s="918"/>
      <c r="CC110" s="918"/>
      <c r="CD110" s="918"/>
      <c r="CE110" s="918"/>
      <c r="CF110" s="931">
        <v>109.7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6558365</v>
      </c>
      <c r="BR112" s="913"/>
      <c r="BS112" s="913"/>
      <c r="BT112" s="913"/>
      <c r="BU112" s="913"/>
      <c r="BV112" s="913">
        <v>6350567</v>
      </c>
      <c r="BW112" s="913"/>
      <c r="BX112" s="913"/>
      <c r="BY112" s="913"/>
      <c r="BZ112" s="913"/>
      <c r="CA112" s="913">
        <v>6298201</v>
      </c>
      <c r="CB112" s="913"/>
      <c r="CC112" s="913"/>
      <c r="CD112" s="913"/>
      <c r="CE112" s="913"/>
      <c r="CF112" s="907">
        <v>24.6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830451</v>
      </c>
      <c r="AB113" s="925"/>
      <c r="AC113" s="925"/>
      <c r="AD113" s="925"/>
      <c r="AE113" s="926"/>
      <c r="AF113" s="927">
        <v>734361</v>
      </c>
      <c r="AG113" s="925"/>
      <c r="AH113" s="925"/>
      <c r="AI113" s="925"/>
      <c r="AJ113" s="926"/>
      <c r="AK113" s="927">
        <v>711397</v>
      </c>
      <c r="AL113" s="925"/>
      <c r="AM113" s="925"/>
      <c r="AN113" s="925"/>
      <c r="AO113" s="926"/>
      <c r="AP113" s="928">
        <v>2.8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1739822</v>
      </c>
      <c r="BR113" s="913"/>
      <c r="BS113" s="913"/>
      <c r="BT113" s="913"/>
      <c r="BU113" s="913"/>
      <c r="BV113" s="913">
        <v>1765059</v>
      </c>
      <c r="BW113" s="913"/>
      <c r="BX113" s="913"/>
      <c r="BY113" s="913"/>
      <c r="BZ113" s="913"/>
      <c r="CA113" s="913">
        <v>2007890</v>
      </c>
      <c r="CB113" s="913"/>
      <c r="CC113" s="913"/>
      <c r="CD113" s="913"/>
      <c r="CE113" s="913"/>
      <c r="CF113" s="907">
        <v>7.8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199285</v>
      </c>
      <c r="AB114" s="946"/>
      <c r="AC114" s="946"/>
      <c r="AD114" s="946"/>
      <c r="AE114" s="947"/>
      <c r="AF114" s="948">
        <v>207475</v>
      </c>
      <c r="AG114" s="946"/>
      <c r="AH114" s="946"/>
      <c r="AI114" s="946"/>
      <c r="AJ114" s="947"/>
      <c r="AK114" s="948">
        <v>229104</v>
      </c>
      <c r="AL114" s="946"/>
      <c r="AM114" s="946"/>
      <c r="AN114" s="946"/>
      <c r="AO114" s="947"/>
      <c r="AP114" s="949">
        <v>0.9</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2672442</v>
      </c>
      <c r="BR114" s="913"/>
      <c r="BS114" s="913"/>
      <c r="BT114" s="913"/>
      <c r="BU114" s="913"/>
      <c r="BV114" s="913">
        <v>2505611</v>
      </c>
      <c r="BW114" s="913"/>
      <c r="BX114" s="913"/>
      <c r="BY114" s="913"/>
      <c r="BZ114" s="913"/>
      <c r="CA114" s="913">
        <v>2451321</v>
      </c>
      <c r="CB114" s="913"/>
      <c r="CC114" s="913"/>
      <c r="CD114" s="913"/>
      <c r="CE114" s="913"/>
      <c r="CF114" s="907">
        <v>9.6</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3887</v>
      </c>
      <c r="AB115" s="925"/>
      <c r="AC115" s="925"/>
      <c r="AD115" s="925"/>
      <c r="AE115" s="926"/>
      <c r="AF115" s="927">
        <v>4509</v>
      </c>
      <c r="AG115" s="925"/>
      <c r="AH115" s="925"/>
      <c r="AI115" s="925"/>
      <c r="AJ115" s="926"/>
      <c r="AK115" s="927">
        <v>3027</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7141</v>
      </c>
      <c r="BW115" s="913"/>
      <c r="BX115" s="913"/>
      <c r="BY115" s="913"/>
      <c r="BZ115" s="913"/>
      <c r="CA115" s="913">
        <v>2783</v>
      </c>
      <c r="CB115" s="913"/>
      <c r="CC115" s="913"/>
      <c r="CD115" s="913"/>
      <c r="CE115" s="913"/>
      <c r="CF115" s="907">
        <v>0</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5356679</v>
      </c>
      <c r="AB117" s="966"/>
      <c r="AC117" s="966"/>
      <c r="AD117" s="966"/>
      <c r="AE117" s="967"/>
      <c r="AF117" s="968">
        <v>5168955</v>
      </c>
      <c r="AG117" s="966"/>
      <c r="AH117" s="966"/>
      <c r="AI117" s="966"/>
      <c r="AJ117" s="967"/>
      <c r="AK117" s="968">
        <v>4333264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41815277</v>
      </c>
      <c r="BR119" s="987"/>
      <c r="BS119" s="987"/>
      <c r="BT119" s="987"/>
      <c r="BU119" s="987"/>
      <c r="BV119" s="987">
        <v>38837191</v>
      </c>
      <c r="BW119" s="987"/>
      <c r="BX119" s="987"/>
      <c r="BY119" s="987"/>
      <c r="BZ119" s="987"/>
      <c r="CA119" s="987">
        <v>38866146</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20652624</v>
      </c>
      <c r="BR120" s="918"/>
      <c r="BS120" s="918"/>
      <c r="BT120" s="918"/>
      <c r="BU120" s="918"/>
      <c r="BV120" s="918">
        <v>20309592</v>
      </c>
      <c r="BW120" s="918"/>
      <c r="BX120" s="918"/>
      <c r="BY120" s="918"/>
      <c r="BZ120" s="918"/>
      <c r="CA120" s="918">
        <v>19596492</v>
      </c>
      <c r="CB120" s="918"/>
      <c r="CC120" s="918"/>
      <c r="CD120" s="918"/>
      <c r="CE120" s="918"/>
      <c r="CF120" s="931">
        <v>76.5</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5772191</v>
      </c>
      <c r="DH120" s="918"/>
      <c r="DI120" s="918"/>
      <c r="DJ120" s="918"/>
      <c r="DK120" s="918"/>
      <c r="DL120" s="918">
        <v>5580335</v>
      </c>
      <c r="DM120" s="918"/>
      <c r="DN120" s="918"/>
      <c r="DO120" s="918"/>
      <c r="DP120" s="918"/>
      <c r="DQ120" s="918">
        <v>5519431</v>
      </c>
      <c r="DR120" s="918"/>
      <c r="DS120" s="918"/>
      <c r="DT120" s="918"/>
      <c r="DU120" s="918"/>
      <c r="DV120" s="919">
        <v>21.5</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2650620</v>
      </c>
      <c r="BR121" s="913"/>
      <c r="BS121" s="913"/>
      <c r="BT121" s="913"/>
      <c r="BU121" s="913"/>
      <c r="BV121" s="913">
        <v>2726617</v>
      </c>
      <c r="BW121" s="913"/>
      <c r="BX121" s="913"/>
      <c r="BY121" s="913"/>
      <c r="BZ121" s="913"/>
      <c r="CA121" s="913">
        <v>2733570</v>
      </c>
      <c r="CB121" s="913"/>
      <c r="CC121" s="913"/>
      <c r="CD121" s="913"/>
      <c r="CE121" s="913"/>
      <c r="CF121" s="907">
        <v>10.7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786174</v>
      </c>
      <c r="DH121" s="913"/>
      <c r="DI121" s="913"/>
      <c r="DJ121" s="913"/>
      <c r="DK121" s="913"/>
      <c r="DL121" s="913">
        <v>770232</v>
      </c>
      <c r="DM121" s="913"/>
      <c r="DN121" s="913"/>
      <c r="DO121" s="913"/>
      <c r="DP121" s="913"/>
      <c r="DQ121" s="913">
        <v>778770</v>
      </c>
      <c r="DR121" s="913"/>
      <c r="DS121" s="913"/>
      <c r="DT121" s="913"/>
      <c r="DU121" s="913"/>
      <c r="DV121" s="914">
        <v>3</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36534159</v>
      </c>
      <c r="BR122" s="987"/>
      <c r="BS122" s="987"/>
      <c r="BT122" s="987"/>
      <c r="BU122" s="987"/>
      <c r="BV122" s="987">
        <v>34453017</v>
      </c>
      <c r="BW122" s="987"/>
      <c r="BX122" s="987"/>
      <c r="BY122" s="987"/>
      <c r="BZ122" s="987"/>
      <c r="CA122" s="987">
        <v>31980364</v>
      </c>
      <c r="CB122" s="987"/>
      <c r="CC122" s="987"/>
      <c r="CD122" s="987"/>
      <c r="CE122" s="987"/>
      <c r="CF122" s="1004">
        <v>124.8</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59837403</v>
      </c>
      <c r="BR123" s="1051"/>
      <c r="BS123" s="1051"/>
      <c r="BT123" s="1051"/>
      <c r="BU123" s="1051"/>
      <c r="BV123" s="1051">
        <v>57489226</v>
      </c>
      <c r="BW123" s="1051"/>
      <c r="BX123" s="1051"/>
      <c r="BY123" s="1051"/>
      <c r="BZ123" s="1051"/>
      <c r="CA123" s="1051">
        <v>54310426</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3887</v>
      </c>
      <c r="AB127" s="946"/>
      <c r="AC127" s="946"/>
      <c r="AD127" s="946"/>
      <c r="AE127" s="947"/>
      <c r="AF127" s="948">
        <v>4509</v>
      </c>
      <c r="AG127" s="946"/>
      <c r="AH127" s="946"/>
      <c r="AI127" s="946"/>
      <c r="AJ127" s="947"/>
      <c r="AK127" s="948">
        <v>3027</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390462</v>
      </c>
      <c r="AB128" s="1033"/>
      <c r="AC128" s="1033"/>
      <c r="AD128" s="1033"/>
      <c r="AE128" s="1034"/>
      <c r="AF128" s="1035">
        <v>367540</v>
      </c>
      <c r="AG128" s="1033"/>
      <c r="AH128" s="1033"/>
      <c r="AI128" s="1033"/>
      <c r="AJ128" s="1034"/>
      <c r="AK128" s="1035">
        <v>345556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11.86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v>7141</v>
      </c>
      <c r="DM128" s="1025"/>
      <c r="DN128" s="1025"/>
      <c r="DO128" s="1025"/>
      <c r="DP128" s="1025"/>
      <c r="DQ128" s="1025">
        <v>2783</v>
      </c>
      <c r="DR128" s="1025"/>
      <c r="DS128" s="1025"/>
      <c r="DT128" s="1025"/>
      <c r="DU128" s="1025"/>
      <c r="DV128" s="1026">
        <v>0</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28311745</v>
      </c>
      <c r="AB129" s="946"/>
      <c r="AC129" s="946"/>
      <c r="AD129" s="946"/>
      <c r="AE129" s="947"/>
      <c r="AF129" s="948">
        <v>28680472</v>
      </c>
      <c r="AG129" s="946"/>
      <c r="AH129" s="946"/>
      <c r="AI129" s="946"/>
      <c r="AJ129" s="947"/>
      <c r="AK129" s="948">
        <v>28946477</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16.86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4087194</v>
      </c>
      <c r="AB130" s="946"/>
      <c r="AC130" s="946"/>
      <c r="AD130" s="946"/>
      <c r="AE130" s="947"/>
      <c r="AF130" s="948">
        <v>3898343</v>
      </c>
      <c r="AG130" s="946"/>
      <c r="AH130" s="946"/>
      <c r="AI130" s="946"/>
      <c r="AJ130" s="947"/>
      <c r="AK130" s="948">
        <v>3320272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24224551</v>
      </c>
      <c r="AB131" s="973"/>
      <c r="AC131" s="973"/>
      <c r="AD131" s="973"/>
      <c r="AE131" s="974"/>
      <c r="AF131" s="972">
        <v>24782129</v>
      </c>
      <c r="AG131" s="973"/>
      <c r="AH131" s="973"/>
      <c r="AI131" s="973"/>
      <c r="AJ131" s="974"/>
      <c r="AK131" s="972">
        <v>25626205</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3.6286451710000001</v>
      </c>
      <c r="AB132" s="1084"/>
      <c r="AC132" s="1084"/>
      <c r="AD132" s="1084"/>
      <c r="AE132" s="1085"/>
      <c r="AF132" s="1086">
        <v>3.644045271</v>
      </c>
      <c r="AG132" s="1084"/>
      <c r="AH132" s="1084"/>
      <c r="AI132" s="1084"/>
      <c r="AJ132" s="1085"/>
      <c r="AK132" s="1086">
        <v>2.6045064170000001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3</v>
      </c>
      <c r="AB133" s="1067"/>
      <c r="AC133" s="1067"/>
      <c r="AD133" s="1067"/>
      <c r="AE133" s="1068"/>
      <c r="AF133" s="1066">
        <v>3.3</v>
      </c>
      <c r="AG133" s="1067"/>
      <c r="AH133" s="1067"/>
      <c r="AI133" s="1067"/>
      <c r="AJ133" s="1068"/>
      <c r="AK133" s="1066">
        <v>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csVv1Yl8zy0l2yG33HPAubmjmk74HS8eqNgbxFqsdtqU16b8GMGO21/c6S3xL4IyBU6L3S8cK6E5ub2kdknrg==" saltValue="M/ocwNOTdpN/ZxFGfwfR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DLfeSuJYGqUcwCOI3tvif9PqQ53Hi778NDO2w8tbIp6T+V68KsfDgID4JlyfqKVZQkpuf8T2DjyorOm3gvaRg==" saltValue="AMoBRaFhPx5DjMST+zqa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oVLunHkAgcImlzbMYPmeszHTxBTRpbgS3lW/NtBq+SUuKrHHiumt9m7Xxde0Usbd3QL/7qarUbdhLoLDtkt6Q==" saltValue="Aog73YPry/Zs8aZThFJ17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8195733</v>
      </c>
      <c r="AP9" s="262">
        <v>70891</v>
      </c>
      <c r="AQ9" s="263">
        <v>81492</v>
      </c>
      <c r="AR9" s="264">
        <v>-13</v>
      </c>
    </row>
    <row r="10" spans="1:46" ht="13.5" customHeight="1" x14ac:dyDescent="0.2">
      <c r="A10" s="247"/>
      <c r="AK10" s="1103" t="s">
        <v>486</v>
      </c>
      <c r="AL10" s="1104"/>
      <c r="AM10" s="1104"/>
      <c r="AN10" s="1105"/>
      <c r="AO10" s="265">
        <v>1337724</v>
      </c>
      <c r="AP10" s="265">
        <v>11571</v>
      </c>
      <c r="AQ10" s="266">
        <v>7524</v>
      </c>
      <c r="AR10" s="267">
        <v>53.8</v>
      </c>
    </row>
    <row r="11" spans="1:46" ht="13.5" customHeight="1" x14ac:dyDescent="0.2">
      <c r="A11" s="247"/>
      <c r="AK11" s="1103" t="s">
        <v>487</v>
      </c>
      <c r="AL11" s="1104"/>
      <c r="AM11" s="1104"/>
      <c r="AN11" s="1105"/>
      <c r="AO11" s="265">
        <v>2032</v>
      </c>
      <c r="AP11" s="265">
        <v>18</v>
      </c>
      <c r="AQ11" s="266">
        <v>1686</v>
      </c>
      <c r="AR11" s="267">
        <v>-98.9</v>
      </c>
    </row>
    <row r="12" spans="1:46" ht="13.5" customHeight="1" x14ac:dyDescent="0.2">
      <c r="A12" s="247"/>
      <c r="AK12" s="1103" t="s">
        <v>488</v>
      </c>
      <c r="AL12" s="1104"/>
      <c r="AM12" s="1104"/>
      <c r="AN12" s="1105"/>
      <c r="AO12" s="265" t="s">
        <v>489</v>
      </c>
      <c r="AP12" s="265" t="s">
        <v>489</v>
      </c>
      <c r="AQ12" s="266" t="s">
        <v>489</v>
      </c>
      <c r="AR12" s="267" t="s">
        <v>489</v>
      </c>
    </row>
    <row r="13" spans="1:46" ht="13.5" customHeight="1" x14ac:dyDescent="0.2">
      <c r="A13" s="247"/>
      <c r="AK13" s="1103" t="s">
        <v>490</v>
      </c>
      <c r="AL13" s="1104"/>
      <c r="AM13" s="1104"/>
      <c r="AN13" s="1105"/>
      <c r="AO13" s="265">
        <v>274913</v>
      </c>
      <c r="AP13" s="265">
        <v>2378</v>
      </c>
      <c r="AQ13" s="266">
        <v>2399</v>
      </c>
      <c r="AR13" s="267">
        <v>-0.9</v>
      </c>
    </row>
    <row r="14" spans="1:46" ht="13.5" customHeight="1" x14ac:dyDescent="0.2">
      <c r="A14" s="247"/>
      <c r="AK14" s="1103" t="s">
        <v>491</v>
      </c>
      <c r="AL14" s="1104"/>
      <c r="AM14" s="1104"/>
      <c r="AN14" s="1105"/>
      <c r="AO14" s="265">
        <v>194092</v>
      </c>
      <c r="AP14" s="265">
        <v>1679</v>
      </c>
      <c r="AQ14" s="266">
        <v>2696</v>
      </c>
      <c r="AR14" s="267">
        <v>-37.700000000000003</v>
      </c>
    </row>
    <row r="15" spans="1:46" ht="13.5" customHeight="1" x14ac:dyDescent="0.2">
      <c r="A15" s="247"/>
      <c r="AK15" s="1106" t="s">
        <v>492</v>
      </c>
      <c r="AL15" s="1107"/>
      <c r="AM15" s="1107"/>
      <c r="AN15" s="1108"/>
      <c r="AO15" s="265">
        <v>-536581</v>
      </c>
      <c r="AP15" s="265">
        <v>-4641</v>
      </c>
      <c r="AQ15" s="266">
        <v>-5149</v>
      </c>
      <c r="AR15" s="267">
        <v>-9.9</v>
      </c>
    </row>
    <row r="16" spans="1:46" ht="13" x14ac:dyDescent="0.2">
      <c r="A16" s="247"/>
      <c r="AK16" s="1106" t="s">
        <v>177</v>
      </c>
      <c r="AL16" s="1107"/>
      <c r="AM16" s="1107"/>
      <c r="AN16" s="1108"/>
      <c r="AO16" s="265">
        <v>9467913</v>
      </c>
      <c r="AP16" s="265">
        <v>81895</v>
      </c>
      <c r="AQ16" s="266">
        <v>90648</v>
      </c>
      <c r="AR16" s="267">
        <v>-9.6999999999999993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6.57</v>
      </c>
      <c r="AP21" s="278">
        <v>8.09</v>
      </c>
      <c r="AQ21" s="279">
        <v>-1.52</v>
      </c>
      <c r="AS21" s="280"/>
      <c r="AT21" s="276"/>
    </row>
    <row r="22" spans="1:46" s="248" customFormat="1" ht="13" x14ac:dyDescent="0.2">
      <c r="A22" s="276"/>
      <c r="AK22" s="1109" t="s">
        <v>498</v>
      </c>
      <c r="AL22" s="1110"/>
      <c r="AM22" s="1110"/>
      <c r="AN22" s="1111"/>
      <c r="AO22" s="281">
        <v>98.2</v>
      </c>
      <c r="AP22" s="282">
        <v>97.7</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3389736</v>
      </c>
      <c r="AP32" s="291">
        <v>29320</v>
      </c>
      <c r="AQ32" s="292">
        <v>58155</v>
      </c>
      <c r="AR32" s="293">
        <v>-49.6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24</v>
      </c>
      <c r="AR34" s="293" t="s">
        <v>489</v>
      </c>
    </row>
    <row r="35" spans="1:46" ht="27" customHeight="1" x14ac:dyDescent="0.2">
      <c r="A35" s="247"/>
      <c r="AK35" s="1117" t="s">
        <v>505</v>
      </c>
      <c r="AL35" s="1118"/>
      <c r="AM35" s="1118"/>
      <c r="AN35" s="1119"/>
      <c r="AO35" s="291">
        <v>711397</v>
      </c>
      <c r="AP35" s="291">
        <v>6153</v>
      </c>
      <c r="AQ35" s="292">
        <v>14569</v>
      </c>
      <c r="AR35" s="293">
        <v>-57.8</v>
      </c>
    </row>
    <row r="36" spans="1:46" ht="27" customHeight="1" x14ac:dyDescent="0.2">
      <c r="A36" s="247"/>
      <c r="AK36" s="1117" t="s">
        <v>506</v>
      </c>
      <c r="AL36" s="1118"/>
      <c r="AM36" s="1118"/>
      <c r="AN36" s="1119"/>
      <c r="AO36" s="291">
        <v>229104</v>
      </c>
      <c r="AP36" s="291">
        <v>1982</v>
      </c>
      <c r="AQ36" s="292">
        <v>839</v>
      </c>
      <c r="AR36" s="293">
        <v>136.19999999999999</v>
      </c>
    </row>
    <row r="37" spans="1:46" ht="13.5" customHeight="1" x14ac:dyDescent="0.2">
      <c r="A37" s="247"/>
      <c r="AK37" s="1117" t="s">
        <v>507</v>
      </c>
      <c r="AL37" s="1118"/>
      <c r="AM37" s="1118"/>
      <c r="AN37" s="1119"/>
      <c r="AO37" s="291">
        <v>3027</v>
      </c>
      <c r="AP37" s="291">
        <v>26</v>
      </c>
      <c r="AQ37" s="292">
        <v>496</v>
      </c>
      <c r="AR37" s="293">
        <v>-94.8</v>
      </c>
    </row>
    <row r="38" spans="1:46" ht="27" customHeight="1" x14ac:dyDescent="0.2">
      <c r="A38" s="247"/>
      <c r="AK38" s="1120" t="s">
        <v>508</v>
      </c>
      <c r="AL38" s="1121"/>
      <c r="AM38" s="1121"/>
      <c r="AN38" s="1122"/>
      <c r="AO38" s="294" t="s">
        <v>489</v>
      </c>
      <c r="AP38" s="294" t="s">
        <v>489</v>
      </c>
      <c r="AQ38" s="295">
        <v>2</v>
      </c>
      <c r="AR38" s="283" t="s">
        <v>489</v>
      </c>
      <c r="AS38" s="290"/>
    </row>
    <row r="39" spans="1:46" ht="13" x14ac:dyDescent="0.2">
      <c r="A39" s="247"/>
      <c r="AK39" s="1120" t="s">
        <v>509</v>
      </c>
      <c r="AL39" s="1121"/>
      <c r="AM39" s="1121"/>
      <c r="AN39" s="1122"/>
      <c r="AO39" s="291">
        <v>-345556</v>
      </c>
      <c r="AP39" s="291">
        <v>-2989</v>
      </c>
      <c r="AQ39" s="292">
        <v>-3924</v>
      </c>
      <c r="AR39" s="293">
        <v>-23.8</v>
      </c>
      <c r="AS39" s="290"/>
    </row>
    <row r="40" spans="1:46" ht="27" customHeight="1" x14ac:dyDescent="0.2">
      <c r="A40" s="247"/>
      <c r="AK40" s="1117" t="s">
        <v>510</v>
      </c>
      <c r="AL40" s="1118"/>
      <c r="AM40" s="1118"/>
      <c r="AN40" s="1119"/>
      <c r="AO40" s="291">
        <v>-3320272</v>
      </c>
      <c r="AP40" s="291">
        <v>-28719</v>
      </c>
      <c r="AQ40" s="292">
        <v>-49778</v>
      </c>
      <c r="AR40" s="293">
        <v>-42.3</v>
      </c>
      <c r="AS40" s="290"/>
    </row>
    <row r="41" spans="1:46" ht="13" x14ac:dyDescent="0.2">
      <c r="A41" s="247"/>
      <c r="AK41" s="1123" t="s">
        <v>287</v>
      </c>
      <c r="AL41" s="1124"/>
      <c r="AM41" s="1124"/>
      <c r="AN41" s="1125"/>
      <c r="AO41" s="291">
        <v>667436</v>
      </c>
      <c r="AP41" s="291">
        <v>5773</v>
      </c>
      <c r="AQ41" s="292">
        <v>20383</v>
      </c>
      <c r="AR41" s="293">
        <v>-71.7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6761299</v>
      </c>
      <c r="AN51" s="313">
        <v>57718</v>
      </c>
      <c r="AO51" s="314">
        <v>1.2</v>
      </c>
      <c r="AP51" s="315">
        <v>72756</v>
      </c>
      <c r="AQ51" s="316">
        <v>1</v>
      </c>
      <c r="AR51" s="317">
        <v>0.2</v>
      </c>
    </row>
    <row r="52" spans="1:44" ht="13" x14ac:dyDescent="0.2">
      <c r="A52" s="247"/>
      <c r="AK52" s="318"/>
      <c r="AL52" s="319" t="s">
        <v>520</v>
      </c>
      <c r="AM52" s="320">
        <v>2283721</v>
      </c>
      <c r="AN52" s="321">
        <v>19495</v>
      </c>
      <c r="AO52" s="322">
        <v>5.3</v>
      </c>
      <c r="AP52" s="323">
        <v>32117</v>
      </c>
      <c r="AQ52" s="324">
        <v>-5.9</v>
      </c>
      <c r="AR52" s="325">
        <v>11.2</v>
      </c>
    </row>
    <row r="53" spans="1:44" ht="13" x14ac:dyDescent="0.2">
      <c r="A53" s="247"/>
      <c r="AK53" s="303" t="s">
        <v>521</v>
      </c>
      <c r="AL53" s="304"/>
      <c r="AM53" s="312">
        <v>4805315</v>
      </c>
      <c r="AN53" s="313">
        <v>41069</v>
      </c>
      <c r="AO53" s="314">
        <v>-28.8</v>
      </c>
      <c r="AP53" s="315">
        <v>62281</v>
      </c>
      <c r="AQ53" s="316">
        <v>-14.4</v>
      </c>
      <c r="AR53" s="317">
        <v>-14.4</v>
      </c>
    </row>
    <row r="54" spans="1:44" ht="13" x14ac:dyDescent="0.2">
      <c r="A54" s="247"/>
      <c r="AK54" s="318"/>
      <c r="AL54" s="319" t="s">
        <v>520</v>
      </c>
      <c r="AM54" s="320">
        <v>2882363</v>
      </c>
      <c r="AN54" s="321">
        <v>24635</v>
      </c>
      <c r="AO54" s="322">
        <v>26.4</v>
      </c>
      <c r="AP54" s="323">
        <v>38152</v>
      </c>
      <c r="AQ54" s="324">
        <v>18.8</v>
      </c>
      <c r="AR54" s="325">
        <v>7.6</v>
      </c>
    </row>
    <row r="55" spans="1:44" ht="13" x14ac:dyDescent="0.2">
      <c r="A55" s="247"/>
      <c r="AK55" s="303" t="s">
        <v>522</v>
      </c>
      <c r="AL55" s="304"/>
      <c r="AM55" s="312">
        <v>4724336</v>
      </c>
      <c r="AN55" s="313">
        <v>40471</v>
      </c>
      <c r="AO55" s="314">
        <v>-1.5</v>
      </c>
      <c r="AP55" s="315">
        <v>58940</v>
      </c>
      <c r="AQ55" s="316">
        <v>-5.4</v>
      </c>
      <c r="AR55" s="317">
        <v>3.9</v>
      </c>
    </row>
    <row r="56" spans="1:44" ht="13" x14ac:dyDescent="0.2">
      <c r="A56" s="247"/>
      <c r="AK56" s="318"/>
      <c r="AL56" s="319" t="s">
        <v>520</v>
      </c>
      <c r="AM56" s="320">
        <v>1859805</v>
      </c>
      <c r="AN56" s="321">
        <v>15932</v>
      </c>
      <c r="AO56" s="322">
        <v>-35.299999999999997</v>
      </c>
      <c r="AP56" s="323">
        <v>33486</v>
      </c>
      <c r="AQ56" s="324">
        <v>-12.2</v>
      </c>
      <c r="AR56" s="325">
        <v>-23.1</v>
      </c>
    </row>
    <row r="57" spans="1:44" ht="13" x14ac:dyDescent="0.2">
      <c r="A57" s="247"/>
      <c r="AK57" s="303" t="s">
        <v>523</v>
      </c>
      <c r="AL57" s="304"/>
      <c r="AM57" s="312">
        <v>4354650</v>
      </c>
      <c r="AN57" s="313">
        <v>37497</v>
      </c>
      <c r="AO57" s="314">
        <v>-7.3</v>
      </c>
      <c r="AP57" s="315">
        <v>57336</v>
      </c>
      <c r="AQ57" s="316">
        <v>-2.7</v>
      </c>
      <c r="AR57" s="317">
        <v>-4.5999999999999996</v>
      </c>
    </row>
    <row r="58" spans="1:44" ht="13" x14ac:dyDescent="0.2">
      <c r="A58" s="247"/>
      <c r="AK58" s="318"/>
      <c r="AL58" s="319" t="s">
        <v>520</v>
      </c>
      <c r="AM58" s="320">
        <v>1877881</v>
      </c>
      <c r="AN58" s="321">
        <v>16170</v>
      </c>
      <c r="AO58" s="322">
        <v>1.5</v>
      </c>
      <c r="AP58" s="323">
        <v>34481</v>
      </c>
      <c r="AQ58" s="324">
        <v>3</v>
      </c>
      <c r="AR58" s="325">
        <v>-1.5</v>
      </c>
    </row>
    <row r="59" spans="1:44" ht="13" x14ac:dyDescent="0.2">
      <c r="A59" s="247"/>
      <c r="AK59" s="303" t="s">
        <v>524</v>
      </c>
      <c r="AL59" s="304"/>
      <c r="AM59" s="312">
        <v>6474389</v>
      </c>
      <c r="AN59" s="313">
        <v>56001</v>
      </c>
      <c r="AO59" s="314">
        <v>49.3</v>
      </c>
      <c r="AP59" s="315">
        <v>69665</v>
      </c>
      <c r="AQ59" s="316">
        <v>21.5</v>
      </c>
      <c r="AR59" s="317">
        <v>27.8</v>
      </c>
    </row>
    <row r="60" spans="1:44" ht="13" x14ac:dyDescent="0.2">
      <c r="A60" s="247"/>
      <c r="AK60" s="318"/>
      <c r="AL60" s="319" t="s">
        <v>520</v>
      </c>
      <c r="AM60" s="320">
        <v>3896675</v>
      </c>
      <c r="AN60" s="321">
        <v>33705</v>
      </c>
      <c r="AO60" s="322">
        <v>108.4</v>
      </c>
      <c r="AP60" s="323">
        <v>39225</v>
      </c>
      <c r="AQ60" s="324">
        <v>13.8</v>
      </c>
      <c r="AR60" s="325">
        <v>94.6</v>
      </c>
    </row>
    <row r="61" spans="1:44" ht="13" x14ac:dyDescent="0.2">
      <c r="A61" s="247"/>
      <c r="AK61" s="303" t="s">
        <v>525</v>
      </c>
      <c r="AL61" s="326"/>
      <c r="AM61" s="312">
        <v>5423998</v>
      </c>
      <c r="AN61" s="313">
        <v>46551</v>
      </c>
      <c r="AO61" s="314">
        <v>2.6</v>
      </c>
      <c r="AP61" s="315">
        <v>64196</v>
      </c>
      <c r="AQ61" s="327">
        <v>0</v>
      </c>
      <c r="AR61" s="317">
        <v>2.6</v>
      </c>
    </row>
    <row r="62" spans="1:44" ht="13" x14ac:dyDescent="0.2">
      <c r="A62" s="247"/>
      <c r="AK62" s="318"/>
      <c r="AL62" s="319" t="s">
        <v>520</v>
      </c>
      <c r="AM62" s="320">
        <v>2560089</v>
      </c>
      <c r="AN62" s="321">
        <v>21987</v>
      </c>
      <c r="AO62" s="322">
        <v>21.3</v>
      </c>
      <c r="AP62" s="323">
        <v>35492</v>
      </c>
      <c r="AQ62" s="324">
        <v>3.5</v>
      </c>
      <c r="AR62" s="325">
        <v>17.8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ktKyunL1c/VlqxzQvd9+mqyHhRByYgE9rzL2XgwwruyoRwmOzdYvpL/VQg5M9PGLuO5B63Nqh+1e/6nRF/TSPg==" saltValue="K7hhKFFpN1aucCOXRJ/T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17VIXWpeROPzqMxMGyvNl1Qv2pnd8MD3jbF4qhRN0BTXXn4DPw96+C0Mvj1mcgpb+A6FmHpIVZW30p5IFR4VrA==" saltValue="ALNc2PtEiPcYoHrNbzUn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GjCjMKvX2XPhvvMarHIeCuHn4Bri6aD4q/BWrDDGqc88JKnwh2FKBZ8sOumSq4HPjyKtnAOzMfCwhE9JRYeV/g==" saltValue="yCddFvkOLZgKcMkjThM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20.02</v>
      </c>
      <c r="G47" s="12">
        <v>21.11</v>
      </c>
      <c r="H47" s="12">
        <v>21.6</v>
      </c>
      <c r="I47" s="12">
        <v>19.899999999999999</v>
      </c>
      <c r="J47" s="13">
        <v>16.22</v>
      </c>
    </row>
    <row r="48" spans="2:10" ht="57.75" customHeight="1" x14ac:dyDescent="0.2">
      <c r="B48" s="14"/>
      <c r="C48" s="1128" t="s">
        <v>4</v>
      </c>
      <c r="D48" s="1128"/>
      <c r="E48" s="1129"/>
      <c r="F48" s="15">
        <v>8.9700000000000006</v>
      </c>
      <c r="G48" s="16">
        <v>12.83</v>
      </c>
      <c r="H48" s="16">
        <v>8.84</v>
      </c>
      <c r="I48" s="16">
        <v>9.48</v>
      </c>
      <c r="J48" s="17">
        <v>10.01</v>
      </c>
    </row>
    <row r="49" spans="2:10" ht="57.75" customHeight="1" thickBot="1" x14ac:dyDescent="0.25">
      <c r="B49" s="18"/>
      <c r="C49" s="1130" t="s">
        <v>5</v>
      </c>
      <c r="D49" s="1130"/>
      <c r="E49" s="1131"/>
      <c r="F49" s="19">
        <v>1.41</v>
      </c>
      <c r="G49" s="20">
        <v>6.09</v>
      </c>
      <c r="H49" s="20" t="s">
        <v>532</v>
      </c>
      <c r="I49" s="20" t="s">
        <v>533</v>
      </c>
      <c r="J49" s="21" t="s">
        <v>534</v>
      </c>
    </row>
    <row r="50" spans="2:10" ht="13" x14ac:dyDescent="0.2"/>
  </sheetData>
  <sheetProtection algorithmName="SHA-512" hashValue="c33yj62/Bzk1ifd0Tn7WQVRksQRoRty4hsE6wFP/TrISpvLsMZFtd8JHKG4BC4GUs3kmMLc7le1VVnAISR8wfw==" saltValue="f3Gtx1owsd4QXPazQi5r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2026-03-11T06:27:35Z</cp:lastPrinted>
  <dcterms:created xsi:type="dcterms:W3CDTF">2026-02-23T05:13:38Z</dcterms:created>
  <dcterms:modified xsi:type="dcterms:W3CDTF">2026-03-18T09:55:28Z</dcterms:modified>
  <cp:category/>
</cp:coreProperties>
</file>