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L:\05財政担当\R7（2025）\②財政運営\16財政状況資料集\令和６年度決算\04県→国\県HP掲載用\"/>
    </mc:Choice>
  </mc:AlternateContent>
  <xr:revisionPtr revIDLastSave="0" documentId="13_ncr:1_{0C09FF8D-9588-464B-8D35-0A985E564595}" xr6:coauthVersionLast="47" xr6:coauthVersionMax="47" xr10:uidLastSave="{00000000-0000-0000-0000-000000000000}"/>
  <bookViews>
    <workbookView xWindow="60" yWindow="-16320" windowWidth="29040" windowHeight="15720" tabRatio="91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CO34" i="10" s="1"/>
  <c r="BE36" i="10"/>
  <c r="AM36" i="10"/>
  <c r="C36" i="10"/>
  <c r="CO35" i="10"/>
  <c r="BW35" i="10"/>
  <c r="BE35" i="10"/>
  <c r="BW34" i="10"/>
  <c r="BE34" i="10"/>
  <c r="C34" i="10"/>
  <c r="C35" i="10" s="1"/>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<sst xmlns="http://schemas.openxmlformats.org/spreadsheetml/2006/main" count="1089" uniqueCount="558">
  <si>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</si>
  <si>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</si>
  <si>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</si>
  <si>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</si>
  <si>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</si>
  <si>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</si>
  <si>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</si>
  <si>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</si>
  <si>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</si>
  <si>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</si>
  <si>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</si>
  <si>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</si>
  <si>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</si>
  <si>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</si>
  <si>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</si>
  <si>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</si>
  <si>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</si>
  <si>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</si>
  <si>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</si>
  <si>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</si>
  <si>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</si>
  <si>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</si>
  <si>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</si>
  <si>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</si>
  <si>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</si>
  <si>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</si>
  <si>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</si>
  <si>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</si>
  <si>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</si>
  <si>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</si>
  <si>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</si>
  <si>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</si>
  <si>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</si>
  <si>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</si>
  <si>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</si>
  <si>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</si>
  <si>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</si>
  <si>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</si>
  <si>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</si>
  <si>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</si>
  <si>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</si>
  <si>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</si>
  <si>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</si>
  <si>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</si>
  <si>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</si>
  <si>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</si>
  <si>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</si>
  <si>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</si>
  <si>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</si>
  <si>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</si>
  <si>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</si>
  <si>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</si>
  <si>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</si>
  <si>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</si>
  <si>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</si>
  <si>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</si>
  <si>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</si>
  <si>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</si>
  <si>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</si>
  <si>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</si>
  <si>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</si>
  <si>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</si>
  <si>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</si>
  <si>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</si>
  <si>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</si>
  <si>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</si>
  <si>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</si>
  <si>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</si>
  <si>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</si>
  <si>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</si>
  <si>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</si>
  <si>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</si>
  <si>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</si>
  <si>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</si>
  <si>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</si>
  <si>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</si>
  <si>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</si>
  <si>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</si>
  <si>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</si>
  <si>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</si>
  <si>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</si>
  <si>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</si>
  <si>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</si>
  <si>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</si>
  <si>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</si>
  <si>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</si>
  <si>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</si>
  <si>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</si>
  <si>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</si>
  <si>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</si>
  <si>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</si>
  <si>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</si>
  <si>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</si>
  <si>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</si>
  <si>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壬生町</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</si>
  <si>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</si>
  <si>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</si>
  <si>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</si>
  <si>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</si>
  <si>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</si>
  <si>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</si>
  <si>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</si>
  <si>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</si>
  <si>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</si>
  <si>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</si>
  <si>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</si>
  <si>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</si>
  <si>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</si>
  <si>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</si>
  <si>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</si>
  <si>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</si>
  <si>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</si>
  <si>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</si>
  <si>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</si>
  <si>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</si>
  <si>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</si>
  <si>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</si>
  <si>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</si>
  <si>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</si>
  <si>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</si>
  <si>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</si>
  <si>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</si>
  <si>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</si>
  <si>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</si>
  <si>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</si>
  <si>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</si>
  <si>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</si>
  <si>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</si>
  <si>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</si>
  <si>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</si>
  <si>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</si>
  <si>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</si>
  <si>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</si>
  <si>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</si>
  <si>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</si>
  <si>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</si>
  <si>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</si>
  <si>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</si>
  <si>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</si>
  <si>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</si>
  <si>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</si>
  <si>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</si>
  <si>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</si>
  <si>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</si>
  <si>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</si>
  <si>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</si>
  <si>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</si>
  <si>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</si>
  <si>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</si>
  <si>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</si>
  <si>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</si>
  <si>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</si>
  <si>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</si>
  <si>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</si>
  <si>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</si>
  <si>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</si>
  <si>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</si>
  <si>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</si>
  <si>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</si>
  <si>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</si>
  <si>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</si>
  <si>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</si>
  <si>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</si>
  <si>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</si>
  <si>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</si>
  <si>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</si>
  <si>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</si>
  <si>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</si>
  <si>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</si>
  <si>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</si>
  <si>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</si>
  <si>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</si>
  <si>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</si>
  <si>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</si>
  <si>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</si>
  <si>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</si>
  <si>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</si>
  <si>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</si>
  <si>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</si>
  <si>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</si>
  <si>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</si>
  <si>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</si>
  <si>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</si>
  <si>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</si>
  <si>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</si>
  <si>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</si>
  <si>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</si>
  <si>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</si>
  <si>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</si>
  <si>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</si>
  <si>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</si>
  <si>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</si>
  <si>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</si>
  <si>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</si>
  <si>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</si>
  <si>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</si>
  <si>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</si>
  <si>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</si>
  <si>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</si>
  <si>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</si>
  <si>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</si>
  <si>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</si>
  <si>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</si>
  <si>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栃木県壬生町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</si>
  <si>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</si>
  <si>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</si>
  <si>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</si>
  <si>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</si>
  <si>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</si>
  <si>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</si>
  <si>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</si>
  <si>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</si>
  <si>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</si>
  <si>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</si>
  <si>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</si>
  <si>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</si>
  <si>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</si>
  <si>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</si>
  <si>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</si>
  <si>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</si>
  <si>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</si>
  <si>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</si>
  <si>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</si>
  <si>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</si>
  <si>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</si>
  <si>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</si>
  <si>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</si>
  <si>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</si>
  <si>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</si>
  <si>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</si>
  <si>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</si>
  <si>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</si>
  <si>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</si>
  <si>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</si>
  <si>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</si>
  <si>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</si>
  <si>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</si>
  <si>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</si>
  <si>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</si>
  <si>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</si>
  <si>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</si>
  <si>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</si>
  <si>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</si>
  <si>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</si>
  <si>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</si>
  <si>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</si>
  <si>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</si>
  <si>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</si>
  <si>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</si>
  <si>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</si>
  <si>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</si>
  <si>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</si>
  <si>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</si>
  <si>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</si>
  <si>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</si>
  <si>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</si>
  <si>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</si>
  <si>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</si>
  <si>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</si>
  <si>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</si>
  <si>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</si>
  <si>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</si>
  <si>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</si>
  <si>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</si>
  <si>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</si>
  <si>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</si>
  <si>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</si>
  <si>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</si>
  <si>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</si>
  <si>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</si>
  <si>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</si>
  <si>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</si>
  <si>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</si>
  <si>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</si>
  <si>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</si>
  <si>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</si>
  <si>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</si>
  <si>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</si>
  <si>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</si>
  <si>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</si>
  <si>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</si>
  <si>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</si>
  <si>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</si>
  <si>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</si>
  <si>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</si>
  <si>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</si>
  <si>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</si>
  <si>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</si>
  <si>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</si>
  <si>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</si>
  <si>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</si>
  <si>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</si>
  <si>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</si>
  <si>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</si>
  <si>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</si>
  <si>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</si>
  <si>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</si>
  <si>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</si>
  <si>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</si>
  <si>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</si>
  <si>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</si>
  <si>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</si>
  <si>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</si>
  <si>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</si>
  <si>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</si>
  <si>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</si>
  <si>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</si>
  <si>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</si>
  <si>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</si>
  <si>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</si>
  <si>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</si>
  <si>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</si>
  <si>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</si>
  <si>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</si>
  <si>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</si>
  <si>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</si>
  <si>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</si>
  <si>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</si>
  <si>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</si>
  <si>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</si>
  <si>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</si>
  <si>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</si>
  <si>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</si>
  <si>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</si>
  <si>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</si>
  <si>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</si>
  <si>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</si>
  <si>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</si>
  <si>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</si>
  <si>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</si>
  <si>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</si>
  <si>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</si>
  <si>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</si>
  <si>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</si>
  <si>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</si>
  <si>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</si>
  <si>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</si>
  <si>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</si>
  <si>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</si>
  <si>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</si>
  <si>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</si>
  <si>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</si>
  <si>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</si>
  <si>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</si>
  <si>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</si>
  <si>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</si>
  <si>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</si>
  <si>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</si>
  <si>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</si>
  <si>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</si>
  <si>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</si>
  <si>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</si>
  <si>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</si>
  <si>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</si>
  <si>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栃木県壬生町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</si>
  <si>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</si>
  <si>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</si>
  <si>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</si>
  <si>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</si>
  <si>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</si>
  <si>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</si>
  <si>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</si>
  <si>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</si>
  <si>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</si>
  <si>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</si>
  <si>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</si>
  <si>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</si>
  <si>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</si>
  <si>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</si>
  <si>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</si>
  <si>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</si>
  <si>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</si>
  <si>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</si>
  <si>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</si>
  <si>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</si>
  <si>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奨学資金特別会計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</si>
  <si>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</si>
  <si>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</si>
  <si>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</si>
  <si>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</si>
  <si>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</si>
  <si>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</si>
  <si>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</si>
  <si>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</si>
  <si>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</si>
  <si>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</si>
  <si>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</si>
  <si>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</si>
  <si>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</si>
  <si>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</si>
  <si>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</si>
  <si>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</si>
  <si>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</si>
  <si>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</si>
  <si>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</si>
  <si>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</si>
  <si>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</si>
  <si>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</si>
  <si>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</si>
  <si>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</si>
  <si>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</si>
  <si>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</si>
  <si>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</si>
  <si>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</si>
  <si>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</si>
  <si>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</si>
  <si>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</si>
  <si>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</si>
  <si>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</si>
  <si>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</si>
  <si>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</si>
  <si>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</si>
  <si>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</si>
  <si>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</si>
  <si>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</si>
  <si>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</si>
  <si>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</si>
  <si>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</si>
  <si>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</si>
  <si>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</si>
  <si>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</si>
  <si>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</si>
  <si>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</si>
  <si>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</si>
  <si>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</si>
  <si>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</si>
  <si>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</si>
  <si>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</si>
  <si>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</si>
  <si>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</si>
  <si>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</si>
  <si>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</si>
  <si>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</si>
  <si>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</si>
  <si>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</si>
  <si>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</si>
  <si>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</si>
  <si>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</si>
  <si>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</si>
  <si>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</si>
  <si>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</si>
  <si>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</si>
  <si>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</si>
  <si>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</si>
  <si>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</si>
  <si>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</si>
  <si>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</si>
  <si>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</si>
  <si>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</si>
  <si>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</si>
  <si>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</si>
  <si>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</si>
  <si>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</si>
  <si>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</si>
  <si>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</si>
  <si>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</si>
  <si>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</si>
  <si>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</si>
  <si>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</si>
  <si>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</si>
  <si>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</si>
  <si>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</si>
  <si>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</si>
  <si>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</si>
  <si>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</si>
  <si>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</si>
  <si>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</si>
  <si>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</si>
  <si>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</si>
  <si>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</si>
  <si>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</si>
  <si>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</si>
  <si>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</si>
  <si>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</si>
  <si>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</si>
  <si>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</si>
  <si>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</si>
  <si>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</si>
  <si>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</si>
  <si>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</si>
  <si>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</si>
  <si>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</si>
  <si>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</si>
  <si>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</si>
  <si>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</si>
  <si>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</si>
  <si>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</si>
  <si>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</si>
  <si>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</si>
  <si>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</si>
  <si>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</si>
  <si>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</si>
  <si>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</si>
  <si>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</si>
  <si>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</si>
  <si>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</si>
  <si>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</si>
  <si>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</si>
  <si>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</si>
  <si>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</si>
  <si>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</si>
  <si>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</si>
  <si>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</si>
  <si>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</si>
  <si>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</si>
  <si>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</si>
  <si>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</si>
  <si>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</si>
  <si>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</si>
  <si>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</si>
  <si>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</si>
  <si>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</si>
  <si>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</si>
  <si>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</si>
  <si>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</si>
  <si>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</si>
  <si>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</si>
  <si>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</si>
  <si>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</si>
  <si>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</si>
  <si>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</si>
  <si>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</si>
  <si>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</si>
  <si>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</si>
  <si>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</si>
  <si>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</si>
  <si>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</si>
  <si>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</si>
  <si>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</si>
  <si>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</si>
  <si>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0.48</t>
  </si>
  <si>
    <t>水道事業会計</t>
  </si>
  <si>
    <t>一般会計</t>
  </si>
  <si>
    <t>下水道事業会計</t>
  </si>
  <si>
    <t>国民健康保険特別会計</t>
  </si>
  <si>
    <t>介護保険事業特別会計</t>
  </si>
  <si>
    <t>後期高齢者医療特別会計</t>
  </si>
  <si>
    <t>奨学資金特別会計</t>
  </si>
  <si>
    <t>その他会計（赤字）</t>
  </si>
  <si>
    <t>その他会計（黒字）</t>
  </si>
  <si>
    <t>R02</t>
    <phoneticPr fontId="5"/>
  </si>
  <si>
    <t>R03</t>
    <phoneticPr fontId="5"/>
  </si>
  <si>
    <t>R04</t>
    <phoneticPr fontId="5"/>
  </si>
  <si>
    <t>R05</t>
    <phoneticPr fontId="5"/>
  </si>
  <si>
    <t>R06</t>
    <phoneticPr fontId="5"/>
  </si>
  <si>
    <t>-</t>
    <phoneticPr fontId="2"/>
  </si>
  <si>
    <t>壬生町施設振興公社</t>
    <rPh sb="0" eb="3">
      <t>ミブマチ</t>
    </rPh>
    <rPh sb="3" eb="5">
      <t>シセツ</t>
    </rPh>
    <rPh sb="5" eb="7">
      <t>シンコウ</t>
    </rPh>
    <rPh sb="7" eb="9">
      <t>コウシャ</t>
    </rPh>
    <phoneticPr fontId="2"/>
  </si>
  <si>
    <t>栃木県市町村総合事務組合（一般会計）</t>
    <rPh sb="0" eb="3">
      <t>トチギケン</t>
    </rPh>
    <rPh sb="3" eb="6">
      <t>シチョウソン</t>
    </rPh>
    <rPh sb="6" eb="8">
      <t>ソウゴウ</t>
    </rPh>
    <rPh sb="8" eb="10">
      <t>ジム</t>
    </rPh>
    <rPh sb="10" eb="12">
      <t>クミアイ</t>
    </rPh>
    <rPh sb="13" eb="15">
      <t>イッパン</t>
    </rPh>
    <rPh sb="15" eb="17">
      <t>カイケイ</t>
    </rPh>
    <phoneticPr fontId="2"/>
  </si>
  <si>
    <t>栃木県市町村総合事務組合（特別会計）</t>
    <rPh sb="0" eb="3">
      <t>トチギケン</t>
    </rPh>
    <rPh sb="3" eb="6">
      <t>シチョウソン</t>
    </rPh>
    <rPh sb="6" eb="8">
      <t>ソウゴウ</t>
    </rPh>
    <rPh sb="8" eb="10">
      <t>ジム</t>
    </rPh>
    <rPh sb="10" eb="12">
      <t>クミアイ</t>
    </rPh>
    <rPh sb="13" eb="15">
      <t>トクベツ</t>
    </rPh>
    <rPh sb="15" eb="17">
      <t>カイケイ</t>
    </rPh>
    <phoneticPr fontId="2"/>
  </si>
  <si>
    <t>栃木県後期高齢者医療広域連合（一般会計）</t>
    <rPh sb="0" eb="3">
      <t>トチギケン</t>
    </rPh>
    <rPh sb="3" eb="5">
      <t>コウキ</t>
    </rPh>
    <rPh sb="5" eb="8">
      <t>コウレイシャ</t>
    </rPh>
    <rPh sb="8" eb="10">
      <t>イリョウ</t>
    </rPh>
    <rPh sb="10" eb="12">
      <t>コウイキ</t>
    </rPh>
    <rPh sb="12" eb="14">
      <t>レンゴウ</t>
    </rPh>
    <rPh sb="15" eb="17">
      <t>イッパン</t>
    </rPh>
    <rPh sb="17" eb="19">
      <t>カイケイ</t>
    </rPh>
    <phoneticPr fontId="2"/>
  </si>
  <si>
    <t>栃木県後期高齢者医療広域連合（特別会計）</t>
    <rPh sb="0" eb="2">
      <t>トチギ</t>
    </rPh>
    <rPh sb="2" eb="3">
      <t>ケン</t>
    </rPh>
    <rPh sb="3" eb="5">
      <t>コウキ</t>
    </rPh>
    <rPh sb="5" eb="8">
      <t>コウレイシャ</t>
    </rPh>
    <rPh sb="8" eb="10">
      <t>イリョウ</t>
    </rPh>
    <rPh sb="10" eb="12">
      <t>コウイキ</t>
    </rPh>
    <rPh sb="12" eb="14">
      <t>レンゴウ</t>
    </rPh>
    <rPh sb="15" eb="17">
      <t>トクベツ</t>
    </rPh>
    <rPh sb="17" eb="19">
      <t>カイケイ</t>
    </rPh>
    <phoneticPr fontId="2"/>
  </si>
  <si>
    <t>石橋地区消防組合</t>
    <rPh sb="0" eb="2">
      <t>イシバシ</t>
    </rPh>
    <rPh sb="2" eb="4">
      <t>チク</t>
    </rPh>
    <rPh sb="4" eb="6">
      <t>ショウボウ</t>
    </rPh>
    <rPh sb="6" eb="8">
      <t>クミアイ</t>
    </rPh>
    <phoneticPr fontId="2"/>
  </si>
  <si>
    <t>La chic mibu</t>
    <phoneticPr fontId="2"/>
  </si>
  <si>
    <t>まちづくり推進基金</t>
    <rPh sb="5" eb="7">
      <t>スイシン</t>
    </rPh>
    <rPh sb="7" eb="9">
      <t>キキン</t>
    </rPh>
    <phoneticPr fontId="5"/>
  </si>
  <si>
    <t>庁舎建設基金</t>
    <rPh sb="0" eb="2">
      <t>チョウシャ</t>
    </rPh>
    <rPh sb="2" eb="4">
      <t>ケンセツ</t>
    </rPh>
    <rPh sb="4" eb="6">
      <t>キキン</t>
    </rPh>
    <phoneticPr fontId="5"/>
  </si>
  <si>
    <t>地域福祉基金</t>
    <rPh sb="0" eb="2">
      <t>チイキ</t>
    </rPh>
    <rPh sb="2" eb="4">
      <t>フクシ</t>
    </rPh>
    <rPh sb="4" eb="6">
      <t>キキン</t>
    </rPh>
    <phoneticPr fontId="5"/>
  </si>
  <si>
    <t>産業振興基金</t>
    <rPh sb="0" eb="2">
      <t>サンギョウ</t>
    </rPh>
    <rPh sb="2" eb="4">
      <t>シンコウ</t>
    </rPh>
    <rPh sb="4" eb="6">
      <t>キキン</t>
    </rPh>
    <phoneticPr fontId="5"/>
  </si>
  <si>
    <t>国際親善交流基金</t>
    <rPh sb="0" eb="2">
      <t>コクサイ</t>
    </rPh>
    <rPh sb="2" eb="4">
      <t>シンゼン</t>
    </rPh>
    <rPh sb="4" eb="6">
      <t>コウリュウ</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</si>
</sst>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2857-4941-B290-F41FE7BF478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67325</c:v>
                </c:pt>
                <c:pt idx="1">
                  <c:v>158700</c:v>
                </c:pt>
                <c:pt idx="2">
                  <c:v>82780</c:v>
                </c:pt>
                <c:pt idx="3">
                  <c:v>63378</c:v>
                </c:pt>
                <c:pt idx="4">
                  <c:v>75110</c:v>
                </c:pt>
              </c:numCache>
            </c:numRef>
          </c:val>
          <c:smooth val="0"/>
          <c:extLst>
            <c:ext xmlns:c16="http://schemas.microsoft.com/office/drawing/2014/chart" uri="{C3380CC4-5D6E-409C-BE32-E72D297353CC}">
              <c16:uniqueId val="{00000001-2857-4941-B290-F41FE7BF478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6.21</c:v>
                </c:pt>
                <c:pt idx="1">
                  <c:v>10.25</c:v>
                </c:pt>
                <c:pt idx="2">
                  <c:v>8.41</c:v>
                </c:pt>
                <c:pt idx="3">
                  <c:v>6.77</c:v>
                </c:pt>
                <c:pt idx="4">
                  <c:v>6.06</c:v>
                </c:pt>
              </c:numCache>
            </c:numRef>
          </c:val>
          <c:extLst>
            <c:ext xmlns:c16="http://schemas.microsoft.com/office/drawing/2014/chart" uri="{C3380CC4-5D6E-409C-BE32-E72D297353CC}">
              <c16:uniqueId val="{00000000-55F5-42AB-9EFC-10F97D04ECD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13.28</c:v>
                </c:pt>
                <c:pt idx="1">
                  <c:v>16.46</c:v>
                </c:pt>
                <c:pt idx="2">
                  <c:v>18.350000000000001</c:v>
                </c:pt>
                <c:pt idx="3">
                  <c:v>18.13</c:v>
                </c:pt>
                <c:pt idx="4">
                  <c:v>18.600000000000001</c:v>
                </c:pt>
              </c:numCache>
            </c:numRef>
          </c:val>
          <c:extLst>
            <c:ext xmlns:c16="http://schemas.microsoft.com/office/drawing/2014/chart" uri="{C3380CC4-5D6E-409C-BE32-E72D297353CC}">
              <c16:uniqueId val="{00000001-55F5-42AB-9EFC-10F97D04ECD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5.03</c:v>
                </c:pt>
                <c:pt idx="1">
                  <c:v>8.34</c:v>
                </c:pt>
                <c:pt idx="2">
                  <c:v>-0.48</c:v>
                </c:pt>
                <c:pt idx="3">
                  <c:v>0.4</c:v>
                </c:pt>
                <c:pt idx="4">
                  <c:v>0.4</c:v>
                </c:pt>
              </c:numCache>
            </c:numRef>
          </c:val>
          <c:smooth val="0"/>
          <c:extLst>
            <c:ext xmlns:c16="http://schemas.microsoft.com/office/drawing/2014/chart" uri="{C3380CC4-5D6E-409C-BE32-E72D297353CC}">
              <c16:uniqueId val="{00000002-55F5-42AB-9EFC-10F97D04ECD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999-43B5-9C7D-154E78121B8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999-43B5-9C7D-154E78121B8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999-43B5-9C7D-154E78121B8C}"/>
            </c:ext>
          </c:extLst>
        </c:ser>
        <c:ser>
          <c:idx val="3"/>
          <c:order val="3"/>
          <c:tx>
            <c:strRef>
              <c:f>データシート!$A$30</c:f>
              <c:strCache>
                <c:ptCount val="1"/>
                <c:pt idx="0">
                  <c:v>奨学資金特別会計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999-43B5-9C7D-154E78121B8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0.04</c:v>
                </c:pt>
                <c:pt idx="4">
                  <c:v>#N/A</c:v>
                </c:pt>
                <c:pt idx="5">
                  <c:v>0.04</c:v>
                </c:pt>
                <c:pt idx="6">
                  <c:v>#N/A</c:v>
                </c:pt>
                <c:pt idx="7">
                  <c:v>0.06</c:v>
                </c:pt>
                <c:pt idx="8">
                  <c:v>#N/A</c:v>
                </c:pt>
                <c:pt idx="9">
                  <c:v>0.17</c:v>
                </c:pt>
              </c:numCache>
            </c:numRef>
          </c:val>
          <c:extLst>
            <c:ext xmlns:c16="http://schemas.microsoft.com/office/drawing/2014/chart" uri="{C3380CC4-5D6E-409C-BE32-E72D297353CC}">
              <c16:uniqueId val="{00000004-D999-43B5-9C7D-154E78121B8C}"/>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1.52</c:v>
                </c:pt>
                <c:pt idx="2">
                  <c:v>#N/A</c:v>
                </c:pt>
                <c:pt idx="3">
                  <c:v>2.41</c:v>
                </c:pt>
                <c:pt idx="4">
                  <c:v>#N/A</c:v>
                </c:pt>
                <c:pt idx="5">
                  <c:v>3.11</c:v>
                </c:pt>
                <c:pt idx="6">
                  <c:v>#N/A</c:v>
                </c:pt>
                <c:pt idx="7">
                  <c:v>1.69</c:v>
                </c:pt>
                <c:pt idx="8">
                  <c:v>#N/A</c:v>
                </c:pt>
                <c:pt idx="9">
                  <c:v>0.79</c:v>
                </c:pt>
              </c:numCache>
            </c:numRef>
          </c:val>
          <c:extLst>
            <c:ext xmlns:c16="http://schemas.microsoft.com/office/drawing/2014/chart" uri="{C3380CC4-5D6E-409C-BE32-E72D297353CC}">
              <c16:uniqueId val="{00000005-D999-43B5-9C7D-154E78121B8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0.99</c:v>
                </c:pt>
                <c:pt idx="2">
                  <c:v>#N/A</c:v>
                </c:pt>
                <c:pt idx="3">
                  <c:v>1.1399999999999999</c:v>
                </c:pt>
                <c:pt idx="4">
                  <c:v>#N/A</c:v>
                </c:pt>
                <c:pt idx="5">
                  <c:v>1.49</c:v>
                </c:pt>
                <c:pt idx="6">
                  <c:v>#N/A</c:v>
                </c:pt>
                <c:pt idx="7">
                  <c:v>1.36</c:v>
                </c:pt>
                <c:pt idx="8">
                  <c:v>#N/A</c:v>
                </c:pt>
                <c:pt idx="9">
                  <c:v>1.1200000000000001</c:v>
                </c:pt>
              </c:numCache>
            </c:numRef>
          </c:val>
          <c:extLst>
            <c:ext xmlns:c16="http://schemas.microsoft.com/office/drawing/2014/chart" uri="{C3380CC4-5D6E-409C-BE32-E72D297353CC}">
              <c16:uniqueId val="{00000006-D999-43B5-9C7D-154E78121B8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0.22</c:v>
                </c:pt>
                <c:pt idx="2">
                  <c:v>#N/A</c:v>
                </c:pt>
                <c:pt idx="3">
                  <c:v>0.5</c:v>
                </c:pt>
                <c:pt idx="4">
                  <c:v>#N/A</c:v>
                </c:pt>
                <c:pt idx="5">
                  <c:v>0.83</c:v>
                </c:pt>
                <c:pt idx="6">
                  <c:v>#N/A</c:v>
                </c:pt>
                <c:pt idx="7">
                  <c:v>1.5</c:v>
                </c:pt>
                <c:pt idx="8">
                  <c:v>#N/A</c:v>
                </c:pt>
                <c:pt idx="9">
                  <c:v>2.2000000000000002</c:v>
                </c:pt>
              </c:numCache>
            </c:numRef>
          </c:val>
          <c:extLst>
            <c:ext xmlns:c16="http://schemas.microsoft.com/office/drawing/2014/chart" uri="{C3380CC4-5D6E-409C-BE32-E72D297353CC}">
              <c16:uniqueId val="{00000007-D999-43B5-9C7D-154E78121B8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6.21</c:v>
                </c:pt>
                <c:pt idx="2">
                  <c:v>#N/A</c:v>
                </c:pt>
                <c:pt idx="3">
                  <c:v>10.25</c:v>
                </c:pt>
                <c:pt idx="4">
                  <c:v>#N/A</c:v>
                </c:pt>
                <c:pt idx="5">
                  <c:v>8.4</c:v>
                </c:pt>
                <c:pt idx="6">
                  <c:v>#N/A</c:v>
                </c:pt>
                <c:pt idx="7">
                  <c:v>6.76</c:v>
                </c:pt>
                <c:pt idx="8">
                  <c:v>#N/A</c:v>
                </c:pt>
                <c:pt idx="9">
                  <c:v>6.05</c:v>
                </c:pt>
              </c:numCache>
            </c:numRef>
          </c:val>
          <c:extLst>
            <c:ext xmlns:c16="http://schemas.microsoft.com/office/drawing/2014/chart" uri="{C3380CC4-5D6E-409C-BE32-E72D297353CC}">
              <c16:uniqueId val="{00000008-D999-43B5-9C7D-154E78121B8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10.73</c:v>
                </c:pt>
                <c:pt idx="2">
                  <c:v>#N/A</c:v>
                </c:pt>
                <c:pt idx="3">
                  <c:v>8.56</c:v>
                </c:pt>
                <c:pt idx="4">
                  <c:v>#N/A</c:v>
                </c:pt>
                <c:pt idx="5">
                  <c:v>7.97</c:v>
                </c:pt>
                <c:pt idx="6">
                  <c:v>#N/A</c:v>
                </c:pt>
                <c:pt idx="7">
                  <c:v>8.8000000000000007</c:v>
                </c:pt>
                <c:pt idx="8">
                  <c:v>#N/A</c:v>
                </c:pt>
                <c:pt idx="9">
                  <c:v>9.11</c:v>
                </c:pt>
              </c:numCache>
            </c:numRef>
          </c:val>
          <c:extLst>
            <c:ext xmlns:c16="http://schemas.microsoft.com/office/drawing/2014/chart" uri="{C3380CC4-5D6E-409C-BE32-E72D297353CC}">
              <c16:uniqueId val="{00000009-D999-43B5-9C7D-154E78121B8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1023</c:v>
                </c:pt>
                <c:pt idx="5">
                  <c:v>1043</c:v>
                </c:pt>
                <c:pt idx="8">
                  <c:v>1068</c:v>
                </c:pt>
                <c:pt idx="11">
                  <c:v>1176</c:v>
                </c:pt>
                <c:pt idx="14">
                  <c:v>1182</c:v>
                </c:pt>
              </c:numCache>
            </c:numRef>
          </c:val>
          <c:extLst>
            <c:ext xmlns:c16="http://schemas.microsoft.com/office/drawing/2014/chart" uri="{C3380CC4-5D6E-409C-BE32-E72D297353CC}">
              <c16:uniqueId val="{00000000-6BD4-4EF2-B89A-1A7DF650C14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BD4-4EF2-B89A-1A7DF650C14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BD4-4EF2-B89A-1A7DF650C14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61</c:v>
                </c:pt>
                <c:pt idx="3">
                  <c:v>54</c:v>
                </c:pt>
                <c:pt idx="6">
                  <c:v>48</c:v>
                </c:pt>
                <c:pt idx="9">
                  <c:v>46</c:v>
                </c:pt>
                <c:pt idx="12">
                  <c:v>35</c:v>
                </c:pt>
              </c:numCache>
            </c:numRef>
          </c:val>
          <c:extLst>
            <c:ext xmlns:c16="http://schemas.microsoft.com/office/drawing/2014/chart" uri="{C3380CC4-5D6E-409C-BE32-E72D297353CC}">
              <c16:uniqueId val="{00000003-6BD4-4EF2-B89A-1A7DF650C14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438</c:v>
                </c:pt>
                <c:pt idx="3">
                  <c:v>472</c:v>
                </c:pt>
                <c:pt idx="6">
                  <c:v>457</c:v>
                </c:pt>
                <c:pt idx="9">
                  <c:v>502</c:v>
                </c:pt>
                <c:pt idx="12">
                  <c:v>488</c:v>
                </c:pt>
              </c:numCache>
            </c:numRef>
          </c:val>
          <c:extLst>
            <c:ext xmlns:c16="http://schemas.microsoft.com/office/drawing/2014/chart" uri="{C3380CC4-5D6E-409C-BE32-E72D297353CC}">
              <c16:uniqueId val="{00000004-6BD4-4EF2-B89A-1A7DF650C14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BD4-4EF2-B89A-1A7DF650C14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BD4-4EF2-B89A-1A7DF650C14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883</c:v>
                </c:pt>
                <c:pt idx="3">
                  <c:v>954</c:v>
                </c:pt>
                <c:pt idx="6">
                  <c:v>1090</c:v>
                </c:pt>
                <c:pt idx="9">
                  <c:v>1304</c:v>
                </c:pt>
                <c:pt idx="12">
                  <c:v>1329</c:v>
                </c:pt>
              </c:numCache>
            </c:numRef>
          </c:val>
          <c:extLst>
            <c:ext xmlns:c16="http://schemas.microsoft.com/office/drawing/2014/chart" uri="{C3380CC4-5D6E-409C-BE32-E72D297353CC}">
              <c16:uniqueId val="{00000007-6BD4-4EF2-B89A-1A7DF650C14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359</c:v>
                </c:pt>
                <c:pt idx="2">
                  <c:v>#N/A</c:v>
                </c:pt>
                <c:pt idx="3">
                  <c:v>#N/A</c:v>
                </c:pt>
                <c:pt idx="4">
                  <c:v>437</c:v>
                </c:pt>
                <c:pt idx="5">
                  <c:v>#N/A</c:v>
                </c:pt>
                <c:pt idx="6">
                  <c:v>#N/A</c:v>
                </c:pt>
                <c:pt idx="7">
                  <c:v>527</c:v>
                </c:pt>
                <c:pt idx="8">
                  <c:v>#N/A</c:v>
                </c:pt>
                <c:pt idx="9">
                  <c:v>#N/A</c:v>
                </c:pt>
                <c:pt idx="10">
                  <c:v>676</c:v>
                </c:pt>
                <c:pt idx="11">
                  <c:v>#N/A</c:v>
                </c:pt>
                <c:pt idx="12">
                  <c:v>#N/A</c:v>
                </c:pt>
                <c:pt idx="13">
                  <c:v>670</c:v>
                </c:pt>
                <c:pt idx="14">
                  <c:v>#N/A</c:v>
                </c:pt>
              </c:numCache>
            </c:numRef>
          </c:val>
          <c:smooth val="0"/>
          <c:extLst>
            <c:ext xmlns:c16="http://schemas.microsoft.com/office/drawing/2014/chart" uri="{C3380CC4-5D6E-409C-BE32-E72D297353CC}">
              <c16:uniqueId val="{00000008-6BD4-4EF2-B89A-1A7DF650C14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12487</c:v>
                </c:pt>
                <c:pt idx="5">
                  <c:v>13868</c:v>
                </c:pt>
                <c:pt idx="8">
                  <c:v>13904</c:v>
                </c:pt>
                <c:pt idx="11">
                  <c:v>14095</c:v>
                </c:pt>
                <c:pt idx="14">
                  <c:v>13712</c:v>
                </c:pt>
              </c:numCache>
            </c:numRef>
          </c:val>
          <c:extLst>
            <c:ext xmlns:c16="http://schemas.microsoft.com/office/drawing/2014/chart" uri="{C3380CC4-5D6E-409C-BE32-E72D297353CC}">
              <c16:uniqueId val="{00000000-6348-497E-80B5-D769BE1D3A8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c:v>
                </c:pt>
                <c:pt idx="5">
                  <c:v>0</c:v>
                </c:pt>
                <c:pt idx="8">
                  <c:v>0</c:v>
                </c:pt>
                <c:pt idx="11">
                  <c:v>0</c:v>
                </c:pt>
                <c:pt idx="14">
                  <c:v>0</c:v>
                </c:pt>
              </c:numCache>
            </c:numRef>
          </c:val>
          <c:extLst>
            <c:ext xmlns:c16="http://schemas.microsoft.com/office/drawing/2014/chart" uri="{C3380CC4-5D6E-409C-BE32-E72D297353CC}">
              <c16:uniqueId val="{00000001-6348-497E-80B5-D769BE1D3A8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4819</c:v>
                </c:pt>
                <c:pt idx="5">
                  <c:v>4724</c:v>
                </c:pt>
                <c:pt idx="8">
                  <c:v>5051</c:v>
                </c:pt>
                <c:pt idx="11">
                  <c:v>4959</c:v>
                </c:pt>
                <c:pt idx="14">
                  <c:v>4965</c:v>
                </c:pt>
              </c:numCache>
            </c:numRef>
          </c:val>
          <c:extLst>
            <c:ext xmlns:c16="http://schemas.microsoft.com/office/drawing/2014/chart" uri="{C3380CC4-5D6E-409C-BE32-E72D297353CC}">
              <c16:uniqueId val="{00000002-6348-497E-80B5-D769BE1D3A8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348-497E-80B5-D769BE1D3A8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348-497E-80B5-D769BE1D3A8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5-6348-497E-80B5-D769BE1D3A8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708</c:v>
                </c:pt>
                <c:pt idx="3">
                  <c:v>742</c:v>
                </c:pt>
                <c:pt idx="6">
                  <c:v>731</c:v>
                </c:pt>
                <c:pt idx="9">
                  <c:v>859</c:v>
                </c:pt>
                <c:pt idx="12">
                  <c:v>711</c:v>
                </c:pt>
              </c:numCache>
            </c:numRef>
          </c:val>
          <c:extLst>
            <c:ext xmlns:c16="http://schemas.microsoft.com/office/drawing/2014/chart" uri="{C3380CC4-5D6E-409C-BE32-E72D297353CC}">
              <c16:uniqueId val="{00000006-6348-497E-80B5-D769BE1D3A8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219</c:v>
                </c:pt>
                <c:pt idx="3">
                  <c:v>263</c:v>
                </c:pt>
                <c:pt idx="6">
                  <c:v>256</c:v>
                </c:pt>
                <c:pt idx="9">
                  <c:v>222</c:v>
                </c:pt>
                <c:pt idx="12">
                  <c:v>210</c:v>
                </c:pt>
              </c:numCache>
            </c:numRef>
          </c:val>
          <c:extLst>
            <c:ext xmlns:c16="http://schemas.microsoft.com/office/drawing/2014/chart" uri="{C3380CC4-5D6E-409C-BE32-E72D297353CC}">
              <c16:uniqueId val="{00000007-6348-497E-80B5-D769BE1D3A8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5855</c:v>
                </c:pt>
                <c:pt idx="3">
                  <c:v>5431</c:v>
                </c:pt>
                <c:pt idx="6">
                  <c:v>5084</c:v>
                </c:pt>
                <c:pt idx="9">
                  <c:v>5292</c:v>
                </c:pt>
                <c:pt idx="12">
                  <c:v>5171</c:v>
                </c:pt>
              </c:numCache>
            </c:numRef>
          </c:val>
          <c:extLst>
            <c:ext xmlns:c16="http://schemas.microsoft.com/office/drawing/2014/chart" uri="{C3380CC4-5D6E-409C-BE32-E72D297353CC}">
              <c16:uniqueId val="{00000008-6348-497E-80B5-D769BE1D3A8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348-497E-80B5-D769BE1D3A8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8408</c:v>
                </c:pt>
                <c:pt idx="3">
                  <c:v>12220</c:v>
                </c:pt>
                <c:pt idx="6">
                  <c:v>12838</c:v>
                </c:pt>
                <c:pt idx="9">
                  <c:v>12520</c:v>
                </c:pt>
                <c:pt idx="12">
                  <c:v>12487</c:v>
                </c:pt>
              </c:numCache>
            </c:numRef>
          </c:val>
          <c:extLst>
            <c:ext xmlns:c16="http://schemas.microsoft.com/office/drawing/2014/chart" uri="{C3380CC4-5D6E-409C-BE32-E72D297353CC}">
              <c16:uniqueId val="{0000000A-6348-497E-80B5-D769BE1D3A8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65</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348-497E-80B5-D769BE1D3A8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1627</c:v>
                </c:pt>
                <c:pt idx="1">
                  <c:v>1658</c:v>
                </c:pt>
                <c:pt idx="2">
                  <c:v>1745</c:v>
                </c:pt>
              </c:numCache>
            </c:numRef>
          </c:val>
          <c:extLst>
            <c:ext xmlns:c16="http://schemas.microsoft.com/office/drawing/2014/chart" uri="{C3380CC4-5D6E-409C-BE32-E72D297353CC}">
              <c16:uniqueId val="{00000000-822B-4D01-B18A-DFFB1E23B73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669</c:v>
                </c:pt>
                <c:pt idx="1">
                  <c:v>538</c:v>
                </c:pt>
                <c:pt idx="2">
                  <c:v>549</c:v>
                </c:pt>
              </c:numCache>
            </c:numRef>
          </c:val>
          <c:extLst>
            <c:ext xmlns:c16="http://schemas.microsoft.com/office/drawing/2014/chart" uri="{C3380CC4-5D6E-409C-BE32-E72D297353CC}">
              <c16:uniqueId val="{00000001-822B-4D01-B18A-DFFB1E23B73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2524</c:v>
                </c:pt>
                <c:pt idx="1">
                  <c:v>2398</c:v>
                </c:pt>
                <c:pt idx="2">
                  <c:v>2190</c:v>
                </c:pt>
              </c:numCache>
            </c:numRef>
          </c:val>
          <c:extLst>
            <c:ext xmlns:c16="http://schemas.microsoft.com/office/drawing/2014/chart" uri="{C3380CC4-5D6E-409C-BE32-E72D297353CC}">
              <c16:uniqueId val="{00000002-822B-4D01-B18A-DFFB1E23B73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栃木県壬生町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元利償還金については、前年度に借り入れ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た六美町北部土地区画整理支援</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事業の元金償還の開始などにより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百万円の増額となった。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公営企業債の元利償還金に対する繰入金等については、下水道事業の</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により</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額となった。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また石橋地区消防組合の元利償還金が令和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年度から引き続き減となったことから、元利償還金に対する負担金等については減となった。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算入公債費等については、交付税措置率の高い起債を優先的に活用するという方針から、高い水準を維持している。今後もこの方針に基づき、健全財政の堅持に努めていく。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満期一括償還地方債の償還なしのため該当しない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栃木県壬生町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将来負担額</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の全項目において、前年度より減となっている。　</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一般会計等に係る地方債の現在高</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においては、</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借り入れ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が主な増加要因ではあるが、比較的借入額が少ない傾向にあり、前年度に引き続き、減となった。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充当可能基金は前年度より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百万円の</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これは普通交付税の追加交付があったことにより、大きく積み立てを行ったことが大きな要因となっている。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栃木県壬生町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財政調整基金については、年度末に普通交付税の追加交付があったことにより、積み立てる結果となった。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その他特定目的基金については、庁舎建設基金やまちづくり推進基金等の計</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基金で取り崩しを行った。庁舎建設基金では償還金に充当するために</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139,205</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千円を取崩しまちづくり推進基金では前年度に積み立てたふるさと応援寄付金を含めた</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257,928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千円取崩し、寄付者の希望する事業や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新産業団地整備事業</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等の各種事業に充当した。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積立てについては新たな産業団地の整備に向け</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てふるさと応援寄付金を含めた</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185,825</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千円</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をまちづくり推進基金</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へ</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積立てる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など、計</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基金へ積立てを行った。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社会情勢・財政状況を考慮しながら、必要に応じて基金を取り崩し、運用していく。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・庁舎建設基金：庁舎の建設の元利償還金に充てる。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・まちづくり推進基金：いきいきふれあい応援事業や健康長寿のまちづくり推進事業などのまちづくり事業の推進に充てる。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・地域福祉基金：社会福祉や保健、子ども及び青少年の育成等、地域福祉の向上に資する事業の推進に充てる。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lang="ja-JP" altLang="ja-JP" sz="1400">
            <a:solidFill>
              <a:sysClr val="windowText" lastClr="000000"/>
            </a:solidFill>
            <a:effectLst/>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その他特定目的基金残高は、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前年度と比較して</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208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百万円の減となった。これは、庁舎建設基金において取り崩しを行い、新庁舎建設事業の起債元利償還金に</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139</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百万円充当したこと、前年度に積み立てたふるさと応援寄付金を含めた</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258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百万円取崩し、寄付者の希望する事業や</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新産業団地整備事業</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等の各種事業に充当したこと、ふるさと応援寄付金を含めた</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186</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百万円をまちづくり推進基金へ積立てを行ったことによる。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庁舎建設基金については、引き続き新庁舎建設の起債の元利償還金への充当を中心に取り崩しを行っていく方針である。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財政調整基金については、普通交付税の追加交付があったことにより、積み立てる結果となり、前年と比較して残高が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87</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今後増加が見込まれる扶助費等の増加、大型事業の実施等に備えるため、財政状況を考慮しながら、基金に積み立てることとしている。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臨時財政対策債償還基金費を含む積み立てを実施した結果、前年度と比較して、残高が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地方債の償還状況を考慮しつつ、積極的な運用を行い、健全な財政状況及び将来負担の抑制などを図れるよう十分な基金現在高を確保していく。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栃木県壬生町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38,140
37,360
61.06
17,428,098
16,814,126
568,577
9,384,619
12,487,483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財政力指数は類似団体平均値を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0.18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ポイント上回って</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おり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0.01</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回る結果となった。単年度で見ると</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0.79</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と昨年度を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0.03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回る結果となった。これは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町税の収入が減ったことが主な要因として考えられる。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なお、町の施策として平成</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年度より都市計画税の税率を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％としていることから、引き続きより一層の歳出削減を図るとともに、税の徴収業務の強化等歳入確保に努める。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89605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1056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89605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056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62795</xdr:rowOff>
    </xdr:from>
    <xdr:to>
      <xdr:col>15</xdr:col>
      <xdr:colOff>82550</xdr:colOff>
      <xdr:row>41</xdr:row>
      <xdr:rowOff>76200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922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62795</xdr:rowOff>
    </xdr:from>
    <xdr:to>
      <xdr:col>11</xdr:col>
      <xdr:colOff>31750</xdr:colOff>
      <xdr:row>41</xdr:row>
      <xdr:rowOff>62795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922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38805</xdr:rowOff>
    </xdr:from>
    <xdr:to>
      <xdr:col>19</xdr:col>
      <xdr:colOff>184150</xdr:colOff>
      <xdr:row>41</xdr:row>
      <xdr:rowOff>140405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150582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3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11995</xdr:rowOff>
    </xdr:from>
    <xdr:to>
      <xdr:col>11</xdr:col>
      <xdr:colOff>82550</xdr:colOff>
      <xdr:row>41</xdr:row>
      <xdr:rowOff>113595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123772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123772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類似団体平均値を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ポイント下回り、前年と比較すると</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回る結果となった。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これは、電気料等の物価高騰により施設等の維持に係る経費や公債費が増加したことが要因と考えられる。　なお歳出においても扶助費が例年増加するなど、今後も経常的経費の増加が予想されることから、事業の見直し等経常経費の削減に努めていかなければならない。</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116840</xdr:rowOff>
    </xdr:from>
    <xdr:to>
      <xdr:col>23</xdr:col>
      <xdr:colOff>133350</xdr:colOff>
      <xdr:row>63</xdr:row>
      <xdr:rowOff>23813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46740"/>
          <a:ext cx="8382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49530</xdr:rowOff>
    </xdr:from>
    <xdr:to>
      <xdr:col>19</xdr:col>
      <xdr:colOff>133350</xdr:colOff>
      <xdr:row>62</xdr:row>
      <xdr:rowOff>116840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336530"/>
          <a:ext cx="8890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163195</xdr:rowOff>
    </xdr:from>
    <xdr:to>
      <xdr:col>15</xdr:col>
      <xdr:colOff>82550</xdr:colOff>
      <xdr:row>60</xdr:row>
      <xdr:rowOff>49530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107295"/>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163195</xdr:rowOff>
    </xdr:from>
    <xdr:to>
      <xdr:col>11</xdr:col>
      <xdr:colOff>31750</xdr:colOff>
      <xdr:row>62</xdr:row>
      <xdr:rowOff>32385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107295"/>
          <a:ext cx="889000" cy="55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144463</xdr:rowOff>
    </xdr:from>
    <xdr:to>
      <xdr:col>23</xdr:col>
      <xdr:colOff>184150</xdr:colOff>
      <xdr:row>63</xdr:row>
      <xdr:rowOff>74613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7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160990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19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66040</xdr:rowOff>
    </xdr:from>
    <xdr:to>
      <xdr:col>19</xdr:col>
      <xdr:colOff>184150</xdr:colOff>
      <xdr:row>62</xdr:row>
      <xdr:rowOff>167640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170180</xdr:rowOff>
    </xdr:from>
    <xdr:to>
      <xdr:col>15</xdr:col>
      <xdr:colOff>133350</xdr:colOff>
      <xdr:row>60</xdr:row>
      <xdr:rowOff>100330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110507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112395</xdr:rowOff>
    </xdr:from>
    <xdr:to>
      <xdr:col>11</xdr:col>
      <xdr:colOff>82550</xdr:colOff>
      <xdr:row>59</xdr:row>
      <xdr:rowOff>42545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0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52722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82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153035</xdr:rowOff>
    </xdr:from>
    <xdr:to>
      <xdr:col>7</xdr:col>
      <xdr:colOff>31750</xdr:colOff>
      <xdr:row>62</xdr:row>
      <xdr:rowOff>83185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93362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38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[126,766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類似団体平均値と比較して</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20,510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円負担が少ない結果となったが、これは行政改革に伴う時間外労働の減などの経費削減の成果があらわれたものである。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しかしながら今後の物価上昇に伴い、物件費の増加が見込まれることから、今後も適切な経費削減を実施していく。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52763</xdr:rowOff>
    </xdr:from>
    <xdr:to>
      <xdr:col>23</xdr:col>
      <xdr:colOff>133350</xdr:colOff>
      <xdr:row>82</xdr:row>
      <xdr:rowOff>104316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11663"/>
          <a:ext cx="838200" cy="5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52763</xdr:rowOff>
    </xdr:from>
    <xdr:to>
      <xdr:col>19</xdr:col>
      <xdr:colOff>133350</xdr:colOff>
      <xdr:row>82</xdr:row>
      <xdr:rowOff>78823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111663"/>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51284</xdr:rowOff>
    </xdr:from>
    <xdr:to>
      <xdr:col>15</xdr:col>
      <xdr:colOff>82550</xdr:colOff>
      <xdr:row>82</xdr:row>
      <xdr:rowOff>78823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110184"/>
          <a:ext cx="889000" cy="2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5424</xdr:rowOff>
    </xdr:from>
    <xdr:to>
      <xdr:col>11</xdr:col>
      <xdr:colOff>31750</xdr:colOff>
      <xdr:row>82</xdr:row>
      <xdr:rowOff>51284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064324"/>
          <a:ext cx="889000" cy="4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53516</xdr:rowOff>
    </xdr:from>
    <xdr:to>
      <xdr:col>23</xdr:col>
      <xdr:colOff>184150</xdr:colOff>
      <xdr:row>82</xdr:row>
      <xdr:rowOff>155116</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11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70043</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95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1963</xdr:rowOff>
    </xdr:from>
    <xdr:to>
      <xdr:col>19</xdr:col>
      <xdr:colOff>184150</xdr:colOff>
      <xdr:row>82</xdr:row>
      <xdr:rowOff>103563</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06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113740</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829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28023</xdr:rowOff>
    </xdr:from>
    <xdr:to>
      <xdr:col>15</xdr:col>
      <xdr:colOff>133350</xdr:colOff>
      <xdr:row>82</xdr:row>
      <xdr:rowOff>129623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08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139800</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855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484</xdr:rowOff>
    </xdr:from>
    <xdr:to>
      <xdr:col>11</xdr:col>
      <xdr:colOff>82550</xdr:colOff>
      <xdr:row>82</xdr:row>
      <xdr:rowOff>102084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05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112261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82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126074</xdr:rowOff>
    </xdr:from>
    <xdr:to>
      <xdr:col>7</xdr:col>
      <xdr:colOff>31750</xdr:colOff>
      <xdr:row>82</xdr:row>
      <xdr:rowOff>56224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1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66401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78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前年度と比較すると新陳代謝等による職員構造の変化で、類似団体平均値を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ポイント上回る数値となっている。これは他町と比較して職員の級が上がるのが早いことが大きな要因となっているため、類似団体との差が広がらないよう給与制度及びその適正化に努めていく。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84364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777357"/>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87</xdr:row>
      <xdr:rowOff>16329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777357"/>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153307</xdr:rowOff>
    </xdr:from>
    <xdr:to>
      <xdr:col>72</xdr:col>
      <xdr:colOff>203200</xdr:colOff>
      <xdr:row>87</xdr:row>
      <xdr:rowOff>16329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8980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153307</xdr:rowOff>
    </xdr:from>
    <xdr:to>
      <xdr:col>68</xdr:col>
      <xdr:colOff>152400</xdr:colOff>
      <xdr:row>87</xdr:row>
      <xdr:rowOff>16329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8980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5641</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75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136979</xdr:rowOff>
    </xdr:from>
    <xdr:to>
      <xdr:col>73</xdr:col>
      <xdr:colOff>44450</xdr:colOff>
      <xdr:row>87</xdr:row>
      <xdr:rowOff>67129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51906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102507</xdr:rowOff>
    </xdr:from>
    <xdr:to>
      <xdr:col>68</xdr:col>
      <xdr:colOff>203200</xdr:colOff>
      <xdr:row>87</xdr:row>
      <xdr:rowOff>32657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136979</xdr:rowOff>
    </xdr:from>
    <xdr:to>
      <xdr:col>64</xdr:col>
      <xdr:colOff>152400</xdr:colOff>
      <xdr:row>87</xdr:row>
      <xdr:rowOff>67129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51906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類似団体平均値を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人下回る数値で、これまでの定員管理が適正に行われてきたことを示すものである。今後もより一層の職員配置等の適正化を図り、この水準の維持に努める。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32103</xdr:rowOff>
    </xdr:from>
    <xdr:to>
      <xdr:col>81</xdr:col>
      <xdr:colOff>44450</xdr:colOff>
      <xdr:row>60</xdr:row>
      <xdr:rowOff>70979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319103"/>
          <a:ext cx="838200" cy="3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32103</xdr:rowOff>
    </xdr:from>
    <xdr:to>
      <xdr:col>77</xdr:col>
      <xdr:colOff>44450</xdr:colOff>
      <xdr:row>60</xdr:row>
      <xdr:rowOff>41487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290800" y="10319103"/>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40146</xdr:rowOff>
    </xdr:from>
    <xdr:to>
      <xdr:col>72</xdr:col>
      <xdr:colOff>203200</xdr:colOff>
      <xdr:row>60</xdr:row>
      <xdr:rowOff>41487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327146"/>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34784</xdr:rowOff>
    </xdr:from>
    <xdr:to>
      <xdr:col>68</xdr:col>
      <xdr:colOff>152400</xdr:colOff>
      <xdr:row>60</xdr:row>
      <xdr:rowOff>40146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321784"/>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20179</xdr:rowOff>
    </xdr:from>
    <xdr:to>
      <xdr:col>81</xdr:col>
      <xdr:colOff>95250</xdr:colOff>
      <xdr:row>60</xdr:row>
      <xdr:rowOff>121779</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30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36706</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152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152753</xdr:rowOff>
    </xdr:from>
    <xdr:to>
      <xdr:col>77</xdr:col>
      <xdr:colOff>95250</xdr:colOff>
      <xdr:row>60</xdr:row>
      <xdr:rowOff>82903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26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93080</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0371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162137</xdr:rowOff>
    </xdr:from>
    <xdr:to>
      <xdr:col>73</xdr:col>
      <xdr:colOff>44450</xdr:colOff>
      <xdr:row>60</xdr:row>
      <xdr:rowOff>92287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102464</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160796</xdr:rowOff>
    </xdr:from>
    <xdr:to>
      <xdr:col>68</xdr:col>
      <xdr:colOff>203200</xdr:colOff>
      <xdr:row>60</xdr:row>
      <xdr:rowOff>90946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27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101123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04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155434</xdr:rowOff>
    </xdr:from>
    <xdr:to>
      <xdr:col>64</xdr:col>
      <xdr:colOff>152400</xdr:colOff>
      <xdr:row>60</xdr:row>
      <xdr:rowOff>85584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27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95761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039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類似団体平均値</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0.7</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ポイント上回り、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前年と比較</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すると</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0.9</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上回る結果となった。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これは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六美北部地区土地区画整理事業</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などの大型事業の償還による負担増の影響である。今後も、より一層町債発行事業を峻別し、町債に過度に依存することのない財政運営を図る。</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42</xdr:row>
      <xdr:rowOff>1270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12978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100330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03326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11854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0332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11854</xdr:rowOff>
    </xdr:from>
    <xdr:to>
      <xdr:col>68</xdr:col>
      <xdr:colOff>152400</xdr:colOff>
      <xdr:row>41</xdr:row>
      <xdr:rowOff>19896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0413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93997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2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132504</xdr:rowOff>
    </xdr:from>
    <xdr:to>
      <xdr:col>68</xdr:col>
      <xdr:colOff>203200</xdr:colOff>
      <xdr:row>41</xdr:row>
      <xdr:rowOff>62654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町債発行にあたり「返済額以上に借入はしない」という基本方針や「交付税措置の有利な起債を借入れる」等に努めた結果、類似団体平均値が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であ</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る一方で</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、本町は計算上マイナスとなる。今後も借入額と返済額のバランスに留意し、この水準を維持していく。</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27776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428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47353</xdr:rowOff>
    </xdr:from>
    <xdr:to>
      <xdr:col>68</xdr:col>
      <xdr:colOff>203200</xdr:colOff>
      <xdr:row>13</xdr:row>
      <xdr:rowOff>148953</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4351000" y="227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159130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04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栃木県壬生町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38,140
37,360
61.06
17,428,098
16,814,126
568,577
9,384,619
12,487,483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類似団体平均値より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ポイント低い数値であり、前年度と比較すると</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0.7</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ポイントの増となっている。職員の新陳代謝によって、経常的な経費が増加したことが要因である。今後もより一層、時間外手当の抑制等、人件費の抑制に努めていく。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17272</xdr:rowOff>
    </xdr:from>
    <xdr:to>
      <xdr:col>24</xdr:col>
      <xdr:colOff>25400</xdr:colOff>
      <xdr:row>36</xdr:row>
      <xdr:rowOff>49276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8947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161290</xdr:rowOff>
    </xdr:from>
    <xdr:to>
      <xdr:col>19</xdr:col>
      <xdr:colOff>187325</xdr:colOff>
      <xdr:row>36</xdr:row>
      <xdr:rowOff>17272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620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161290</xdr:rowOff>
    </xdr:from>
    <xdr:to>
      <xdr:col>15</xdr:col>
      <xdr:colOff>98425</xdr:colOff>
      <xdr:row>36</xdr:row>
      <xdr:rowOff>3556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620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xdr:rowOff>
    </xdr:from>
    <xdr:to>
      <xdr:col>11</xdr:col>
      <xdr:colOff>9525</xdr:colOff>
      <xdr:row>36</xdr:row>
      <xdr:rowOff>62992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757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169926</xdr:rowOff>
    </xdr:from>
    <xdr:to>
      <xdr:col>24</xdr:col>
      <xdr:colOff>76200</xdr:colOff>
      <xdr:row>36</xdr:row>
      <xdr:rowOff>100076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15003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137922</xdr:rowOff>
    </xdr:from>
    <xdr:to>
      <xdr:col>20</xdr:col>
      <xdr:colOff>38100</xdr:colOff>
      <xdr:row>36</xdr:row>
      <xdr:rowOff>68072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78249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110490</xdr:rowOff>
    </xdr:from>
    <xdr:to>
      <xdr:col>15</xdr:col>
      <xdr:colOff>149225</xdr:colOff>
      <xdr:row>36</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50817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124206</xdr:rowOff>
    </xdr:from>
    <xdr:to>
      <xdr:col>11</xdr:col>
      <xdr:colOff>60325</xdr:colOff>
      <xdr:row>36</xdr:row>
      <xdr:rowOff>54356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64533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xdr:rowOff>
    </xdr:from>
    <xdr:to>
      <xdr:col>6</xdr:col>
      <xdr:colOff>171450</xdr:colOff>
      <xdr:row>36</xdr:row>
      <xdr:rowOff>113792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123969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類似団体平均値より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0.4</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高い</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数値であり、前年度よりも</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0.5</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ポイントの増となっている。これは物価高騰や電気代高騰の影響が大きいと考えられる。今後も数値が上昇していくことが予測されるので、引き続き経常経費の削減に努める。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86995</xdr:rowOff>
    </xdr:from>
    <xdr:to>
      <xdr:col>82</xdr:col>
      <xdr:colOff>107950</xdr:colOff>
      <xdr:row>16</xdr:row>
      <xdr:rowOff>115570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83019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35560</xdr:rowOff>
    </xdr:from>
    <xdr:to>
      <xdr:col>78</xdr:col>
      <xdr:colOff>69850</xdr:colOff>
      <xdr:row>16</xdr:row>
      <xdr:rowOff>86995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7787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132715</xdr:rowOff>
    </xdr:from>
    <xdr:to>
      <xdr:col>73</xdr:col>
      <xdr:colOff>180975</xdr:colOff>
      <xdr:row>16</xdr:row>
      <xdr:rowOff>35560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70446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132715</xdr:rowOff>
    </xdr:from>
    <xdr:to>
      <xdr:col>69</xdr:col>
      <xdr:colOff>92075</xdr:colOff>
      <xdr:row>16</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70446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64770</xdr:rowOff>
    </xdr:from>
    <xdr:to>
      <xdr:col>82</xdr:col>
      <xdr:colOff>158750</xdr:colOff>
      <xdr:row>16</xdr:row>
      <xdr:rowOff>166370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80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36847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78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36195</xdr:rowOff>
    </xdr:from>
    <xdr:to>
      <xdr:col>78</xdr:col>
      <xdr:colOff>120650</xdr:colOff>
      <xdr:row>16</xdr:row>
      <xdr:rowOff>137795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77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156210</xdr:rowOff>
    </xdr:from>
    <xdr:to>
      <xdr:col>74</xdr:col>
      <xdr:colOff>31750</xdr:colOff>
      <xdr:row>16</xdr:row>
      <xdr:rowOff>86360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81915</xdr:rowOff>
    </xdr:from>
    <xdr:to>
      <xdr:col>69</xdr:col>
      <xdr:colOff>142875</xdr:colOff>
      <xdr:row>16</xdr:row>
      <xdr:rowOff>12065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5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22242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前年度より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0.6</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ポイント増となり、類似団体平均値と比較して</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0.4</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ポイント高い結果となった。要因としては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定額減税補足給付金支給事業や子どものための教育・保育給付事業</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が挙げられる。今後とも住民ニーズの把握精度を高め、必要経費の峻別を強化していく。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21844</xdr:rowOff>
    </xdr:from>
    <xdr:to>
      <xdr:col>24</xdr:col>
      <xdr:colOff>25400</xdr:colOff>
      <xdr:row>56</xdr:row>
      <xdr:rowOff>76708</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62304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120142</xdr:rowOff>
    </xdr:from>
    <xdr:to>
      <xdr:col>19</xdr:col>
      <xdr:colOff>187325</xdr:colOff>
      <xdr:row>56</xdr:row>
      <xdr:rowOff>21844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5498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120142</xdr:rowOff>
    </xdr:from>
    <xdr:to>
      <xdr:col>15</xdr:col>
      <xdr:colOff>98425</xdr:colOff>
      <xdr:row>55</xdr:row>
      <xdr:rowOff>129286</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2209800" y="95498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110998</xdr:rowOff>
    </xdr:from>
    <xdr:to>
      <xdr:col>11</xdr:col>
      <xdr:colOff>9525</xdr:colOff>
      <xdr:row>55</xdr:row>
      <xdr:rowOff>129286</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5407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25908</xdr:rowOff>
    </xdr:from>
    <xdr:to>
      <xdr:col>24</xdr:col>
      <xdr:colOff>76200</xdr:colOff>
      <xdr:row>56</xdr:row>
      <xdr:rowOff>127508</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169435</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59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142494</xdr:rowOff>
    </xdr:from>
    <xdr:to>
      <xdr:col>20</xdr:col>
      <xdr:colOff>38100</xdr:colOff>
      <xdr:row>56</xdr:row>
      <xdr:rowOff>72644</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57421</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658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69342</xdr:rowOff>
    </xdr:from>
    <xdr:to>
      <xdr:col>15</xdr:col>
      <xdr:colOff>149225</xdr:colOff>
      <xdr:row>55</xdr:row>
      <xdr:rowOff>170942</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49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78486</xdr:rowOff>
    </xdr:from>
    <xdr:to>
      <xdr:col>11</xdr:col>
      <xdr:colOff>60325</xdr:colOff>
      <xdr:row>56</xdr:row>
      <xdr:rowOff>8636</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164863</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59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60198</xdr:rowOff>
    </xdr:from>
    <xdr:to>
      <xdr:col>6</xdr:col>
      <xdr:colOff>171450</xdr:colOff>
      <xdr:row>55</xdr:row>
      <xdr:rowOff>161798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525</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25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前年度から</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0.1</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ポイント増加し、類似団体より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0.1</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回る結果であった。引き続き収支のバランスの徹底した財政運営を図り、経常経費の削減に努める。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133350</xdr:rowOff>
    </xdr:from>
    <xdr:to>
      <xdr:col>82</xdr:col>
      <xdr:colOff>107950</xdr:colOff>
      <xdr:row>57</xdr:row>
      <xdr:rowOff>146050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906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57150</xdr:rowOff>
    </xdr:from>
    <xdr:to>
      <xdr:col>78</xdr:col>
      <xdr:colOff>69850</xdr:colOff>
      <xdr:row>57</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829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44450</xdr:rowOff>
    </xdr:from>
    <xdr:to>
      <xdr:col>73</xdr:col>
      <xdr:colOff>180975</xdr:colOff>
      <xdr:row>57</xdr:row>
      <xdr:rowOff>57150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817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44450</xdr:rowOff>
    </xdr:from>
    <xdr:to>
      <xdr:col>69</xdr:col>
      <xdr:colOff>92075</xdr:colOff>
      <xdr:row>57</xdr:row>
      <xdr:rowOff>158750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817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82550</xdr:rowOff>
    </xdr:from>
    <xdr:to>
      <xdr:col>78</xdr:col>
      <xdr:colOff>120650</xdr:colOff>
      <xdr:row>58</xdr:row>
      <xdr:rowOff>12700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22877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6350</xdr:rowOff>
    </xdr:from>
    <xdr:to>
      <xdr:col>74</xdr:col>
      <xdr:colOff>31750</xdr:colOff>
      <xdr:row>57</xdr:row>
      <xdr:rowOff>107950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165100</xdr:rowOff>
    </xdr:from>
    <xdr:to>
      <xdr:col>69</xdr:col>
      <xdr:colOff>142875</xdr:colOff>
      <xdr:row>57</xdr:row>
      <xdr:rowOff>95250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105427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107950</xdr:rowOff>
    </xdr:from>
    <xdr:to>
      <xdr:col>65</xdr:col>
      <xdr:colOff>53975</xdr:colOff>
      <xdr:row>58</xdr:row>
      <xdr:rowOff>38100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前年度と比較して</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0.4</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となり、類似団体平均値を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ポイント上回る結果となった。これは物価高騰対策</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に関する事業費のような</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臨時的な経費が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したことが要因である。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39370</xdr:rowOff>
    </xdr:from>
    <xdr:to>
      <xdr:col>82</xdr:col>
      <xdr:colOff>107950</xdr:colOff>
      <xdr:row>37</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3830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37</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3220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35560</xdr:rowOff>
    </xdr:from>
    <xdr:to>
      <xdr:col>73</xdr:col>
      <xdr:colOff>180975</xdr:colOff>
      <xdr:row>36</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2077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35560</xdr:rowOff>
    </xdr:from>
    <xdr:to>
      <xdr:col>69</xdr:col>
      <xdr:colOff>92075</xdr:colOff>
      <xdr:row>38</xdr:row>
      <xdr:rowOff>157480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207760"/>
          <a:ext cx="889000" cy="46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160020</xdr:rowOff>
    </xdr:from>
    <xdr:to>
      <xdr:col>82</xdr:col>
      <xdr:colOff>158750</xdr:colOff>
      <xdr:row>37</xdr:row>
      <xdr:rowOff>90170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132097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156210</xdr:rowOff>
    </xdr:from>
    <xdr:to>
      <xdr:col>69</xdr:col>
      <xdr:colOff>142875</xdr:colOff>
      <xdr:row>36</xdr:row>
      <xdr:rowOff>86360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96537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106680</xdr:rowOff>
    </xdr:from>
    <xdr:to>
      <xdr:col>65</xdr:col>
      <xdr:colOff>53975</xdr:colOff>
      <xdr:row>39</xdr:row>
      <xdr:rowOff>36830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21607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類似団体平均値より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ポイント高く、全国平均より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ポイント低い数値である。これは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新庁舎建設事業の償還期間中であり、六美町北部区画整理事業等の大型建設事業の</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償還が始まったことにより償還額が増加したことが要因となっている。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引き続き、町債発行にあたり返済額以上には借入しないという基本方針に則り、借入額と返済額のバランスに留意し、大型建設事業等の町債発行対象事業を峻別を徹底し、将来負担の抑制に努める。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33274</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2257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81280</xdr:rowOff>
    </xdr:from>
    <xdr:to>
      <xdr:col>19</xdr:col>
      <xdr:colOff>187325</xdr:colOff>
      <xdr:row>77</xdr:row>
      <xdr:rowOff>33274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11148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21844</xdr:rowOff>
    </xdr:from>
    <xdr:to>
      <xdr:col>15</xdr:col>
      <xdr:colOff>98425</xdr:colOff>
      <xdr:row>76</xdr:row>
      <xdr:rowOff>81280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0520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21844</xdr:rowOff>
    </xdr:from>
    <xdr:to>
      <xdr:col>11</xdr:col>
      <xdr:colOff>9525</xdr:colOff>
      <xdr:row>76</xdr:row>
      <xdr:rowOff>30987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0520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116857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153924</xdr:rowOff>
    </xdr:from>
    <xdr:to>
      <xdr:col>20</xdr:col>
      <xdr:colOff>38100</xdr:colOff>
      <xdr:row>77</xdr:row>
      <xdr:rowOff>84074</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68851</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30480</xdr:rowOff>
    </xdr:from>
    <xdr:to>
      <xdr:col>15</xdr:col>
      <xdr:colOff>149225</xdr:colOff>
      <xdr:row>76</xdr:row>
      <xdr:rowOff>132080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142494</xdr:rowOff>
    </xdr:from>
    <xdr:to>
      <xdr:col>11</xdr:col>
      <xdr:colOff>60325</xdr:colOff>
      <xdr:row>76</xdr:row>
      <xdr:rowOff>72644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82821</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151637</xdr:rowOff>
    </xdr:from>
    <xdr:to>
      <xdr:col>6</xdr:col>
      <xdr:colOff>171450</xdr:colOff>
      <xdr:row>76</xdr:row>
      <xdr:rowOff>81787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91965</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補助金等や物件費の増加の結果によって、前年度から</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1.5</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ポイント増加した。今後もこれらの経費の削減に留意していく。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50800</xdr:rowOff>
    </xdr:from>
    <xdr:to>
      <xdr:col>82</xdr:col>
      <xdr:colOff>107950</xdr:colOff>
      <xdr:row>76</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0810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109238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39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66040</xdr:rowOff>
    </xdr:from>
    <xdr:to>
      <xdr:col>78</xdr:col>
      <xdr:colOff>69850</xdr:colOff>
      <xdr:row>76</xdr:row>
      <xdr:rowOff>50800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92479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142240</xdr:rowOff>
    </xdr:from>
    <xdr:to>
      <xdr:col>73</xdr:col>
      <xdr:colOff>180975</xdr:colOff>
      <xdr:row>75</xdr:row>
      <xdr:rowOff>66040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82954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128288</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142240</xdr:rowOff>
    </xdr:from>
    <xdr:to>
      <xdr:col>69</xdr:col>
      <xdr:colOff>92075</xdr:colOff>
      <xdr:row>76</xdr:row>
      <xdr:rowOff>142239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829540"/>
          <a:ext cx="889000" cy="34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57150</xdr:rowOff>
    </xdr:from>
    <xdr:to>
      <xdr:col>82</xdr:col>
      <xdr:colOff>158750</xdr:colOff>
      <xdr:row>76</xdr:row>
      <xdr:rowOff>158750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73677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0</xdr:rowOff>
    </xdr:from>
    <xdr:to>
      <xdr:col>78</xdr:col>
      <xdr:colOff>120650</xdr:colOff>
      <xdr:row>76</xdr:row>
      <xdr:rowOff>101600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111777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15240</xdr:rowOff>
    </xdr:from>
    <xdr:to>
      <xdr:col>74</xdr:col>
      <xdr:colOff>31750</xdr:colOff>
      <xdr:row>75</xdr:row>
      <xdr:rowOff>116840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127017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64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91440</xdr:rowOff>
    </xdr:from>
    <xdr:to>
      <xdr:col>69</xdr:col>
      <xdr:colOff>142875</xdr:colOff>
      <xdr:row>75</xdr:row>
      <xdr:rowOff>21590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31767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91439</xdr:rowOff>
    </xdr:from>
    <xdr:to>
      <xdr:col>65</xdr:col>
      <xdr:colOff>53975</xdr:colOff>
      <xdr:row>77</xdr:row>
      <xdr:rowOff>21589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6366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栃木県壬生町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74689</xdr:rowOff>
    </xdr:from>
    <xdr:to>
      <xdr:col>29</xdr:col>
      <xdr:colOff>127000</xdr:colOff>
      <xdr:row>19</xdr:row>
      <xdr:rowOff>148120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79864"/>
          <a:ext cx="647700" cy="73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148120</xdr:rowOff>
    </xdr:from>
    <xdr:to>
      <xdr:col>26</xdr:col>
      <xdr:colOff>50800</xdr:colOff>
      <xdr:row>20</xdr:row>
      <xdr:rowOff>3632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53295"/>
          <a:ext cx="698500" cy="26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3632</xdr:rowOff>
    </xdr:from>
    <xdr:to>
      <xdr:col>22</xdr:col>
      <xdr:colOff>114300</xdr:colOff>
      <xdr:row>20</xdr:row>
      <xdr:rowOff>22695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80257"/>
          <a:ext cx="698500" cy="19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20904</xdr:rowOff>
    </xdr:from>
    <xdr:to>
      <xdr:col>18</xdr:col>
      <xdr:colOff>177800</xdr:colOff>
      <xdr:row>20</xdr:row>
      <xdr:rowOff>22695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497529"/>
          <a:ext cx="698500" cy="1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23889</xdr:rowOff>
    </xdr:from>
    <xdr:to>
      <xdr:col>29</xdr:col>
      <xdr:colOff>177800</xdr:colOff>
      <xdr:row>19</xdr:row>
      <xdr:rowOff>125489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29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167416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0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97320</xdr:rowOff>
    </xdr:from>
    <xdr:to>
      <xdr:col>26</xdr:col>
      <xdr:colOff>101600</xdr:colOff>
      <xdr:row>20</xdr:row>
      <xdr:rowOff>27470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02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12247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88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124282</xdr:rowOff>
    </xdr:from>
    <xdr:to>
      <xdr:col>22</xdr:col>
      <xdr:colOff>165100</xdr:colOff>
      <xdr:row>20</xdr:row>
      <xdr:rowOff>54432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29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39209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1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143345</xdr:rowOff>
    </xdr:from>
    <xdr:to>
      <xdr:col>19</xdr:col>
      <xdr:colOff>38100</xdr:colOff>
      <xdr:row>20</xdr:row>
      <xdr:rowOff>73495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48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58272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3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141554</xdr:rowOff>
    </xdr:from>
    <xdr:to>
      <xdr:col>15</xdr:col>
      <xdr:colOff>101600</xdr:colOff>
      <xdr:row>20</xdr:row>
      <xdr:rowOff>71704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46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56481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9614</xdr:rowOff>
    </xdr:from>
    <xdr:to>
      <xdr:col>29</xdr:col>
      <xdr:colOff>127000</xdr:colOff>
      <xdr:row>35</xdr:row>
      <xdr:rowOff>11374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619964"/>
          <a:ext cx="647700" cy="1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339051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06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9614</xdr:rowOff>
    </xdr:from>
    <xdr:to>
      <xdr:col>26</xdr:col>
      <xdr:colOff>50800</xdr:colOff>
      <xdr:row>35</xdr:row>
      <xdr:rowOff>101305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619964"/>
          <a:ext cx="698500" cy="91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104741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15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101305</xdr:rowOff>
    </xdr:from>
    <xdr:to>
      <xdr:col>22</xdr:col>
      <xdr:colOff>114300</xdr:colOff>
      <xdr:row>35</xdr:row>
      <xdr:rowOff>155438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11655"/>
          <a:ext cx="698500" cy="54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155438</xdr:rowOff>
    </xdr:from>
    <xdr:to>
      <xdr:col>18</xdr:col>
      <xdr:colOff>177800</xdr:colOff>
      <xdr:row>35</xdr:row>
      <xdr:rowOff>202643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65788"/>
          <a:ext cx="698500" cy="47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303474</xdr:rowOff>
    </xdr:from>
    <xdr:to>
      <xdr:col>29</xdr:col>
      <xdr:colOff>177800</xdr:colOff>
      <xdr:row>35</xdr:row>
      <xdr:rowOff>62174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70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148551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1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301714</xdr:rowOff>
    </xdr:from>
    <xdr:to>
      <xdr:col>26</xdr:col>
      <xdr:colOff>101600</xdr:colOff>
      <xdr:row>35</xdr:row>
      <xdr:rowOff>60414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569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70591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338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50505</xdr:rowOff>
    </xdr:from>
    <xdr:to>
      <xdr:col>22</xdr:col>
      <xdr:colOff>165100</xdr:colOff>
      <xdr:row>35</xdr:row>
      <xdr:rowOff>152105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60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136882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4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104638</xdr:rowOff>
    </xdr:from>
    <xdr:to>
      <xdr:col>19</xdr:col>
      <xdr:colOff>38100</xdr:colOff>
      <xdr:row>35</xdr:row>
      <xdr:rowOff>206238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14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191015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0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151843</xdr:rowOff>
    </xdr:from>
    <xdr:to>
      <xdr:col>15</xdr:col>
      <xdr:colOff>101600</xdr:colOff>
      <xdr:row>35</xdr:row>
      <xdr:rowOff>253443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62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238220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48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栃木県壬生町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38,140
37,360
61.06
17,428,098
16,814,126
568,577
9,384,619
12,487,483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155686</xdr:rowOff>
    </xdr:from>
    <xdr:to>
      <xdr:col>24</xdr:col>
      <xdr:colOff>63500</xdr:colOff>
      <xdr:row>38</xdr:row>
      <xdr:rowOff>54890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99336"/>
          <a:ext cx="838200" cy="7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54890</xdr:rowOff>
    </xdr:from>
    <xdr:to>
      <xdr:col>19</xdr:col>
      <xdr:colOff>177800</xdr:colOff>
      <xdr:row>38</xdr:row>
      <xdr:rowOff>64883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69990"/>
          <a:ext cx="889000" cy="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59020</xdr:rowOff>
    </xdr:from>
    <xdr:to>
      <xdr:col>15</xdr:col>
      <xdr:colOff>50800</xdr:colOff>
      <xdr:row>38</xdr:row>
      <xdr:rowOff>64883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74120"/>
          <a:ext cx="889000" cy="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59020</xdr:rowOff>
    </xdr:from>
    <xdr:to>
      <xdr:col>10</xdr:col>
      <xdr:colOff>114300</xdr:colOff>
      <xdr:row>38</xdr:row>
      <xdr:rowOff>95041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74120"/>
          <a:ext cx="889000" cy="3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104886</xdr:rowOff>
    </xdr:from>
    <xdr:to>
      <xdr:col>24</xdr:col>
      <xdr:colOff>114300</xdr:colOff>
      <xdr:row>38</xdr:row>
      <xdr:rowOff>35036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4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83313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2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4090</xdr:rowOff>
    </xdr:from>
    <xdr:to>
      <xdr:col>20</xdr:col>
      <xdr:colOff>38100</xdr:colOff>
      <xdr:row>38</xdr:row>
      <xdr:rowOff>105690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96817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1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14083</xdr:rowOff>
    </xdr:from>
    <xdr:to>
      <xdr:col>15</xdr:col>
      <xdr:colOff>101600</xdr:colOff>
      <xdr:row>38</xdr:row>
      <xdr:rowOff>115683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2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106810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2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8220</xdr:rowOff>
    </xdr:from>
    <xdr:to>
      <xdr:col>10</xdr:col>
      <xdr:colOff>165100</xdr:colOff>
      <xdr:row>38</xdr:row>
      <xdr:rowOff>109820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100947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1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44241</xdr:rowOff>
    </xdr:from>
    <xdr:to>
      <xdr:col>6</xdr:col>
      <xdr:colOff>38100</xdr:colOff>
      <xdr:row>38</xdr:row>
      <xdr:rowOff>145841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5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136968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5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11382</xdr:rowOff>
    </xdr:from>
    <xdr:to>
      <xdr:col>24</xdr:col>
      <xdr:colOff>63500</xdr:colOff>
      <xdr:row>58</xdr:row>
      <xdr:rowOff>15891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55482"/>
          <a:ext cx="838200" cy="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137935</xdr:rowOff>
    </xdr:from>
    <xdr:to>
      <xdr:col>19</xdr:col>
      <xdr:colOff>177800</xdr:colOff>
      <xdr:row>58</xdr:row>
      <xdr:rowOff>15891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10585"/>
          <a:ext cx="889000" cy="4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137935</xdr:rowOff>
    </xdr:from>
    <xdr:to>
      <xdr:col>15</xdr:col>
      <xdr:colOff>50800</xdr:colOff>
      <xdr:row>58</xdr:row>
      <xdr:rowOff>13174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10585"/>
          <a:ext cx="889000" cy="4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13174</xdr:rowOff>
    </xdr:from>
    <xdr:to>
      <xdr:col>10</xdr:col>
      <xdr:colOff>114300</xdr:colOff>
      <xdr:row>58</xdr:row>
      <xdr:rowOff>66182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57274"/>
          <a:ext cx="889000" cy="5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132032</xdr:rowOff>
    </xdr:from>
    <xdr:to>
      <xdr:col>24</xdr:col>
      <xdr:colOff>114300</xdr:colOff>
      <xdr:row>58</xdr:row>
      <xdr:rowOff>62182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0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110459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8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136541</xdr:rowOff>
    </xdr:from>
    <xdr:to>
      <xdr:col>20</xdr:col>
      <xdr:colOff>38100</xdr:colOff>
      <xdr:row>58</xdr:row>
      <xdr:rowOff>66691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0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57818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0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87135</xdr:rowOff>
    </xdr:from>
    <xdr:to>
      <xdr:col>15</xdr:col>
      <xdr:colOff>101600</xdr:colOff>
      <xdr:row>58</xdr:row>
      <xdr:rowOff>17285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8412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5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133824</xdr:rowOff>
    </xdr:from>
    <xdr:to>
      <xdr:col>10</xdr:col>
      <xdr:colOff>165100</xdr:colOff>
      <xdr:row>58</xdr:row>
      <xdr:rowOff>63974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0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55101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9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15382</xdr:rowOff>
    </xdr:from>
    <xdr:to>
      <xdr:col>6</xdr:col>
      <xdr:colOff>38100</xdr:colOff>
      <xdr:row>58</xdr:row>
      <xdr:rowOff>116982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5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108109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5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105090</xdr:rowOff>
    </xdr:from>
    <xdr:to>
      <xdr:col>24</xdr:col>
      <xdr:colOff>63500</xdr:colOff>
      <xdr:row>78</xdr:row>
      <xdr:rowOff>44831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06740"/>
          <a:ext cx="838200" cy="11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40581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2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44831</xdr:rowOff>
    </xdr:from>
    <xdr:to>
      <xdr:col>19</xdr:col>
      <xdr:colOff>177800</xdr:colOff>
      <xdr:row>78</xdr:row>
      <xdr:rowOff>54158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17931"/>
          <a:ext cx="889000" cy="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51095</xdr:rowOff>
    </xdr:from>
    <xdr:to>
      <xdr:col>15</xdr:col>
      <xdr:colOff>50800</xdr:colOff>
      <xdr:row>78</xdr:row>
      <xdr:rowOff>54158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24195"/>
          <a:ext cx="88900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51095</xdr:rowOff>
    </xdr:from>
    <xdr:to>
      <xdr:col>10</xdr:col>
      <xdr:colOff>114300</xdr:colOff>
      <xdr:row>78</xdr:row>
      <xdr:rowOff>71394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24195"/>
          <a:ext cx="889000" cy="2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54290</xdr:rowOff>
    </xdr:from>
    <xdr:to>
      <xdr:col>24</xdr:col>
      <xdr:colOff>114300</xdr:colOff>
      <xdr:row>77</xdr:row>
      <xdr:rowOff>155890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5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77167</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10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165481</xdr:rowOff>
    </xdr:from>
    <xdr:to>
      <xdr:col>20</xdr:col>
      <xdr:colOff>38100</xdr:colOff>
      <xdr:row>78</xdr:row>
      <xdr:rowOff>95631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6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86758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5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3358</xdr:rowOff>
    </xdr:from>
    <xdr:to>
      <xdr:col>15</xdr:col>
      <xdr:colOff>101600</xdr:colOff>
      <xdr:row>78</xdr:row>
      <xdr:rowOff>104958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7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96085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6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295</xdr:rowOff>
    </xdr:from>
    <xdr:to>
      <xdr:col>10</xdr:col>
      <xdr:colOff>165100</xdr:colOff>
      <xdr:row>78</xdr:row>
      <xdr:rowOff>101895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93022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20594</xdr:rowOff>
    </xdr:from>
    <xdr:to>
      <xdr:col>6</xdr:col>
      <xdr:colOff>38100</xdr:colOff>
      <xdr:row>78</xdr:row>
      <xdr:rowOff>122194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9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113321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8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141562</xdr:rowOff>
    </xdr:from>
    <xdr:to>
      <xdr:col>24</xdr:col>
      <xdr:colOff>63500</xdr:colOff>
      <xdr:row>97</xdr:row>
      <xdr:rowOff>76357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00762"/>
          <a:ext cx="838200" cy="10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76357</xdr:rowOff>
    </xdr:from>
    <xdr:to>
      <xdr:col>19</xdr:col>
      <xdr:colOff>177800</xdr:colOff>
      <xdr:row>98</xdr:row>
      <xdr:rowOff>1201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07007"/>
          <a:ext cx="889000" cy="9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733</xdr:rowOff>
    </xdr:from>
    <xdr:to>
      <xdr:col>15</xdr:col>
      <xdr:colOff>50800</xdr:colOff>
      <xdr:row>98</xdr:row>
      <xdr:rowOff>1201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31383"/>
          <a:ext cx="889000" cy="17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733</xdr:rowOff>
    </xdr:from>
    <xdr:to>
      <xdr:col>10</xdr:col>
      <xdr:colOff>114300</xdr:colOff>
      <xdr:row>98</xdr:row>
      <xdr:rowOff>145807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31383"/>
          <a:ext cx="889000" cy="31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90762</xdr:rowOff>
    </xdr:from>
    <xdr:to>
      <xdr:col>24</xdr:col>
      <xdr:colOff>114300</xdr:colOff>
      <xdr:row>97</xdr:row>
      <xdr:rowOff>20912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4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69189</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28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25557</xdr:rowOff>
    </xdr:from>
    <xdr:to>
      <xdr:col>20</xdr:col>
      <xdr:colOff>38100</xdr:colOff>
      <xdr:row>97</xdr:row>
      <xdr:rowOff>127157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5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118284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4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121851</xdr:rowOff>
    </xdr:from>
    <xdr:to>
      <xdr:col>15</xdr:col>
      <xdr:colOff>101600</xdr:colOff>
      <xdr:row>98</xdr:row>
      <xdr:rowOff>52001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5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43128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4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121383</xdr:rowOff>
    </xdr:from>
    <xdr:to>
      <xdr:col>10</xdr:col>
      <xdr:colOff>165100</xdr:colOff>
      <xdr:row>97</xdr:row>
      <xdr:rowOff>51533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8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42660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67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95007</xdr:rowOff>
    </xdr:from>
    <xdr:to>
      <xdr:col>6</xdr:col>
      <xdr:colOff>38100</xdr:colOff>
      <xdr:row>99</xdr:row>
      <xdr:rowOff>25157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9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16284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8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3291</xdr:rowOff>
    </xdr:from>
    <xdr:to>
      <xdr:col>55</xdr:col>
      <xdr:colOff>0</xdr:colOff>
      <xdr:row>38</xdr:row>
      <xdr:rowOff>54802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518391"/>
          <a:ext cx="838200" cy="5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68192</xdr:rowOff>
    </xdr:from>
    <xdr:to>
      <xdr:col>50</xdr:col>
      <xdr:colOff>114300</xdr:colOff>
      <xdr:row>38</xdr:row>
      <xdr:rowOff>3291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411842"/>
          <a:ext cx="889000" cy="10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68192</xdr:rowOff>
    </xdr:from>
    <xdr:to>
      <xdr:col>45</xdr:col>
      <xdr:colOff>177800</xdr:colOff>
      <xdr:row>38</xdr:row>
      <xdr:rowOff>48380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411842"/>
          <a:ext cx="889000" cy="15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3374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128444</xdr:rowOff>
    </xdr:from>
    <xdr:to>
      <xdr:col>41</xdr:col>
      <xdr:colOff>50800</xdr:colOff>
      <xdr:row>38</xdr:row>
      <xdr:rowOff>48380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443394"/>
          <a:ext cx="889000" cy="112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4002</xdr:rowOff>
    </xdr:from>
    <xdr:to>
      <xdr:col>55</xdr:col>
      <xdr:colOff>50800</xdr:colOff>
      <xdr:row>38</xdr:row>
      <xdr:rowOff>105602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51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153879</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9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123941</xdr:rowOff>
    </xdr:from>
    <xdr:to>
      <xdr:col>50</xdr:col>
      <xdr:colOff>165100</xdr:colOff>
      <xdr:row>38</xdr:row>
      <xdr:rowOff>54091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6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45218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6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17392</xdr:rowOff>
    </xdr:from>
    <xdr:to>
      <xdr:col>46</xdr:col>
      <xdr:colOff>38100</xdr:colOff>
      <xdr:row>37</xdr:row>
      <xdr:rowOff>118992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36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135519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13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169030</xdr:rowOff>
    </xdr:from>
    <xdr:to>
      <xdr:col>41</xdr:col>
      <xdr:colOff>101600</xdr:colOff>
      <xdr:row>38</xdr:row>
      <xdr:rowOff>99180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90307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0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77644</xdr:rowOff>
    </xdr:from>
    <xdr:to>
      <xdr:col>36</xdr:col>
      <xdr:colOff>165100</xdr:colOff>
      <xdr:row>32</xdr:row>
      <xdr:rowOff>7794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39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170371</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485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110496</xdr:rowOff>
    </xdr:from>
    <xdr:to>
      <xdr:col>55</xdr:col>
      <xdr:colOff>0</xdr:colOff>
      <xdr:row>56</xdr:row>
      <xdr:rowOff>6095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540246"/>
          <a:ext cx="838200" cy="6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8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66663</xdr:rowOff>
    </xdr:from>
    <xdr:to>
      <xdr:col>50</xdr:col>
      <xdr:colOff>114300</xdr:colOff>
      <xdr:row>56</xdr:row>
      <xdr:rowOff>6095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496413"/>
          <a:ext cx="889000" cy="11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151537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5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147130</xdr:rowOff>
    </xdr:from>
    <xdr:to>
      <xdr:col>45</xdr:col>
      <xdr:colOff>177800</xdr:colOff>
      <xdr:row>55</xdr:row>
      <xdr:rowOff>66663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062530"/>
          <a:ext cx="889000" cy="43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162065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6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147130</xdr:rowOff>
    </xdr:from>
    <xdr:to>
      <xdr:col>41</xdr:col>
      <xdr:colOff>50800</xdr:colOff>
      <xdr:row>55</xdr:row>
      <xdr:rowOff>154987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062530"/>
          <a:ext cx="889000" cy="5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140702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59696</xdr:rowOff>
    </xdr:from>
    <xdr:to>
      <xdr:col>55</xdr:col>
      <xdr:colOff>50800</xdr:colOff>
      <xdr:row>55</xdr:row>
      <xdr:rowOff>161296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48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82573</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34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126745</xdr:rowOff>
    </xdr:from>
    <xdr:to>
      <xdr:col>50</xdr:col>
      <xdr:colOff>165100</xdr:colOff>
      <xdr:row>56</xdr:row>
      <xdr:rowOff>56895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73422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33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15863</xdr:rowOff>
    </xdr:from>
    <xdr:to>
      <xdr:col>46</xdr:col>
      <xdr:colOff>38100</xdr:colOff>
      <xdr:row>55</xdr:row>
      <xdr:rowOff>117463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44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133990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22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96330</xdr:rowOff>
    </xdr:from>
    <xdr:to>
      <xdr:col>41</xdr:col>
      <xdr:colOff>101600</xdr:colOff>
      <xdr:row>53</xdr:row>
      <xdr:rowOff>26480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01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43007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8786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104187</xdr:rowOff>
    </xdr:from>
    <xdr:to>
      <xdr:col>36</xdr:col>
      <xdr:colOff>165100</xdr:colOff>
      <xdr:row>56</xdr:row>
      <xdr:rowOff>34337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3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50864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30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51327</xdr:rowOff>
    </xdr:from>
    <xdr:to>
      <xdr:col>55</xdr:col>
      <xdr:colOff>0</xdr:colOff>
      <xdr:row>79</xdr:row>
      <xdr:rowOff>16904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24427"/>
          <a:ext cx="838200" cy="13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12485</xdr:rowOff>
    </xdr:from>
    <xdr:to>
      <xdr:col>50</xdr:col>
      <xdr:colOff>114300</xdr:colOff>
      <xdr:row>79</xdr:row>
      <xdr:rowOff>16904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57035"/>
          <a:ext cx="889000" cy="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167246</xdr:rowOff>
    </xdr:from>
    <xdr:to>
      <xdr:col>45</xdr:col>
      <xdr:colOff>177800</xdr:colOff>
      <xdr:row>79</xdr:row>
      <xdr:rowOff>12485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40346"/>
          <a:ext cx="889000" cy="1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157817</xdr:rowOff>
    </xdr:from>
    <xdr:to>
      <xdr:col>41</xdr:col>
      <xdr:colOff>50800</xdr:colOff>
      <xdr:row>78</xdr:row>
      <xdr:rowOff>167246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30917"/>
          <a:ext cx="889000" cy="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527</xdr:rowOff>
    </xdr:from>
    <xdr:to>
      <xdr:col>55</xdr:col>
      <xdr:colOff>50800</xdr:colOff>
      <xdr:row>78</xdr:row>
      <xdr:rowOff>102127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7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150404</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5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137554</xdr:rowOff>
    </xdr:from>
    <xdr:to>
      <xdr:col>50</xdr:col>
      <xdr:colOff>165100</xdr:colOff>
      <xdr:row>79</xdr:row>
      <xdr:rowOff>67704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1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58831</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0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133135</xdr:rowOff>
    </xdr:from>
    <xdr:to>
      <xdr:col>46</xdr:col>
      <xdr:colOff>38100</xdr:colOff>
      <xdr:row>79</xdr:row>
      <xdr:rowOff>63285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54412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9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116446</xdr:rowOff>
    </xdr:from>
    <xdr:to>
      <xdr:col>41</xdr:col>
      <xdr:colOff>101600</xdr:colOff>
      <xdr:row>79</xdr:row>
      <xdr:rowOff>46596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8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37723</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8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107017</xdr:rowOff>
    </xdr:from>
    <xdr:to>
      <xdr:col>36</xdr:col>
      <xdr:colOff>165100</xdr:colOff>
      <xdr:row>79</xdr:row>
      <xdr:rowOff>37167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8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28294</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72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33508</xdr:rowOff>
    </xdr:from>
    <xdr:to>
      <xdr:col>55</xdr:col>
      <xdr:colOff>0</xdr:colOff>
      <xdr:row>97</xdr:row>
      <xdr:rowOff>45486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664158"/>
          <a:ext cx="838200" cy="1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49709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8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53823</xdr:rowOff>
    </xdr:from>
    <xdr:to>
      <xdr:col>50</xdr:col>
      <xdr:colOff>114300</xdr:colOff>
      <xdr:row>97</xdr:row>
      <xdr:rowOff>33508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513023"/>
          <a:ext cx="889000" cy="15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37571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3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2753</xdr:rowOff>
    </xdr:from>
    <xdr:to>
      <xdr:col>45</xdr:col>
      <xdr:colOff>177800</xdr:colOff>
      <xdr:row>96</xdr:row>
      <xdr:rowOff>53823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5947603"/>
          <a:ext cx="889000" cy="56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60713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6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2753</xdr:rowOff>
    </xdr:from>
    <xdr:to>
      <xdr:col>41</xdr:col>
      <xdr:colOff>50800</xdr:colOff>
      <xdr:row>97</xdr:row>
      <xdr:rowOff>24273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5947603"/>
          <a:ext cx="889000" cy="70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58000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6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35689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3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166136</xdr:rowOff>
    </xdr:from>
    <xdr:to>
      <xdr:col>55</xdr:col>
      <xdr:colOff>50800</xdr:colOff>
      <xdr:row>97</xdr:row>
      <xdr:rowOff>96286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17563</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47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154158</xdr:rowOff>
    </xdr:from>
    <xdr:to>
      <xdr:col>50</xdr:col>
      <xdr:colOff>165100</xdr:colOff>
      <xdr:row>97</xdr:row>
      <xdr:rowOff>84308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1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100835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38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3023</xdr:rowOff>
    </xdr:from>
    <xdr:to>
      <xdr:col>46</xdr:col>
      <xdr:colOff>38100</xdr:colOff>
      <xdr:row>96</xdr:row>
      <xdr:rowOff>104623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46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121150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23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123403</xdr:rowOff>
    </xdr:from>
    <xdr:to>
      <xdr:col>41</xdr:col>
      <xdr:colOff>101600</xdr:colOff>
      <xdr:row>93</xdr:row>
      <xdr:rowOff>53553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589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70080</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5672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144923</xdr:rowOff>
    </xdr:from>
    <xdr:to>
      <xdr:col>36</xdr:col>
      <xdr:colOff>165100</xdr:colOff>
      <xdr:row>97</xdr:row>
      <xdr:rowOff>75073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0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91600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37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138100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53200"/>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139654</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754"/>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27755</xdr:rowOff>
    </xdr:from>
    <xdr:to>
      <xdr:col>71</xdr:col>
      <xdr:colOff>177800</xdr:colOff>
      <xdr:row>38</xdr:row>
      <xdr:rowOff>139654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542855"/>
          <a:ext cx="889000" cy="11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143817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6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87300</xdr:rowOff>
    </xdr:from>
    <xdr:to>
      <xdr:col>85</xdr:col>
      <xdr:colOff>177800</xdr:colOff>
      <xdr:row>39</xdr:row>
      <xdr:rowOff>17450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32306</xdr:rowOff>
    </xdr:from>
    <xdr:ext cx="313932"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88854</xdr:rowOff>
    </xdr:from>
    <xdr:to>
      <xdr:col>72</xdr:col>
      <xdr:colOff>38100</xdr:colOff>
      <xdr:row>39</xdr:row>
      <xdr:rowOff>19004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10131</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148405</xdr:rowOff>
    </xdr:from>
    <xdr:to>
      <xdr:col>67</xdr:col>
      <xdr:colOff>101600</xdr:colOff>
      <xdr:row>38</xdr:row>
      <xdr:rowOff>78555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49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95082</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267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83045</xdr:rowOff>
    </xdr:from>
    <xdr:to>
      <xdr:col>85</xdr:col>
      <xdr:colOff>127000</xdr:colOff>
      <xdr:row>76</xdr:row>
      <xdr:rowOff>111176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113245"/>
          <a:ext cx="838200" cy="2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53788</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8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83045</xdr:rowOff>
    </xdr:from>
    <xdr:to>
      <xdr:col>81</xdr:col>
      <xdr:colOff>50800</xdr:colOff>
      <xdr:row>77</xdr:row>
      <xdr:rowOff>28817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113245"/>
          <a:ext cx="889000" cy="11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167645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1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28817</xdr:rowOff>
    </xdr:from>
    <xdr:to>
      <xdr:col>76</xdr:col>
      <xdr:colOff>114300</xdr:colOff>
      <xdr:row>77</xdr:row>
      <xdr:rowOff>75285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30467"/>
          <a:ext cx="889000" cy="4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75285</xdr:rowOff>
    </xdr:from>
    <xdr:to>
      <xdr:col>71</xdr:col>
      <xdr:colOff>177800</xdr:colOff>
      <xdr:row>77</xdr:row>
      <xdr:rowOff>100609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76935"/>
          <a:ext cx="889000" cy="2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60376</xdr:rowOff>
    </xdr:from>
    <xdr:to>
      <xdr:col>85</xdr:col>
      <xdr:colOff>177800</xdr:colOff>
      <xdr:row>76</xdr:row>
      <xdr:rowOff>161976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9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83253</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94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32245</xdr:rowOff>
    </xdr:from>
    <xdr:to>
      <xdr:col>81</xdr:col>
      <xdr:colOff>101600</xdr:colOff>
      <xdr:row>76</xdr:row>
      <xdr:rowOff>133845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0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150372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83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149467</xdr:rowOff>
    </xdr:from>
    <xdr:to>
      <xdr:col>76</xdr:col>
      <xdr:colOff>165100</xdr:colOff>
      <xdr:row>77</xdr:row>
      <xdr:rowOff>79617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70744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27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24485</xdr:rowOff>
    </xdr:from>
    <xdr:to>
      <xdr:col>72</xdr:col>
      <xdr:colOff>38100</xdr:colOff>
      <xdr:row>77</xdr:row>
      <xdr:rowOff>126085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2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117212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1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49809</xdr:rowOff>
    </xdr:from>
    <xdr:to>
      <xdr:col>67</xdr:col>
      <xdr:colOff>101600</xdr:colOff>
      <xdr:row>77</xdr:row>
      <xdr:rowOff>151409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5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142536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4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94621</xdr:rowOff>
    </xdr:from>
    <xdr:to>
      <xdr:col>85</xdr:col>
      <xdr:colOff>127000</xdr:colOff>
      <xdr:row>98</xdr:row>
      <xdr:rowOff>103147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96721"/>
          <a:ext cx="838200" cy="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74183</xdr:rowOff>
    </xdr:from>
    <xdr:to>
      <xdr:col>81</xdr:col>
      <xdr:colOff>50800</xdr:colOff>
      <xdr:row>98</xdr:row>
      <xdr:rowOff>94621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76283"/>
          <a:ext cx="889000" cy="2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74183</xdr:rowOff>
    </xdr:from>
    <xdr:to>
      <xdr:col>76</xdr:col>
      <xdr:colOff>114300</xdr:colOff>
      <xdr:row>98</xdr:row>
      <xdr:rowOff>81073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76283"/>
          <a:ext cx="889000" cy="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81073</xdr:rowOff>
    </xdr:from>
    <xdr:to>
      <xdr:col>71</xdr:col>
      <xdr:colOff>177800</xdr:colOff>
      <xdr:row>98</xdr:row>
      <xdr:rowOff>103375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83173"/>
          <a:ext cx="889000" cy="2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52347</xdr:rowOff>
    </xdr:from>
    <xdr:to>
      <xdr:col>85</xdr:col>
      <xdr:colOff>177800</xdr:colOff>
      <xdr:row>98</xdr:row>
      <xdr:rowOff>153947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5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138724</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9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43821</xdr:rowOff>
    </xdr:from>
    <xdr:to>
      <xdr:col>81</xdr:col>
      <xdr:colOff>101600</xdr:colOff>
      <xdr:row>98</xdr:row>
      <xdr:rowOff>145421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4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136548</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93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23383</xdr:rowOff>
    </xdr:from>
    <xdr:to>
      <xdr:col>76</xdr:col>
      <xdr:colOff>165100</xdr:colOff>
      <xdr:row>98</xdr:row>
      <xdr:rowOff>124983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2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116110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1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30273</xdr:rowOff>
    </xdr:from>
    <xdr:to>
      <xdr:col>72</xdr:col>
      <xdr:colOff>38100</xdr:colOff>
      <xdr:row>98</xdr:row>
      <xdr:rowOff>131873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3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123000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2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52575</xdr:rowOff>
    </xdr:from>
    <xdr:to>
      <xdr:col>67</xdr:col>
      <xdr:colOff>101600</xdr:colOff>
      <xdr:row>98</xdr:row>
      <xdr:rowOff>154175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5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145302</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4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94163</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609263"/>
          <a:ext cx="838200" cy="4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43363</xdr:rowOff>
    </xdr:from>
    <xdr:to>
      <xdr:col>116</xdr:col>
      <xdr:colOff>114300</xdr:colOff>
      <xdr:row>38</xdr:row>
      <xdr:rowOff>144963</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5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130604</xdr:rowOff>
    </xdr:from>
    <xdr:ext cx="378565"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474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153416</xdr:rowOff>
    </xdr:from>
    <xdr:to>
      <xdr:col>116</xdr:col>
      <xdr:colOff>63500</xdr:colOff>
      <xdr:row>56</xdr:row>
      <xdr:rowOff>72675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9583166"/>
          <a:ext cx="838200" cy="9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156115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928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2632</xdr:rowOff>
    </xdr:from>
    <xdr:to>
      <xdr:col>111</xdr:col>
      <xdr:colOff>177800</xdr:colOff>
      <xdr:row>55</xdr:row>
      <xdr:rowOff>153416</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432382"/>
          <a:ext cx="889000" cy="15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96405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10040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126075</xdr:rowOff>
    </xdr:from>
    <xdr:to>
      <xdr:col>107</xdr:col>
      <xdr:colOff>50800</xdr:colOff>
      <xdr:row>55</xdr:row>
      <xdr:rowOff>2632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384375"/>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93296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1003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37287</xdr:rowOff>
    </xdr:from>
    <xdr:to>
      <xdr:col>102</xdr:col>
      <xdr:colOff>114300</xdr:colOff>
      <xdr:row>54</xdr:row>
      <xdr:rowOff>126075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295587"/>
          <a:ext cx="889000" cy="8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82049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49313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99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21875</xdr:rowOff>
    </xdr:from>
    <xdr:to>
      <xdr:col>116</xdr:col>
      <xdr:colOff>114300</xdr:colOff>
      <xdr:row>56</xdr:row>
      <xdr:rowOff>123475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62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44752</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47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102616</xdr:rowOff>
    </xdr:from>
    <xdr:to>
      <xdr:col>112</xdr:col>
      <xdr:colOff>38100</xdr:colOff>
      <xdr:row>56</xdr:row>
      <xdr:rowOff>32766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53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49293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30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123282</xdr:rowOff>
    </xdr:from>
    <xdr:to>
      <xdr:col>107</xdr:col>
      <xdr:colOff>101600</xdr:colOff>
      <xdr:row>55</xdr:row>
      <xdr:rowOff>53432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38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69959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15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75275</xdr:rowOff>
    </xdr:from>
    <xdr:to>
      <xdr:col>102</xdr:col>
      <xdr:colOff>165100</xdr:colOff>
      <xdr:row>55</xdr:row>
      <xdr:rowOff>5425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33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21952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10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157937</xdr:rowOff>
    </xdr:from>
    <xdr:to>
      <xdr:col>98</xdr:col>
      <xdr:colOff>38100</xdr:colOff>
      <xdr:row>54</xdr:row>
      <xdr:rowOff>88087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24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52</xdr:row>
      <xdr:rowOff>104614</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02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33107</xdr:rowOff>
    </xdr:from>
    <xdr:to>
      <xdr:col>116</xdr:col>
      <xdr:colOff>63500</xdr:colOff>
      <xdr:row>76</xdr:row>
      <xdr:rowOff>75006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063307"/>
          <a:ext cx="838200" cy="4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75006</xdr:rowOff>
    </xdr:from>
    <xdr:to>
      <xdr:col>111</xdr:col>
      <xdr:colOff>177800</xdr:colOff>
      <xdr:row>76</xdr:row>
      <xdr:rowOff>144337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105206"/>
          <a:ext cx="889000" cy="6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144337</xdr:rowOff>
    </xdr:from>
    <xdr:to>
      <xdr:col>107</xdr:col>
      <xdr:colOff>50800</xdr:colOff>
      <xdr:row>76</xdr:row>
      <xdr:rowOff>161809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174537"/>
          <a:ext cx="889000" cy="1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144991</xdr:rowOff>
    </xdr:from>
    <xdr:to>
      <xdr:col>102</xdr:col>
      <xdr:colOff>114300</xdr:colOff>
      <xdr:row>76</xdr:row>
      <xdr:rowOff>161809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3175191"/>
          <a:ext cx="889000" cy="1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153757</xdr:rowOff>
    </xdr:from>
    <xdr:to>
      <xdr:col>116</xdr:col>
      <xdr:colOff>114300</xdr:colOff>
      <xdr:row>76</xdr:row>
      <xdr:rowOff>83907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01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132184</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99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24206</xdr:rowOff>
    </xdr:from>
    <xdr:to>
      <xdr:col>112</xdr:col>
      <xdr:colOff>38100</xdr:colOff>
      <xdr:row>76</xdr:row>
      <xdr:rowOff>125806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05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116933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14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93537</xdr:rowOff>
    </xdr:from>
    <xdr:to>
      <xdr:col>107</xdr:col>
      <xdr:colOff>101600</xdr:colOff>
      <xdr:row>77</xdr:row>
      <xdr:rowOff>23687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12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14814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21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111009</xdr:rowOff>
    </xdr:from>
    <xdr:to>
      <xdr:col>102</xdr:col>
      <xdr:colOff>165100</xdr:colOff>
      <xdr:row>77</xdr:row>
      <xdr:rowOff>41159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14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32286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2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94191</xdr:rowOff>
    </xdr:from>
    <xdr:to>
      <xdr:col>98</xdr:col>
      <xdr:colOff>38100</xdr:colOff>
      <xdr:row>77</xdr:row>
      <xdr:rowOff>24341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1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15468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21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住民一人当たりコストは、普通建設事業費（うち更新整備）及び貸付金を除いて、概ね類似団体平均値以下の水準で推移している。</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普通建設事業費については、清掃センター基幹的設備改良事業や庁舎移転関係事業は完了したものの、小学校施設改修等工事や六美町北部土地区画整理支援事業の増により、引き続き類似団体内平均値を大きく上回ること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貸付金については住民一人当たり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4,483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円となっており、令和２年度から引き続き新型コロナウイルス感染症の影響による中小企業への融資制度事業費が大きいことが要因である。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類似団体平均値を上回る費目のみならず、より一層事業の見直しを図り、普通会計の負担額を減らしていくよう努める。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栃木県壬生町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38,140
37,360
61.06
17,428,098
16,814,126
568,577
9,384,619
12,487,483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49022</xdr:rowOff>
    </xdr:from>
    <xdr:to>
      <xdr:col>24</xdr:col>
      <xdr:colOff>63500</xdr:colOff>
      <xdr:row>36</xdr:row>
      <xdr:rowOff>60071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21222"/>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60071</xdr:rowOff>
    </xdr:from>
    <xdr:to>
      <xdr:col>19</xdr:col>
      <xdr:colOff>177800</xdr:colOff>
      <xdr:row>36</xdr:row>
      <xdr:rowOff>76073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32271"/>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76073</xdr:rowOff>
    </xdr:from>
    <xdr:to>
      <xdr:col>15</xdr:col>
      <xdr:colOff>50800</xdr:colOff>
      <xdr:row>36</xdr:row>
      <xdr:rowOff>109220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48273"/>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86741</xdr:rowOff>
    </xdr:from>
    <xdr:to>
      <xdr:col>10</xdr:col>
      <xdr:colOff>114300</xdr:colOff>
      <xdr:row>36</xdr:row>
      <xdr:rowOff>109220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58941"/>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169672</xdr:rowOff>
    </xdr:from>
    <xdr:to>
      <xdr:col>24</xdr:col>
      <xdr:colOff>114300</xdr:colOff>
      <xdr:row>36</xdr:row>
      <xdr:rowOff>99822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148099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4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9271</xdr:rowOff>
    </xdr:from>
    <xdr:to>
      <xdr:col>20</xdr:col>
      <xdr:colOff>38100</xdr:colOff>
      <xdr:row>36</xdr:row>
      <xdr:rowOff>110871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8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101998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7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25273</xdr:rowOff>
    </xdr:from>
    <xdr:to>
      <xdr:col>15</xdr:col>
      <xdr:colOff>101600</xdr:colOff>
      <xdr:row>36</xdr:row>
      <xdr:rowOff>126873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9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118000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9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58420</xdr:rowOff>
    </xdr:from>
    <xdr:to>
      <xdr:col>10</xdr:col>
      <xdr:colOff>165100</xdr:colOff>
      <xdr:row>36</xdr:row>
      <xdr:rowOff>160020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3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151147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35941</xdr:rowOff>
    </xdr:from>
    <xdr:to>
      <xdr:col>6</xdr:col>
      <xdr:colOff>38100</xdr:colOff>
      <xdr:row>36</xdr:row>
      <xdr:rowOff>137541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0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128668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0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23902</xdr:rowOff>
    </xdr:from>
    <xdr:to>
      <xdr:col>24</xdr:col>
      <xdr:colOff>63500</xdr:colOff>
      <xdr:row>58</xdr:row>
      <xdr:rowOff>47982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68002"/>
          <a:ext cx="838200" cy="2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23902</xdr:rowOff>
    </xdr:from>
    <xdr:to>
      <xdr:col>19</xdr:col>
      <xdr:colOff>177800</xdr:colOff>
      <xdr:row>58</xdr:row>
      <xdr:rowOff>24520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68002"/>
          <a:ext cx="889000" cy="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76667</xdr:rowOff>
    </xdr:from>
    <xdr:to>
      <xdr:col>15</xdr:col>
      <xdr:colOff>50800</xdr:colOff>
      <xdr:row>58</xdr:row>
      <xdr:rowOff>24520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77867"/>
          <a:ext cx="889000" cy="29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123374</xdr:rowOff>
    </xdr:from>
    <xdr:to>
      <xdr:col>10</xdr:col>
      <xdr:colOff>114300</xdr:colOff>
      <xdr:row>56</xdr:row>
      <xdr:rowOff>76667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53124"/>
          <a:ext cx="889000" cy="12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168632</xdr:rowOff>
    </xdr:from>
    <xdr:to>
      <xdr:col>24</xdr:col>
      <xdr:colOff>114300</xdr:colOff>
      <xdr:row>58</xdr:row>
      <xdr:rowOff>98782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4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83559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5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144552</xdr:rowOff>
    </xdr:from>
    <xdr:to>
      <xdr:col>20</xdr:col>
      <xdr:colOff>38100</xdr:colOff>
      <xdr:row>58</xdr:row>
      <xdr:rowOff>74702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1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65829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0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145170</xdr:rowOff>
    </xdr:from>
    <xdr:to>
      <xdr:col>15</xdr:col>
      <xdr:colOff>101600</xdr:colOff>
      <xdr:row>58</xdr:row>
      <xdr:rowOff>75320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66447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1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25867</xdr:rowOff>
    </xdr:from>
    <xdr:to>
      <xdr:col>10</xdr:col>
      <xdr:colOff>165100</xdr:colOff>
      <xdr:row>56</xdr:row>
      <xdr:rowOff>127467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2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143994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02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72574</xdr:rowOff>
    </xdr:from>
    <xdr:to>
      <xdr:col>6</xdr:col>
      <xdr:colOff>38100</xdr:colOff>
      <xdr:row>56</xdr:row>
      <xdr:rowOff>2724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0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165301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95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106462</xdr:rowOff>
    </xdr:from>
    <xdr:to>
      <xdr:col>24</xdr:col>
      <xdr:colOff>63500</xdr:colOff>
      <xdr:row>77</xdr:row>
      <xdr:rowOff>15380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36662"/>
          <a:ext cx="838200" cy="8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15380</xdr:rowOff>
    </xdr:from>
    <xdr:to>
      <xdr:col>19</xdr:col>
      <xdr:colOff>177800</xdr:colOff>
      <xdr:row>77</xdr:row>
      <xdr:rowOff>87548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17030"/>
          <a:ext cx="889000" cy="7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10671</xdr:rowOff>
    </xdr:from>
    <xdr:to>
      <xdr:col>15</xdr:col>
      <xdr:colOff>50800</xdr:colOff>
      <xdr:row>77</xdr:row>
      <xdr:rowOff>87548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12321"/>
          <a:ext cx="889000" cy="7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10671</xdr:rowOff>
    </xdr:from>
    <xdr:to>
      <xdr:col>10</xdr:col>
      <xdr:colOff>114300</xdr:colOff>
      <xdr:row>78</xdr:row>
      <xdr:rowOff>10922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12321"/>
          <a:ext cx="889000" cy="17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55662</xdr:rowOff>
    </xdr:from>
    <xdr:to>
      <xdr:col>24</xdr:col>
      <xdr:colOff>114300</xdr:colOff>
      <xdr:row>76</xdr:row>
      <xdr:rowOff>157262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8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34089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6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136030</xdr:rowOff>
    </xdr:from>
    <xdr:to>
      <xdr:col>20</xdr:col>
      <xdr:colOff>38100</xdr:colOff>
      <xdr:row>77</xdr:row>
      <xdr:rowOff>66180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57307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5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36748</xdr:rowOff>
    </xdr:from>
    <xdr:to>
      <xdr:col>15</xdr:col>
      <xdr:colOff>101600</xdr:colOff>
      <xdr:row>77</xdr:row>
      <xdr:rowOff>138348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3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129475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31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131321</xdr:rowOff>
    </xdr:from>
    <xdr:to>
      <xdr:col>10</xdr:col>
      <xdr:colOff>165100</xdr:colOff>
      <xdr:row>77</xdr:row>
      <xdr:rowOff>61471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6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52598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5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131572</xdr:rowOff>
    </xdr:from>
    <xdr:to>
      <xdr:col>6</xdr:col>
      <xdr:colOff>38100</xdr:colOff>
      <xdr:row>78</xdr:row>
      <xdr:rowOff>61722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3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52849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2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169754</xdr:rowOff>
    </xdr:from>
    <xdr:to>
      <xdr:col>24</xdr:col>
      <xdr:colOff>63500</xdr:colOff>
      <xdr:row>99</xdr:row>
      <xdr:rowOff>10358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971854"/>
          <a:ext cx="838200" cy="1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137246</xdr:rowOff>
    </xdr:from>
    <xdr:to>
      <xdr:col>19</xdr:col>
      <xdr:colOff>177800</xdr:colOff>
      <xdr:row>98</xdr:row>
      <xdr:rowOff>169754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424996"/>
          <a:ext cx="889000" cy="54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123134</xdr:rowOff>
    </xdr:from>
    <xdr:to>
      <xdr:col>15</xdr:col>
      <xdr:colOff>50800</xdr:colOff>
      <xdr:row>95</xdr:row>
      <xdr:rowOff>137246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410884"/>
          <a:ext cx="889000" cy="1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153311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8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123134</xdr:rowOff>
    </xdr:from>
    <xdr:to>
      <xdr:col>10</xdr:col>
      <xdr:colOff>114300</xdr:colOff>
      <xdr:row>99</xdr:row>
      <xdr:rowOff>21468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410884"/>
          <a:ext cx="889000" cy="58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164695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9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131008</xdr:rowOff>
    </xdr:from>
    <xdr:to>
      <xdr:col>24</xdr:col>
      <xdr:colOff>114300</xdr:colOff>
      <xdr:row>99</xdr:row>
      <xdr:rowOff>61158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9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45935</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4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118954</xdr:rowOff>
    </xdr:from>
    <xdr:to>
      <xdr:col>20</xdr:col>
      <xdr:colOff>38100</xdr:colOff>
      <xdr:row>99</xdr:row>
      <xdr:rowOff>49104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92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40231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701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86446</xdr:rowOff>
    </xdr:from>
    <xdr:to>
      <xdr:col>15</xdr:col>
      <xdr:colOff>101600</xdr:colOff>
      <xdr:row>96</xdr:row>
      <xdr:rowOff>16596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37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33123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14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72334</xdr:rowOff>
    </xdr:from>
    <xdr:to>
      <xdr:col>10</xdr:col>
      <xdr:colOff>165100</xdr:colOff>
      <xdr:row>96</xdr:row>
      <xdr:rowOff>2484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36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19011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13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142118</xdr:rowOff>
    </xdr:from>
    <xdr:to>
      <xdr:col>6</xdr:col>
      <xdr:colOff>38100</xdr:colOff>
      <xdr:row>99</xdr:row>
      <xdr:rowOff>72268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4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63395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3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98226</xdr:rowOff>
    </xdr:from>
    <xdr:to>
      <xdr:col>55</xdr:col>
      <xdr:colOff>0</xdr:colOff>
      <xdr:row>39</xdr:row>
      <xdr:rowOff>98226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47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98226</xdr:rowOff>
    </xdr:from>
    <xdr:to>
      <xdr:col>50</xdr:col>
      <xdr:colOff>114300</xdr:colOff>
      <xdr:row>39</xdr:row>
      <xdr:rowOff>98226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4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98226</xdr:rowOff>
    </xdr:from>
    <xdr:to>
      <xdr:col>45</xdr:col>
      <xdr:colOff>177800</xdr:colOff>
      <xdr:row>39</xdr:row>
      <xdr:rowOff>98226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4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98226</xdr:rowOff>
    </xdr:from>
    <xdr:to>
      <xdr:col>41</xdr:col>
      <xdr:colOff>50800</xdr:colOff>
      <xdr:row>39</xdr:row>
      <xdr:rowOff>98226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4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47426</xdr:rowOff>
    </xdr:from>
    <xdr:to>
      <xdr:col>55</xdr:col>
      <xdr:colOff>50800</xdr:colOff>
      <xdr:row>39</xdr:row>
      <xdr:rowOff>149026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133803</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89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47426</xdr:rowOff>
    </xdr:from>
    <xdr:to>
      <xdr:col>50</xdr:col>
      <xdr:colOff>165100</xdr:colOff>
      <xdr:row>39</xdr:row>
      <xdr:rowOff>149026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140153</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6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47426</xdr:rowOff>
    </xdr:from>
    <xdr:to>
      <xdr:col>46</xdr:col>
      <xdr:colOff>38100</xdr:colOff>
      <xdr:row>39</xdr:row>
      <xdr:rowOff>149026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140153</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6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47426</xdr:rowOff>
    </xdr:from>
    <xdr:to>
      <xdr:col>41</xdr:col>
      <xdr:colOff>101600</xdr:colOff>
      <xdr:row>39</xdr:row>
      <xdr:rowOff>149026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140153</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6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47426</xdr:rowOff>
    </xdr:from>
    <xdr:to>
      <xdr:col>36</xdr:col>
      <xdr:colOff>165100</xdr:colOff>
      <xdr:row>39</xdr:row>
      <xdr:rowOff>149026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140153</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6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45003</xdr:rowOff>
    </xdr:from>
    <xdr:to>
      <xdr:col>55</xdr:col>
      <xdr:colOff>0</xdr:colOff>
      <xdr:row>57</xdr:row>
      <xdr:rowOff>91466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817653"/>
          <a:ext cx="838200" cy="4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124896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9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91466</xdr:rowOff>
    </xdr:from>
    <xdr:to>
      <xdr:col>50</xdr:col>
      <xdr:colOff>114300</xdr:colOff>
      <xdr:row>57</xdr:row>
      <xdr:rowOff>96171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864116"/>
          <a:ext cx="889000" cy="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46829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9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96171</xdr:rowOff>
    </xdr:from>
    <xdr:to>
      <xdr:col>45</xdr:col>
      <xdr:colOff>177800</xdr:colOff>
      <xdr:row>57</xdr:row>
      <xdr:rowOff>104210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868821"/>
          <a:ext cx="889000" cy="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73518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1001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104210</xdr:rowOff>
    </xdr:from>
    <xdr:to>
      <xdr:col>41</xdr:col>
      <xdr:colOff>50800</xdr:colOff>
      <xdr:row>57</xdr:row>
      <xdr:rowOff>128022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876860"/>
          <a:ext cx="889000" cy="2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75937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100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55649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165653</xdr:rowOff>
    </xdr:from>
    <xdr:to>
      <xdr:col>55</xdr:col>
      <xdr:colOff>50800</xdr:colOff>
      <xdr:row>57</xdr:row>
      <xdr:rowOff>95803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76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17080</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61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40666</xdr:rowOff>
    </xdr:from>
    <xdr:to>
      <xdr:col>50</xdr:col>
      <xdr:colOff>165100</xdr:colOff>
      <xdr:row>57</xdr:row>
      <xdr:rowOff>142266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1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158793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58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45371</xdr:rowOff>
    </xdr:from>
    <xdr:to>
      <xdr:col>46</xdr:col>
      <xdr:colOff>38100</xdr:colOff>
      <xdr:row>57</xdr:row>
      <xdr:rowOff>146971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1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163498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59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53410</xdr:rowOff>
    </xdr:from>
    <xdr:to>
      <xdr:col>41</xdr:col>
      <xdr:colOff>101600</xdr:colOff>
      <xdr:row>57</xdr:row>
      <xdr:rowOff>155010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2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60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77222</xdr:rowOff>
    </xdr:from>
    <xdr:to>
      <xdr:col>36</xdr:col>
      <xdr:colOff>165100</xdr:colOff>
      <xdr:row>58</xdr:row>
      <xdr:rowOff>7372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4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23899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62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86855</xdr:rowOff>
    </xdr:from>
    <xdr:to>
      <xdr:col>55</xdr:col>
      <xdr:colOff>0</xdr:colOff>
      <xdr:row>77</xdr:row>
      <xdr:rowOff>107125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288505"/>
          <a:ext cx="838200" cy="2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6138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79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97371</xdr:rowOff>
    </xdr:from>
    <xdr:to>
      <xdr:col>50</xdr:col>
      <xdr:colOff>114300</xdr:colOff>
      <xdr:row>77</xdr:row>
      <xdr:rowOff>107125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299021"/>
          <a:ext cx="889000" cy="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48813</xdr:rowOff>
    </xdr:from>
    <xdr:to>
      <xdr:col>45</xdr:col>
      <xdr:colOff>177800</xdr:colOff>
      <xdr:row>77</xdr:row>
      <xdr:rowOff>97371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250463"/>
          <a:ext cx="889000" cy="4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5378</xdr:rowOff>
    </xdr:from>
    <xdr:to>
      <xdr:col>41</xdr:col>
      <xdr:colOff>50800</xdr:colOff>
      <xdr:row>77</xdr:row>
      <xdr:rowOff>48813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207028"/>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89788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46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45057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36055</xdr:rowOff>
    </xdr:from>
    <xdr:to>
      <xdr:col>55</xdr:col>
      <xdr:colOff>50800</xdr:colOff>
      <xdr:row>77</xdr:row>
      <xdr:rowOff>137655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58932</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08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56325</xdr:rowOff>
    </xdr:from>
    <xdr:to>
      <xdr:col>50</xdr:col>
      <xdr:colOff>165100</xdr:colOff>
      <xdr:row>77</xdr:row>
      <xdr:rowOff>157925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5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3002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03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46571</xdr:rowOff>
    </xdr:from>
    <xdr:to>
      <xdr:col>46</xdr:col>
      <xdr:colOff>38100</xdr:colOff>
      <xdr:row>77</xdr:row>
      <xdr:rowOff>148171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164698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02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169463</xdr:rowOff>
    </xdr:from>
    <xdr:to>
      <xdr:col>41</xdr:col>
      <xdr:colOff>101600</xdr:colOff>
      <xdr:row>77</xdr:row>
      <xdr:rowOff>99613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19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116140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97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126028</xdr:rowOff>
    </xdr:from>
    <xdr:to>
      <xdr:col>36</xdr:col>
      <xdr:colOff>165100</xdr:colOff>
      <xdr:row>77</xdr:row>
      <xdr:rowOff>56178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15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72706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93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123000</xdr:rowOff>
    </xdr:from>
    <xdr:to>
      <xdr:col>55</xdr:col>
      <xdr:colOff>0</xdr:colOff>
      <xdr:row>94</xdr:row>
      <xdr:rowOff>145414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067850"/>
          <a:ext cx="838200" cy="19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145414</xdr:rowOff>
    </xdr:from>
    <xdr:to>
      <xdr:col>50</xdr:col>
      <xdr:colOff>114300</xdr:colOff>
      <xdr:row>95</xdr:row>
      <xdr:rowOff>51981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261714"/>
          <a:ext cx="889000" cy="7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62056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2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51981</xdr:rowOff>
    </xdr:from>
    <xdr:to>
      <xdr:col>45</xdr:col>
      <xdr:colOff>177800</xdr:colOff>
      <xdr:row>95</xdr:row>
      <xdr:rowOff>148374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339731"/>
          <a:ext cx="889000" cy="9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61613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148374</xdr:rowOff>
    </xdr:from>
    <xdr:to>
      <xdr:col>41</xdr:col>
      <xdr:colOff>50800</xdr:colOff>
      <xdr:row>96</xdr:row>
      <xdr:rowOff>75234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436124"/>
          <a:ext cx="889000" cy="9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72200</xdr:rowOff>
    </xdr:from>
    <xdr:to>
      <xdr:col>55</xdr:col>
      <xdr:colOff>50800</xdr:colOff>
      <xdr:row>94</xdr:row>
      <xdr:rowOff>2350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01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95077</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86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94614</xdr:rowOff>
    </xdr:from>
    <xdr:to>
      <xdr:col>50</xdr:col>
      <xdr:colOff>165100</xdr:colOff>
      <xdr:row>95</xdr:row>
      <xdr:rowOff>24764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21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41291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598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1181</xdr:rowOff>
    </xdr:from>
    <xdr:to>
      <xdr:col>46</xdr:col>
      <xdr:colOff>38100</xdr:colOff>
      <xdr:row>95</xdr:row>
      <xdr:rowOff>102781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28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119308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06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97574</xdr:rowOff>
    </xdr:from>
    <xdr:to>
      <xdr:col>41</xdr:col>
      <xdr:colOff>101600</xdr:colOff>
      <xdr:row>96</xdr:row>
      <xdr:rowOff>27724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38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44251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16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24434</xdr:rowOff>
    </xdr:from>
    <xdr:to>
      <xdr:col>36</xdr:col>
      <xdr:colOff>165100</xdr:colOff>
      <xdr:row>96</xdr:row>
      <xdr:rowOff>126034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8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117161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57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17824</xdr:rowOff>
    </xdr:from>
    <xdr:to>
      <xdr:col>85</xdr:col>
      <xdr:colOff>127000</xdr:colOff>
      <xdr:row>38</xdr:row>
      <xdr:rowOff>22167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32924"/>
          <a:ext cx="8382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143227</xdr:rowOff>
    </xdr:from>
    <xdr:to>
      <xdr:col>81</xdr:col>
      <xdr:colOff>50800</xdr:colOff>
      <xdr:row>38</xdr:row>
      <xdr:rowOff>22167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486877"/>
          <a:ext cx="889000" cy="5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89436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143227</xdr:rowOff>
    </xdr:from>
    <xdr:to>
      <xdr:col>76</xdr:col>
      <xdr:colOff>114300</xdr:colOff>
      <xdr:row>38</xdr:row>
      <xdr:rowOff>10410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86877"/>
          <a:ext cx="889000" cy="3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10410</xdr:rowOff>
    </xdr:from>
    <xdr:to>
      <xdr:col>71</xdr:col>
      <xdr:colOff>177800</xdr:colOff>
      <xdr:row>38</xdr:row>
      <xdr:rowOff>39377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525510"/>
          <a:ext cx="889000" cy="2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83329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9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138474</xdr:rowOff>
    </xdr:from>
    <xdr:to>
      <xdr:col>85</xdr:col>
      <xdr:colOff>177800</xdr:colOff>
      <xdr:row>38</xdr:row>
      <xdr:rowOff>68624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8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116901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6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142817</xdr:rowOff>
    </xdr:from>
    <xdr:to>
      <xdr:col>81</xdr:col>
      <xdr:colOff>101600</xdr:colOff>
      <xdr:row>38</xdr:row>
      <xdr:rowOff>72967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8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89494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26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92427</xdr:rowOff>
    </xdr:from>
    <xdr:to>
      <xdr:col>76</xdr:col>
      <xdr:colOff>165100</xdr:colOff>
      <xdr:row>38</xdr:row>
      <xdr:rowOff>22577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3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39104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21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131060</xdr:rowOff>
    </xdr:from>
    <xdr:to>
      <xdr:col>72</xdr:col>
      <xdr:colOff>38100</xdr:colOff>
      <xdr:row>38</xdr:row>
      <xdr:rowOff>61210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7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77737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24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160027</xdr:rowOff>
    </xdr:from>
    <xdr:to>
      <xdr:col>67</xdr:col>
      <xdr:colOff>101600</xdr:colOff>
      <xdr:row>38</xdr:row>
      <xdr:rowOff>90177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0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81304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9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104345</xdr:rowOff>
    </xdr:from>
    <xdr:to>
      <xdr:col>85</xdr:col>
      <xdr:colOff>127000</xdr:colOff>
      <xdr:row>57</xdr:row>
      <xdr:rowOff>109223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76995"/>
          <a:ext cx="838200" cy="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76977</xdr:rowOff>
    </xdr:from>
    <xdr:to>
      <xdr:col>81</xdr:col>
      <xdr:colOff>50800</xdr:colOff>
      <xdr:row>57</xdr:row>
      <xdr:rowOff>109223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849627"/>
          <a:ext cx="889000" cy="3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76977</xdr:rowOff>
    </xdr:from>
    <xdr:to>
      <xdr:col>76</xdr:col>
      <xdr:colOff>114300</xdr:colOff>
      <xdr:row>57</xdr:row>
      <xdr:rowOff>118161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49627"/>
          <a:ext cx="889000" cy="4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122840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89522</xdr:rowOff>
    </xdr:from>
    <xdr:to>
      <xdr:col>71</xdr:col>
      <xdr:colOff>177800</xdr:colOff>
      <xdr:row>57</xdr:row>
      <xdr:rowOff>118161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62172"/>
          <a:ext cx="889000" cy="2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53545</xdr:rowOff>
    </xdr:from>
    <xdr:to>
      <xdr:col>85</xdr:col>
      <xdr:colOff>177800</xdr:colOff>
      <xdr:row>57</xdr:row>
      <xdr:rowOff>155145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2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139922</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4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58423</xdr:rowOff>
    </xdr:from>
    <xdr:to>
      <xdr:col>81</xdr:col>
      <xdr:colOff>101600</xdr:colOff>
      <xdr:row>57</xdr:row>
      <xdr:rowOff>160023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3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151150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2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26177</xdr:rowOff>
    </xdr:from>
    <xdr:to>
      <xdr:col>76</xdr:col>
      <xdr:colOff>165100</xdr:colOff>
      <xdr:row>57</xdr:row>
      <xdr:rowOff>127777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9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144304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57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67361</xdr:rowOff>
    </xdr:from>
    <xdr:to>
      <xdr:col>72</xdr:col>
      <xdr:colOff>38100</xdr:colOff>
      <xdr:row>57</xdr:row>
      <xdr:rowOff>168961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4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160088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3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38722</xdr:rowOff>
    </xdr:from>
    <xdr:to>
      <xdr:col>67</xdr:col>
      <xdr:colOff>101600</xdr:colOff>
      <xdr:row>57</xdr:row>
      <xdr:rowOff>140322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1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131449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0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138100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511200"/>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139655</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755"/>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27755</xdr:rowOff>
    </xdr:from>
    <xdr:to>
      <xdr:col>71</xdr:col>
      <xdr:colOff>177800</xdr:colOff>
      <xdr:row>78</xdr:row>
      <xdr:rowOff>139655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400855"/>
          <a:ext cx="889000" cy="11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143817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51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87300</xdr:rowOff>
    </xdr:from>
    <xdr:to>
      <xdr:col>85</xdr:col>
      <xdr:colOff>177800</xdr:colOff>
      <xdr:row>79</xdr:row>
      <xdr:rowOff>17450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313932"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88855</xdr:rowOff>
    </xdr:from>
    <xdr:to>
      <xdr:col>72</xdr:col>
      <xdr:colOff>38100</xdr:colOff>
      <xdr:row>79</xdr:row>
      <xdr:rowOff>19005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10132</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148405</xdr:rowOff>
    </xdr:from>
    <xdr:to>
      <xdr:col>67</xdr:col>
      <xdr:colOff>101600</xdr:colOff>
      <xdr:row>78</xdr:row>
      <xdr:rowOff>78555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35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95082</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12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83045</xdr:rowOff>
    </xdr:from>
    <xdr:to>
      <xdr:col>85</xdr:col>
      <xdr:colOff>127000</xdr:colOff>
      <xdr:row>96</xdr:row>
      <xdr:rowOff>111176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542245"/>
          <a:ext cx="838200" cy="2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53788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1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83045</xdr:rowOff>
    </xdr:from>
    <xdr:to>
      <xdr:col>81</xdr:col>
      <xdr:colOff>50800</xdr:colOff>
      <xdr:row>97</xdr:row>
      <xdr:rowOff>28817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542245"/>
          <a:ext cx="889000" cy="11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167454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28817</xdr:rowOff>
    </xdr:from>
    <xdr:to>
      <xdr:col>76</xdr:col>
      <xdr:colOff>114300</xdr:colOff>
      <xdr:row>97</xdr:row>
      <xdr:rowOff>75285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59467"/>
          <a:ext cx="889000" cy="4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75285</xdr:rowOff>
    </xdr:from>
    <xdr:to>
      <xdr:col>71</xdr:col>
      <xdr:colOff>177800</xdr:colOff>
      <xdr:row>97</xdr:row>
      <xdr:rowOff>100609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705935"/>
          <a:ext cx="889000" cy="2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60376</xdr:rowOff>
    </xdr:from>
    <xdr:to>
      <xdr:col>85</xdr:col>
      <xdr:colOff>177800</xdr:colOff>
      <xdr:row>96</xdr:row>
      <xdr:rowOff>161976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1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83253</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37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32245</xdr:rowOff>
    </xdr:from>
    <xdr:to>
      <xdr:col>81</xdr:col>
      <xdr:colOff>101600</xdr:colOff>
      <xdr:row>96</xdr:row>
      <xdr:rowOff>133845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4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150372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26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149467</xdr:rowOff>
    </xdr:from>
    <xdr:to>
      <xdr:col>76</xdr:col>
      <xdr:colOff>165100</xdr:colOff>
      <xdr:row>97</xdr:row>
      <xdr:rowOff>79617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0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70744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0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24485</xdr:rowOff>
    </xdr:from>
    <xdr:to>
      <xdr:col>72</xdr:col>
      <xdr:colOff>38100</xdr:colOff>
      <xdr:row>97</xdr:row>
      <xdr:rowOff>126085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5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117212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4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49809</xdr:rowOff>
    </xdr:from>
    <xdr:to>
      <xdr:col>67</xdr:col>
      <xdr:colOff>101600</xdr:colOff>
      <xdr:row>97</xdr:row>
      <xdr:rowOff>151409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8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142536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7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住民一人当たりコストは全体的に類似団体平均値以下の水準で推移している。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農林水産業費が類似団体平均値を上回っているのは圃場整備事業の実施が主な要因であり、令和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年度から恵川浚渫事業を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か年にかけて実施</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している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ことから今後もこの状況が続くと予想される。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土木費は町道修繕事業の事業費</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やみぶハイウェーパークリニューアル整備事業費の</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増により類似団体平均値を大きく上回ることとなった。</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商工費は、中小企業融資制度事業は減少したものの、</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新産業団地整備事業費</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が前年度よりも増加したため、依然高い水準となっている。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教育費は、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類似団体平均値を下回っているが、</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老朽化に伴う小学校</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・中学校</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施設改修等工事の増が年々続くと予想される。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栃木県壬生町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財政調整基金については、標準財政規模費比</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18.60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％の残高となり、前年度より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0.47</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これは標準財政規模</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の増加率よりも、大きく</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財政調整基金への積立て額</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が増したことにより、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標準財政規模比は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となっている。大型事業が今後続くことから、より一層の経費削減および基金の運用が必要と考えられる。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栃木県壬生町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介護保険</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事業</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特別会計</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会計については、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一部の事業が一般会計に移行したことや、介護給付費負担金のような国・県からの補助金減によって、</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流動負債の減により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0.9</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減となった。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年度から法適用の公営企業となった下水道事業会計については今後も適正な事業展開を図り、安定した黒字額が維持できるように努めていく。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その他の会計についても、実質収支額に大きな変動はなく、安定した財政運営が図られている。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179687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17428098</v>
      </c>
      <c r="BO4" s="436"/>
      <c r="BP4" s="436"/>
      <c r="BQ4" s="436"/>
      <c r="BR4" s="436"/>
      <c r="BS4" s="436"/>
      <c r="BT4" s="436"/>
      <c r="BU4" s="437"/>
      <c r="BV4" s="435">
        <v>16818520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6.1</v>
      </c>
      <c r="CU4" s="576"/>
      <c r="CV4" s="576"/>
      <c r="CW4" s="576"/>
      <c r="CX4" s="576"/>
      <c r="CY4" s="576"/>
      <c r="CZ4" s="576"/>
      <c r="DA4" s="577"/>
      <c r="DB4" s="575">
        <v>6.8</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16814126</v>
      </c>
      <c r="BO5" s="407"/>
      <c r="BP5" s="407"/>
      <c r="BQ5" s="407"/>
      <c r="BR5" s="407"/>
      <c r="BS5" s="407"/>
      <c r="BT5" s="407"/>
      <c r="BU5" s="408"/>
      <c r="BV5" s="406">
        <v>16094054</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90.5</v>
      </c>
      <c r="CU5" s="404"/>
      <c r="CV5" s="404"/>
      <c r="CW5" s="404"/>
      <c r="CX5" s="404"/>
      <c r="CY5" s="404"/>
      <c r="CZ5" s="404"/>
      <c r="DA5" s="405"/>
      <c r="DB5" s="403">
        <v>89.2</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613972</v>
      </c>
      <c r="BO6" s="407"/>
      <c r="BP6" s="407"/>
      <c r="BQ6" s="407"/>
      <c r="BR6" s="407"/>
      <c r="BS6" s="407"/>
      <c r="BT6" s="407"/>
      <c r="BU6" s="408"/>
      <c r="BV6" s="406">
        <v>724466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90.5</v>
      </c>
      <c r="CU6" s="550"/>
      <c r="CV6" s="550"/>
      <c r="CW6" s="550"/>
      <c r="CX6" s="550"/>
      <c r="CY6" s="550"/>
      <c r="CZ6" s="550"/>
      <c r="DA6" s="551"/>
      <c r="DB6" s="549">
        <v>89.2</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45395</v>
      </c>
      <c r="BO7" s="407"/>
      <c r="BP7" s="407"/>
      <c r="BQ7" s="407"/>
      <c r="BR7" s="407"/>
      <c r="BS7" s="407"/>
      <c r="BT7" s="407"/>
      <c r="BU7" s="408"/>
      <c r="BV7" s="406">
        <v>105631</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9384619</v>
      </c>
      <c r="CU7" s="407"/>
      <c r="CV7" s="407"/>
      <c r="CW7" s="407"/>
      <c r="CX7" s="407"/>
      <c r="CY7" s="407"/>
      <c r="CZ7" s="407"/>
      <c r="DA7" s="408"/>
      <c r="DB7" s="406">
        <v>9145344</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568577</v>
      </c>
      <c r="BO8" s="407"/>
      <c r="BP8" s="407"/>
      <c r="BQ8" s="407"/>
      <c r="BR8" s="407"/>
      <c r="BS8" s="407"/>
      <c r="BT8" s="407"/>
      <c r="BU8" s="408"/>
      <c r="BV8" s="406">
        <v>618835</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0.81</v>
      </c>
      <c r="CU8" s="510"/>
      <c r="CV8" s="510"/>
      <c r="CW8" s="510"/>
      <c r="CX8" s="510"/>
      <c r="CY8" s="510"/>
      <c r="CZ8" s="510"/>
      <c r="DA8" s="511"/>
      <c r="DB8" s="509">
        <v>0.8</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39474</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-50258</v>
      </c>
      <c r="BO9" s="407"/>
      <c r="BP9" s="407"/>
      <c r="BQ9" s="407"/>
      <c r="BR9" s="407"/>
      <c r="BS9" s="407"/>
      <c r="BT9" s="407"/>
      <c r="BU9" s="408"/>
      <c r="BV9" s="406">
        <v>-126795</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12</v>
      </c>
      <c r="CU9" s="404"/>
      <c r="CV9" s="404"/>
      <c r="CW9" s="404"/>
      <c r="CX9" s="404"/>
      <c r="CY9" s="404"/>
      <c r="CZ9" s="404"/>
      <c r="DA9" s="405"/>
      <c r="DB9" s="403">
        <v>12.8</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39951</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92280</v>
      </c>
      <c r="BO10" s="407"/>
      <c r="BP10" s="407"/>
      <c r="BQ10" s="407"/>
      <c r="BR10" s="407"/>
      <c r="BS10" s="407"/>
      <c r="BT10" s="407"/>
      <c r="BU10" s="408"/>
      <c r="BV10" s="406">
        <v>30857</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132722</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38140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4950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37360</v>
      </c>
      <c r="S13" s="494"/>
      <c r="T13" s="494"/>
      <c r="U13" s="494"/>
      <c r="V13" s="495"/>
      <c r="W13" s="496" t="s">
        <v>131</v>
      </c>
      <c r="X13" s="392"/>
      <c r="Y13" s="392"/>
      <c r="Z13" s="392"/>
      <c r="AA13" s="392"/>
      <c r="AB13" s="393"/>
      <c r="AC13" s="359">
        <v>1249</v>
      </c>
      <c r="AD13" s="360"/>
      <c r="AE13" s="360"/>
      <c r="AF13" s="360"/>
      <c r="AG13" s="361"/>
      <c r="AH13" s="359">
        <v>1439</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37072</v>
      </c>
      <c r="BO13" s="407"/>
      <c r="BP13" s="407"/>
      <c r="BQ13" s="407"/>
      <c r="BR13" s="407"/>
      <c r="BS13" s="407"/>
      <c r="BT13" s="407"/>
      <c r="BU13" s="408"/>
      <c r="BV13" s="406">
        <v>36784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7.7</v>
      </c>
      <c r="CU13" s="404"/>
      <c r="CV13" s="404"/>
      <c r="CW13" s="404"/>
      <c r="CX13" s="404"/>
      <c r="CY13" s="404"/>
      <c r="CZ13" s="404"/>
      <c r="DA13" s="405"/>
      <c r="DB13" s="403">
        <v>6.8</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38359</v>
      </c>
      <c r="S14" s="494"/>
      <c r="T14" s="494"/>
      <c r="U14" s="494"/>
      <c r="V14" s="495"/>
      <c r="W14" s="497"/>
      <c r="X14" s="395"/>
      <c r="Y14" s="395"/>
      <c r="Z14" s="395"/>
      <c r="AA14" s="395"/>
      <c r="AB14" s="396"/>
      <c r="AC14" s="486">
        <v>6.5</v>
      </c>
      <c r="AD14" s="487"/>
      <c r="AE14" s="487"/>
      <c r="AF14" s="487"/>
      <c r="AG14" s="488"/>
      <c r="AH14" s="486">
        <v>7.4</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37659</v>
      </c>
      <c r="S15" s="494"/>
      <c r="T15" s="494"/>
      <c r="U15" s="494"/>
      <c r="V15" s="495"/>
      <c r="W15" s="496" t="s">
        <v>137</v>
      </c>
      <c r="X15" s="392"/>
      <c r="Y15" s="392"/>
      <c r="Z15" s="392"/>
      <c r="AA15" s="392"/>
      <c r="AB15" s="393"/>
      <c r="AC15" s="359">
        <v>5588</v>
      </c>
      <c r="AD15" s="360"/>
      <c r="AE15" s="360"/>
      <c r="AF15" s="360"/>
      <c r="AG15" s="361"/>
      <c r="AH15" s="359">
        <v>5712</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6082855</v>
      </c>
      <c r="BO15" s="436"/>
      <c r="BP15" s="436"/>
      <c r="BQ15" s="436"/>
      <c r="BR15" s="436"/>
      <c r="BS15" s="436"/>
      <c r="BT15" s="436"/>
      <c r="BU15" s="437"/>
      <c r="BV15" s="435">
        <v>6087335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29.2</v>
      </c>
      <c r="AD16" s="487"/>
      <c r="AE16" s="487"/>
      <c r="AF16" s="487"/>
      <c r="AG16" s="488"/>
      <c r="AH16" s="486">
        <v>29.3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7670709</v>
      </c>
      <c r="BO16" s="407"/>
      <c r="BP16" s="407"/>
      <c r="BQ16" s="407"/>
      <c r="BR16" s="407"/>
      <c r="BS16" s="407"/>
      <c r="BT16" s="407"/>
      <c r="BU16" s="408"/>
      <c r="BV16" s="406">
        <v>7395737</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12296</v>
      </c>
      <c r="AD17" s="360"/>
      <c r="AE17" s="360"/>
      <c r="AF17" s="360"/>
      <c r="AG17" s="361"/>
      <c r="AH17" s="359">
        <v>12320</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7752786</v>
      </c>
      <c r="BO17" s="407"/>
      <c r="BP17" s="407"/>
      <c r="BQ17" s="407"/>
      <c r="BR17" s="407"/>
      <c r="BS17" s="407"/>
      <c r="BT17" s="407"/>
      <c r="BU17" s="408"/>
      <c r="BV17" s="406">
        <v>7756444</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61.06</v>
      </c>
      <c r="M18" s="459"/>
      <c r="N18" s="459"/>
      <c r="O18" s="459"/>
      <c r="P18" s="459"/>
      <c r="Q18" s="459"/>
      <c r="R18" s="460"/>
      <c r="S18" s="460"/>
      <c r="T18" s="460"/>
      <c r="U18" s="460"/>
      <c r="V18" s="461"/>
      <c r="W18" s="477"/>
      <c r="X18" s="478"/>
      <c r="Y18" s="478"/>
      <c r="Z18" s="478"/>
      <c r="AA18" s="478"/>
      <c r="AB18" s="502"/>
      <c r="AC18" s="376">
        <v>64.3</v>
      </c>
      <c r="AD18" s="377"/>
      <c r="AE18" s="377"/>
      <c r="AF18" s="377"/>
      <c r="AG18" s="462"/>
      <c r="AH18" s="376">
        <v>63.3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8565765</v>
      </c>
      <c r="BO18" s="407"/>
      <c r="BP18" s="407"/>
      <c r="BQ18" s="407"/>
      <c r="BR18" s="407"/>
      <c r="BS18" s="407"/>
      <c r="BT18" s="407"/>
      <c r="BU18" s="408"/>
      <c r="BV18" s="406">
        <v>8200376</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646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11157059</v>
      </c>
      <c r="BO19" s="407"/>
      <c r="BP19" s="407"/>
      <c r="BQ19" s="407"/>
      <c r="BR19" s="407"/>
      <c r="BS19" s="407"/>
      <c r="BT19" s="407"/>
      <c r="BU19" s="408"/>
      <c r="BV19" s="406">
        <v>11269458</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15894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12487483</v>
      </c>
      <c r="BO22" s="436"/>
      <c r="BP22" s="436"/>
      <c r="BQ22" s="436"/>
      <c r="BR22" s="436"/>
      <c r="BS22" s="436"/>
      <c r="BT22" s="436"/>
      <c r="BU22" s="437"/>
      <c r="BV22" s="435">
        <v>12519875</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10947216</v>
      </c>
      <c r="BO23" s="407"/>
      <c r="BP23" s="407"/>
      <c r="BQ23" s="407"/>
      <c r="BR23" s="407"/>
      <c r="BS23" s="407"/>
      <c r="BT23" s="407"/>
      <c r="BU23" s="408"/>
      <c r="BV23" s="406">
        <v>10952938</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8500</v>
      </c>
      <c r="R24" s="360"/>
      <c r="S24" s="360"/>
      <c r="T24" s="360"/>
      <c r="U24" s="360"/>
      <c r="V24" s="361"/>
      <c r="W24" s="449"/>
      <c r="X24" s="386"/>
      <c r="Y24" s="387"/>
      <c r="Z24" s="362" t="s">
        <v>162</v>
      </c>
      <c r="AA24" s="363"/>
      <c r="AB24" s="363"/>
      <c r="AC24" s="363"/>
      <c r="AD24" s="363"/>
      <c r="AE24" s="363"/>
      <c r="AF24" s="363"/>
      <c r="AG24" s="364"/>
      <c r="AH24" s="359">
        <v>214</v>
      </c>
      <c r="AI24" s="360"/>
      <c r="AJ24" s="360"/>
      <c r="AK24" s="360"/>
      <c r="AL24" s="361"/>
      <c r="AM24" s="359">
        <v>636864</v>
      </c>
      <c r="AN24" s="360"/>
      <c r="AO24" s="360"/>
      <c r="AP24" s="360"/>
      <c r="AQ24" s="360"/>
      <c r="AR24" s="361"/>
      <c r="AS24" s="359">
        <v>2976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9048439</v>
      </c>
      <c r="BO24" s="407"/>
      <c r="BP24" s="407"/>
      <c r="BQ24" s="407"/>
      <c r="BR24" s="407"/>
      <c r="BS24" s="407"/>
      <c r="BT24" s="407"/>
      <c r="BU24" s="408"/>
      <c r="BV24" s="406">
        <v>8628917</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7000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120923</v>
      </c>
      <c r="BO25" s="436"/>
      <c r="BP25" s="436"/>
      <c r="BQ25" s="436"/>
      <c r="BR25" s="436"/>
      <c r="BS25" s="436"/>
      <c r="BT25" s="436"/>
      <c r="BU25" s="437"/>
      <c r="BV25" s="435">
        <v>231920</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6100</v>
      </c>
      <c r="R26" s="360"/>
      <c r="S26" s="360"/>
      <c r="T26" s="360"/>
      <c r="U26" s="360"/>
      <c r="V26" s="361"/>
      <c r="W26" s="449"/>
      <c r="X26" s="386"/>
      <c r="Y26" s="387"/>
      <c r="Z26" s="362" t="s">
        <v>168</v>
      </c>
      <c r="AA26" s="417"/>
      <c r="AB26" s="417"/>
      <c r="AC26" s="417"/>
      <c r="AD26" s="417"/>
      <c r="AE26" s="417"/>
      <c r="AF26" s="417"/>
      <c r="AG26" s="418"/>
      <c r="AH26" s="359">
        <v>10</v>
      </c>
      <c r="AI26" s="360"/>
      <c r="AJ26" s="360"/>
      <c r="AK26" s="360"/>
      <c r="AL26" s="361"/>
      <c r="AM26" s="359">
        <v>27160</v>
      </c>
      <c r="AN26" s="360"/>
      <c r="AO26" s="360"/>
      <c r="AP26" s="360"/>
      <c r="AQ26" s="360"/>
      <c r="AR26" s="361"/>
      <c r="AS26" s="359">
        <v>2716</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4000</v>
      </c>
      <c r="R27" s="360"/>
      <c r="S27" s="360"/>
      <c r="T27" s="360"/>
      <c r="U27" s="360"/>
      <c r="V27" s="361"/>
      <c r="W27" s="449"/>
      <c r="X27" s="386"/>
      <c r="Y27" s="387"/>
      <c r="Z27" s="362" t="s">
        <v>171</v>
      </c>
      <c r="AA27" s="363"/>
      <c r="AB27" s="363"/>
      <c r="AC27" s="363"/>
      <c r="AD27" s="363"/>
      <c r="AE27" s="363"/>
      <c r="AF27" s="363"/>
      <c r="AG27" s="364"/>
      <c r="AH27" s="359">
        <v>5</v>
      </c>
      <c r="AI27" s="360"/>
      <c r="AJ27" s="360"/>
      <c r="AK27" s="360"/>
      <c r="AL27" s="361"/>
      <c r="AM27" s="359">
        <v>18615</v>
      </c>
      <c r="AN27" s="360"/>
      <c r="AO27" s="360"/>
      <c r="AP27" s="360"/>
      <c r="AQ27" s="360"/>
      <c r="AR27" s="361"/>
      <c r="AS27" s="359">
        <v>3723</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410359</v>
      </c>
      <c r="BO27" s="441"/>
      <c r="BP27" s="441"/>
      <c r="BQ27" s="441"/>
      <c r="BR27" s="441"/>
      <c r="BS27" s="441"/>
      <c r="BT27" s="441"/>
      <c r="BU27" s="442"/>
      <c r="BV27" s="440">
        <v>410248</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3350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1745467</v>
      </c>
      <c r="BO28" s="436"/>
      <c r="BP28" s="436"/>
      <c r="BQ28" s="436"/>
      <c r="BR28" s="436"/>
      <c r="BS28" s="436"/>
      <c r="BT28" s="436"/>
      <c r="BU28" s="437"/>
      <c r="BV28" s="435">
        <v>1658137</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14</v>
      </c>
      <c r="M29" s="360"/>
      <c r="N29" s="360"/>
      <c r="O29" s="360"/>
      <c r="P29" s="361"/>
      <c r="Q29" s="359">
        <v>3000</v>
      </c>
      <c r="R29" s="360"/>
      <c r="S29" s="360"/>
      <c r="T29" s="360"/>
      <c r="U29" s="360"/>
      <c r="V29" s="361"/>
      <c r="W29" s="450"/>
      <c r="X29" s="451"/>
      <c r="Y29" s="452"/>
      <c r="Z29" s="362" t="s">
        <v>177</v>
      </c>
      <c r="AA29" s="363"/>
      <c r="AB29" s="363"/>
      <c r="AC29" s="363"/>
      <c r="AD29" s="363"/>
      <c r="AE29" s="363"/>
      <c r="AF29" s="363"/>
      <c r="AG29" s="364"/>
      <c r="AH29" s="359">
        <v>219</v>
      </c>
      <c r="AI29" s="360"/>
      <c r="AJ29" s="360"/>
      <c r="AK29" s="360"/>
      <c r="AL29" s="361"/>
      <c r="AM29" s="359">
        <v>655479</v>
      </c>
      <c r="AN29" s="360"/>
      <c r="AO29" s="360"/>
      <c r="AP29" s="360"/>
      <c r="AQ29" s="360"/>
      <c r="AR29" s="361"/>
      <c r="AS29" s="359">
        <v>2993</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549315</v>
      </c>
      <c r="BO29" s="407"/>
      <c r="BP29" s="407"/>
      <c r="BQ29" s="407"/>
      <c r="BR29" s="407"/>
      <c r="BS29" s="407"/>
      <c r="BT29" s="407"/>
      <c r="BU29" s="408"/>
      <c r="BV29" s="406">
        <v>537718</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2190475</v>
      </c>
      <c r="BO30" s="441"/>
      <c r="BP30" s="441"/>
      <c r="BQ30" s="441"/>
      <c r="BR30" s="441"/>
      <c r="BS30" s="441"/>
      <c r="BT30" s="441"/>
      <c r="BU30" s="442"/>
      <c r="BV30" s="440">
        <v>2397679</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栃木県市町村総合事務組合（一般会計）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13</v>
      </c>
      <c r="CP34" s="354"/>
      <c r="CQ34" s="355" t="str">
        <f>IF('各会計、関係団体の財政状況及び健全化判断比率'!BS7="","",'各会計、関係団体の財政状況及び健全化判断比率'!BS7)</f>
        <v>壬生町施設振興公社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奨学資金特別会計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栃木県市町村総合事務組合（特別会計）</v>
      </c>
      <c r="BZ35" s="355"/>
      <c r="CA35" s="355"/>
      <c r="CB35" s="355"/>
      <c r="CC35" s="355"/>
      <c r="CD35" s="355"/>
      <c r="CE35" s="355"/>
      <c r="CF35" s="355"/>
      <c r="CG35" s="355"/>
      <c r="CH35" s="355"/>
      <c r="CI35" s="355"/>
      <c r="CJ35" s="355"/>
      <c r="CK35" s="355"/>
      <c r="CL35" s="355"/>
      <c r="CM35" s="355"/>
      <c r="CN35" s="163"/>
      <c r="CO35" s="354">
        <f t="shared" ref="CO35:CO43" si="3">IF(CQ35="","",CO34+1)</f>
        <v>14</v>
      </c>
      <c r="CP35" s="354"/>
      <c r="CQ35" s="355" t="str">
        <f>IF('各会計、関係団体の財政状況及び健全化判断比率'!BS8="","",'各会計、関係団体の財政状況及び健全化判断比率'!BS8)</f>
        <v>La chic mibu</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栃木県後期高齢者医療広域連合（一般会計）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栃木県後期高齢者医療広域連合（特別会計）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石橋地区消防組合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yYRgpTnzX6ointVuBE2ShtBf0yWL9dOI+rrmhgJBz4TLScIj+fVBZXdQFmS55kENv5W2tr9pJBPanMiMSfzAhA==" saltValue="+r7a1VJwDTz3TGRX5PrtX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531</v>
      </c>
      <c r="D34" s="1136"/>
      <c r="E34" s="1137"/>
      <c r="F34" s="32">
        <v>10.73</v>
      </c>
      <c r="G34" s="33">
        <v>8.56</v>
      </c>
      <c r="H34" s="33">
        <v>7.97</v>
      </c>
      <c r="I34" s="33">
        <v>8.8000000000000007</v>
      </c>
      <c r="J34" s="34">
        <v>9.11</v>
      </c>
      <c r="K34" s="22"/>
      <c r="L34" s="22"/>
      <c r="M34" s="22"/>
      <c r="N34" s="22"/>
      <c r="O34" s="22"/>
      <c r="P34" s="22"/>
    </row>
    <row r="35" spans="1:16" ht="39" customHeight="1" x14ac:dyDescent="0.2">
      <c r="A35" s="22"/>
      <c r="B35" s="35"/>
      <c r="C35" s="1132" t="s">
        <v>532</v>
      </c>
      <c r="D35" s="1132"/>
      <c r="E35" s="1133"/>
      <c r="F35" s="36">
        <v>6.21</v>
      </c>
      <c r="G35" s="37">
        <v>10.25</v>
      </c>
      <c r="H35" s="37">
        <v>8.4</v>
      </c>
      <c r="I35" s="37">
        <v>6.76</v>
      </c>
      <c r="J35" s="38">
        <v>6.05</v>
      </c>
      <c r="K35" s="22"/>
      <c r="L35" s="22"/>
      <c r="M35" s="22"/>
      <c r="N35" s="22"/>
      <c r="O35" s="22"/>
      <c r="P35" s="22"/>
    </row>
    <row r="36" spans="1:16" ht="39" customHeight="1" x14ac:dyDescent="0.2">
      <c r="A36" s="22"/>
      <c r="B36" s="35"/>
      <c r="C36" s="1132" t="s">
        <v>533</v>
      </c>
      <c r="D36" s="1132"/>
      <c r="E36" s="1133"/>
      <c r="F36" s="36">
        <v>0.22</v>
      </c>
      <c r="G36" s="37">
        <v>0.5</v>
      </c>
      <c r="H36" s="37">
        <v>0.83</v>
      </c>
      <c r="I36" s="37">
        <v>1.5</v>
      </c>
      <c r="J36" s="38">
        <v>2.2000000000000002</v>
      </c>
      <c r="K36" s="22"/>
      <c r="L36" s="22"/>
      <c r="M36" s="22"/>
      <c r="N36" s="22"/>
      <c r="O36" s="22"/>
      <c r="P36" s="22"/>
    </row>
    <row r="37" spans="1:16" ht="39" customHeight="1" x14ac:dyDescent="0.2">
      <c r="A37" s="22"/>
      <c r="B37" s="35"/>
      <c r="C37" s="1132" t="s">
        <v>534</v>
      </c>
      <c r="D37" s="1132"/>
      <c r="E37" s="1133"/>
      <c r="F37" s="36">
        <v>0.99</v>
      </c>
      <c r="G37" s="37">
        <v>1.1399999999999999</v>
      </c>
      <c r="H37" s="37">
        <v>1.49</v>
      </c>
      <c r="I37" s="37">
        <v>1.36</v>
      </c>
      <c r="J37" s="38">
        <v>1.1200000000000001</v>
      </c>
      <c r="K37" s="22"/>
      <c r="L37" s="22"/>
      <c r="M37" s="22"/>
      <c r="N37" s="22"/>
      <c r="O37" s="22"/>
      <c r="P37" s="22"/>
    </row>
    <row r="38" spans="1:16" ht="39" customHeight="1" x14ac:dyDescent="0.2">
      <c r="A38" s="22"/>
      <c r="B38" s="35"/>
      <c r="C38" s="1132" t="s">
        <v>535</v>
      </c>
      <c r="D38" s="1132"/>
      <c r="E38" s="1133"/>
      <c r="F38" s="36">
        <v>1.52</v>
      </c>
      <c r="G38" s="37">
        <v>2.41</v>
      </c>
      <c r="H38" s="37">
        <v>3.11</v>
      </c>
      <c r="I38" s="37">
        <v>1.69</v>
      </c>
      <c r="J38" s="38">
        <v>0.79</v>
      </c>
      <c r="K38" s="22"/>
      <c r="L38" s="22"/>
      <c r="M38" s="22"/>
      <c r="N38" s="22"/>
      <c r="O38" s="22"/>
      <c r="P38" s="22"/>
    </row>
    <row r="39" spans="1:16" ht="39" customHeight="1" x14ac:dyDescent="0.2">
      <c r="A39" s="22"/>
      <c r="B39" s="35"/>
      <c r="C39" s="1132" t="s">
        <v>536</v>
      </c>
      <c r="D39" s="1132"/>
      <c r="E39" s="1133"/>
      <c r="F39" s="36">
        <v>0.03</v>
      </c>
      <c r="G39" s="37">
        <v>0.04</v>
      </c>
      <c r="H39" s="37">
        <v>0.04</v>
      </c>
      <c r="I39" s="37">
        <v>0.06</v>
      </c>
      <c r="J39" s="38">
        <v>0.17</v>
      </c>
      <c r="K39" s="22"/>
      <c r="L39" s="22"/>
      <c r="M39" s="22"/>
      <c r="N39" s="22"/>
      <c r="O39" s="22"/>
      <c r="P39" s="22"/>
    </row>
    <row r="40" spans="1:16" ht="39" customHeight="1" x14ac:dyDescent="0.2">
      <c r="A40" s="22"/>
      <c r="B40" s="35"/>
      <c r="C40" s="1132" t="s">
        <v>537</v>
      </c>
      <c r="D40" s="1132"/>
      <c r="E40" s="1133"/>
      <c r="F40" s="36">
        <v>0</v>
      </c>
      <c r="G40" s="37">
        <v>0</v>
      </c>
      <c r="H40" s="37">
        <v>0</v>
      </c>
      <c r="I40" s="37">
        <v>0</v>
      </c>
      <c r="J40" s="38">
        <v>0</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538</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539</v>
      </c>
      <c r="D43" s="1134"/>
      <c r="E43" s="1135"/>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G95/3pv0iqL2wU/K9A+7aGCCaVpNc3NR/m5ztbYhQcoV+22xtc1Y8j4wweTmKJkpqSScXzXD8U/1N1AMYPd6gg==" saltValue="ftt1YIAWJvkTo8mHiOwS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883</v>
      </c>
      <c r="L45" s="58">
        <v>954</v>
      </c>
      <c r="M45" s="58">
        <v>1090</v>
      </c>
      <c r="N45" s="58">
        <v>1304</v>
      </c>
      <c r="O45" s="59">
        <v>1329</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2">
      <c r="A48" s="46"/>
      <c r="B48" s="1163"/>
      <c r="C48" s="1164"/>
      <c r="D48" s="60"/>
      <c r="E48" s="1140" t="s">
        <v>13</v>
      </c>
      <c r="F48" s="1140"/>
      <c r="G48" s="1140"/>
      <c r="H48" s="1140"/>
      <c r="I48" s="1140"/>
      <c r="J48" s="1141"/>
      <c r="K48" s="61">
        <v>438</v>
      </c>
      <c r="L48" s="62">
        <v>472</v>
      </c>
      <c r="M48" s="62">
        <v>457</v>
      </c>
      <c r="N48" s="62">
        <v>502</v>
      </c>
      <c r="O48" s="63">
        <v>488</v>
      </c>
      <c r="P48" s="46"/>
      <c r="Q48" s="46"/>
      <c r="R48" s="46"/>
      <c r="S48" s="46"/>
      <c r="T48" s="46"/>
      <c r="U48" s="46"/>
    </row>
    <row r="49" spans="1:21" ht="30.75" customHeight="1" x14ac:dyDescent="0.2">
      <c r="A49" s="46"/>
      <c r="B49" s="1163"/>
      <c r="C49" s="1164"/>
      <c r="D49" s="60"/>
      <c r="E49" s="1140" t="s">
        <v>14</v>
      </c>
      <c r="F49" s="1140"/>
      <c r="G49" s="1140"/>
      <c r="H49" s="1140"/>
      <c r="I49" s="1140"/>
      <c r="J49" s="1141"/>
      <c r="K49" s="61">
        <v>61</v>
      </c>
      <c r="L49" s="62">
        <v>54</v>
      </c>
      <c r="M49" s="62">
        <v>48</v>
      </c>
      <c r="N49" s="62">
        <v>46</v>
      </c>
      <c r="O49" s="63">
        <v>35</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487</v>
      </c>
      <c r="L50" s="62" t="s">
        <v>487</v>
      </c>
      <c r="M50" s="62" t="s">
        <v>487</v>
      </c>
      <c r="N50" s="62" t="s">
        <v>487</v>
      </c>
      <c r="O50" s="63" t="s">
        <v>487</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1023</v>
      </c>
      <c r="L52" s="62">
        <v>1043</v>
      </c>
      <c r="M52" s="62">
        <v>1068</v>
      </c>
      <c r="N52" s="62">
        <v>1176</v>
      </c>
      <c r="O52" s="63">
        <v>1182</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359</v>
      </c>
      <c r="L53" s="67">
        <v>437</v>
      </c>
      <c r="M53" s="67">
        <v>527</v>
      </c>
      <c r="N53" s="67">
        <v>676</v>
      </c>
      <c r="O53" s="68">
        <v>670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SiMyNplzMZeAnmOEaW4nFQNaJM+/MTMWOVpCDWu2UBl+9uCm6IzLCNyhJ2S3LvJEyh2cRRHterjTDaSzAVd9A==" saltValue="stK/AMseikFhAgZKR7+4Z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81" t="s">
        <v>30</v>
      </c>
      <c r="C41" s="1182"/>
      <c r="D41" s="103"/>
      <c r="E41" s="1183" t="s">
        <v>31</v>
      </c>
      <c r="F41" s="1183"/>
      <c r="G41" s="1183"/>
      <c r="H41" s="1184"/>
      <c r="I41" s="330">
        <v>8408</v>
      </c>
      <c r="J41" s="331">
        <v>12220</v>
      </c>
      <c r="K41" s="331">
        <v>12838</v>
      </c>
      <c r="L41" s="331">
        <v>12520</v>
      </c>
      <c r="M41" s="332">
        <v>12487</v>
      </c>
    </row>
    <row r="42" spans="2:13" ht="27.75" customHeight="1" x14ac:dyDescent="0.2">
      <c r="B42" s="1171"/>
      <c r="C42" s="1172"/>
      <c r="D42" s="104"/>
      <c r="E42" s="1175" t="s">
        <v>32</v>
      </c>
      <c r="F42" s="1175"/>
      <c r="G42" s="1175"/>
      <c r="H42" s="1176"/>
      <c r="I42" s="333" t="s">
        <v>487</v>
      </c>
      <c r="J42" s="334" t="s">
        <v>487</v>
      </c>
      <c r="K42" s="334" t="s">
        <v>487</v>
      </c>
      <c r="L42" s="334" t="s">
        <v>487</v>
      </c>
      <c r="M42" s="335" t="s">
        <v>487</v>
      </c>
    </row>
    <row r="43" spans="2:13" ht="27.75" customHeight="1" x14ac:dyDescent="0.2">
      <c r="B43" s="1171"/>
      <c r="C43" s="1172"/>
      <c r="D43" s="104"/>
      <c r="E43" s="1175" t="s">
        <v>33</v>
      </c>
      <c r="F43" s="1175"/>
      <c r="G43" s="1175"/>
      <c r="H43" s="1176"/>
      <c r="I43" s="333">
        <v>5855</v>
      </c>
      <c r="J43" s="334">
        <v>5431</v>
      </c>
      <c r="K43" s="334">
        <v>5084</v>
      </c>
      <c r="L43" s="334">
        <v>5292</v>
      </c>
      <c r="M43" s="335">
        <v>5171</v>
      </c>
    </row>
    <row r="44" spans="2:13" ht="27.75" customHeight="1" x14ac:dyDescent="0.2">
      <c r="B44" s="1171"/>
      <c r="C44" s="1172"/>
      <c r="D44" s="104"/>
      <c r="E44" s="1175" t="s">
        <v>34</v>
      </c>
      <c r="F44" s="1175"/>
      <c r="G44" s="1175"/>
      <c r="H44" s="1176"/>
      <c r="I44" s="333">
        <v>219</v>
      </c>
      <c r="J44" s="334">
        <v>263</v>
      </c>
      <c r="K44" s="334">
        <v>256</v>
      </c>
      <c r="L44" s="334">
        <v>222</v>
      </c>
      <c r="M44" s="335">
        <v>210</v>
      </c>
    </row>
    <row r="45" spans="2:13" ht="27.75" customHeight="1" x14ac:dyDescent="0.2">
      <c r="B45" s="1171"/>
      <c r="C45" s="1172"/>
      <c r="D45" s="104"/>
      <c r="E45" s="1175" t="s">
        <v>35</v>
      </c>
      <c r="F45" s="1175"/>
      <c r="G45" s="1175"/>
      <c r="H45" s="1176"/>
      <c r="I45" s="333">
        <v>708</v>
      </c>
      <c r="J45" s="334">
        <v>742</v>
      </c>
      <c r="K45" s="334">
        <v>731</v>
      </c>
      <c r="L45" s="334">
        <v>859</v>
      </c>
      <c r="M45" s="335">
        <v>711</v>
      </c>
    </row>
    <row r="46" spans="2:13" ht="27.75" customHeight="1" x14ac:dyDescent="0.2">
      <c r="B46" s="1171"/>
      <c r="C46" s="1172"/>
      <c r="D46" s="105"/>
      <c r="E46" s="1175" t="s">
        <v>36</v>
      </c>
      <c r="F46" s="1175"/>
      <c r="G46" s="1175"/>
      <c r="H46" s="1176"/>
      <c r="I46" s="333" t="s">
        <v>487</v>
      </c>
      <c r="J46" s="334" t="s">
        <v>487</v>
      </c>
      <c r="K46" s="334">
        <v>1</v>
      </c>
      <c r="L46" s="334" t="s">
        <v>487</v>
      </c>
      <c r="M46" s="335" t="s">
        <v>487</v>
      </c>
    </row>
    <row r="47" spans="2:13" ht="27.75" customHeight="1" x14ac:dyDescent="0.2">
      <c r="B47" s="1171"/>
      <c r="C47" s="1172"/>
      <c r="D47" s="106"/>
      <c r="E47" s="1185" t="s">
        <v>37</v>
      </c>
      <c r="F47" s="1186"/>
      <c r="G47" s="1186"/>
      <c r="H47" s="1187"/>
      <c r="I47" s="333" t="s">
        <v>487</v>
      </c>
      <c r="J47" s="334" t="s">
        <v>487</v>
      </c>
      <c r="K47" s="334" t="s">
        <v>487</v>
      </c>
      <c r="L47" s="334" t="s">
        <v>487</v>
      </c>
      <c r="M47" s="335" t="s">
        <v>487</v>
      </c>
    </row>
    <row r="48" spans="2:13" ht="27.75" customHeight="1" x14ac:dyDescent="0.2">
      <c r="B48" s="1171"/>
      <c r="C48" s="1172"/>
      <c r="D48" s="104"/>
      <c r="E48" s="1175" t="s">
        <v>38</v>
      </c>
      <c r="F48" s="1175"/>
      <c r="G48" s="1175"/>
      <c r="H48" s="1176"/>
      <c r="I48" s="333" t="s">
        <v>487</v>
      </c>
      <c r="J48" s="334" t="s">
        <v>487</v>
      </c>
      <c r="K48" s="334" t="s">
        <v>487</v>
      </c>
      <c r="L48" s="334" t="s">
        <v>487</v>
      </c>
      <c r="M48" s="335" t="s">
        <v>487</v>
      </c>
    </row>
    <row r="49" spans="2:13" ht="27.75" customHeight="1" x14ac:dyDescent="0.2">
      <c r="B49" s="1173"/>
      <c r="C49" s="1174"/>
      <c r="D49" s="104"/>
      <c r="E49" s="1175" t="s">
        <v>39</v>
      </c>
      <c r="F49" s="1175"/>
      <c r="G49" s="1175"/>
      <c r="H49" s="1176"/>
      <c r="I49" s="333" t="s">
        <v>487</v>
      </c>
      <c r="J49" s="334" t="s">
        <v>487</v>
      </c>
      <c r="K49" s="334" t="s">
        <v>487</v>
      </c>
      <c r="L49" s="334" t="s">
        <v>487</v>
      </c>
      <c r="M49" s="335" t="s">
        <v>487</v>
      </c>
    </row>
    <row r="50" spans="2:13" ht="27.75" customHeight="1" x14ac:dyDescent="0.2">
      <c r="B50" s="1169" t="s">
        <v>40</v>
      </c>
      <c r="C50" s="1170"/>
      <c r="D50" s="107"/>
      <c r="E50" s="1175" t="s">
        <v>41</v>
      </c>
      <c r="F50" s="1175"/>
      <c r="G50" s="1175"/>
      <c r="H50" s="1176"/>
      <c r="I50" s="333">
        <v>4819</v>
      </c>
      <c r="J50" s="334">
        <v>4724</v>
      </c>
      <c r="K50" s="334">
        <v>5051</v>
      </c>
      <c r="L50" s="334">
        <v>4959</v>
      </c>
      <c r="M50" s="335">
        <v>4965</v>
      </c>
    </row>
    <row r="51" spans="2:13" ht="27.75" customHeight="1" x14ac:dyDescent="0.2">
      <c r="B51" s="1171"/>
      <c r="C51" s="1172"/>
      <c r="D51" s="104"/>
      <c r="E51" s="1175" t="s">
        <v>42</v>
      </c>
      <c r="F51" s="1175"/>
      <c r="G51" s="1175"/>
      <c r="H51" s="1176"/>
      <c r="I51" s="333">
        <v>6</v>
      </c>
      <c r="J51" s="334" t="s">
        <v>487</v>
      </c>
      <c r="K51" s="334" t="s">
        <v>487</v>
      </c>
      <c r="L51" s="334" t="s">
        <v>487</v>
      </c>
      <c r="M51" s="335" t="s">
        <v>487</v>
      </c>
    </row>
    <row r="52" spans="2:13" ht="27.75" customHeight="1" x14ac:dyDescent="0.2">
      <c r="B52" s="1173"/>
      <c r="C52" s="1174"/>
      <c r="D52" s="104"/>
      <c r="E52" s="1175" t="s">
        <v>43</v>
      </c>
      <c r="F52" s="1175"/>
      <c r="G52" s="1175"/>
      <c r="H52" s="1176"/>
      <c r="I52" s="333">
        <v>12487</v>
      </c>
      <c r="J52" s="334">
        <v>13868</v>
      </c>
      <c r="K52" s="334">
        <v>13904</v>
      </c>
      <c r="L52" s="334">
        <v>14095</v>
      </c>
      <c r="M52" s="335">
        <v>13712</v>
      </c>
    </row>
    <row r="53" spans="2:13" ht="27.75" customHeight="1" thickBot="1" x14ac:dyDescent="0.25">
      <c r="B53" s="1177" t="s">
        <v>19</v>
      </c>
      <c r="C53" s="1178"/>
      <c r="D53" s="108"/>
      <c r="E53" s="1179" t="s">
        <v>44</v>
      </c>
      <c r="F53" s="1179"/>
      <c r="G53" s="1179"/>
      <c r="H53" s="1180"/>
      <c r="I53" s="336">
        <v>-2121</v>
      </c>
      <c r="J53" s="337">
        <v>65</v>
      </c>
      <c r="K53" s="337">
        <v>-45</v>
      </c>
      <c r="L53" s="337">
        <v>-162</v>
      </c>
      <c r="M53" s="338">
        <v>-97</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fbOC8BVmhdTIMmTlsNdV6c5o+bEGK5aOdmv32MTO1xnKAqVGLefBvTq8Sf+YFHe2EEXz9t1kEdCSG5gREFxFKw==" saltValue="8IaD5uyIopnz5b7JPjDIC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527</v>
      </c>
      <c r="G54" s="117" t="s">
        <v>528</v>
      </c>
      <c r="H54" s="118" t="s">
        <v>529</v>
      </c>
    </row>
    <row r="55" spans="2:8" ht="52.5" customHeight="1" x14ac:dyDescent="0.2">
      <c r="B55" s="119"/>
      <c r="C55" s="1196" t="s">
        <v>46</v>
      </c>
      <c r="D55" s="1196"/>
      <c r="E55" s="1197"/>
      <c r="F55" s="339">
        <v>1627</v>
      </c>
      <c r="G55" s="339">
        <v>1658</v>
      </c>
      <c r="H55" s="340">
        <v>1745</v>
      </c>
    </row>
    <row r="56" spans="2:8" ht="52.5" customHeight="1" x14ac:dyDescent="0.2">
      <c r="B56" s="120"/>
      <c r="C56" s="1198" t="s">
        <v>47</v>
      </c>
      <c r="D56" s="1198"/>
      <c r="E56" s="1199"/>
      <c r="F56" s="341">
        <v>669</v>
      </c>
      <c r="G56" s="341">
        <v>538</v>
      </c>
      <c r="H56" s="342">
        <v>549</v>
      </c>
    </row>
    <row r="57" spans="2:8" ht="53.25" customHeight="1" x14ac:dyDescent="0.2">
      <c r="B57" s="120"/>
      <c r="C57" s="1200" t="s">
        <v>48</v>
      </c>
      <c r="D57" s="1200"/>
      <c r="E57" s="1201"/>
      <c r="F57" s="343">
        <v>2524</v>
      </c>
      <c r="G57" s="343">
        <v>2398</v>
      </c>
      <c r="H57" s="344">
        <v>2190</v>
      </c>
    </row>
    <row r="58" spans="2:8" ht="45.75" customHeight="1" x14ac:dyDescent="0.2">
      <c r="B58" s="121"/>
      <c r="C58" s="1188" t="s">
        <v>553</v>
      </c>
      <c r="D58" s="1189"/>
      <c r="E58" s="1190"/>
      <c r="F58" s="345">
        <v>941</v>
      </c>
      <c r="G58" s="345">
        <v>893</v>
      </c>
      <c r="H58" s="346">
        <v>821</v>
      </c>
    </row>
    <row r="59" spans="2:8" ht="45.75" customHeight="1" x14ac:dyDescent="0.2">
      <c r="B59" s="121"/>
      <c r="C59" s="1188" t="s">
        <v>554</v>
      </c>
      <c r="D59" s="1189"/>
      <c r="E59" s="1190"/>
      <c r="F59" s="345">
        <v>952</v>
      </c>
      <c r="G59" s="345">
        <v>829</v>
      </c>
      <c r="H59" s="346">
        <v>696</v>
      </c>
    </row>
    <row r="60" spans="2:8" ht="45.75" customHeight="1" x14ac:dyDescent="0.2">
      <c r="B60" s="121"/>
      <c r="C60" s="1188" t="s">
        <v>555</v>
      </c>
      <c r="D60" s="1189"/>
      <c r="E60" s="1190"/>
      <c r="F60" s="345">
        <v>309</v>
      </c>
      <c r="G60" s="345">
        <v>311</v>
      </c>
      <c r="H60" s="346">
        <v>313</v>
      </c>
    </row>
    <row r="61" spans="2:8" ht="45.75" customHeight="1" x14ac:dyDescent="0.2">
      <c r="B61" s="121"/>
      <c r="C61" s="1188" t="s">
        <v>556</v>
      </c>
      <c r="D61" s="1189"/>
      <c r="E61" s="1190"/>
      <c r="F61" s="345">
        <v>202</v>
      </c>
      <c r="G61" s="345">
        <v>252</v>
      </c>
      <c r="H61" s="346">
        <v>252</v>
      </c>
    </row>
    <row r="62" spans="2:8" ht="45.75" customHeight="1" thickBot="1" x14ac:dyDescent="0.25">
      <c r="B62" s="122"/>
      <c r="C62" s="1191" t="s">
        <v>557</v>
      </c>
      <c r="D62" s="1192"/>
      <c r="E62" s="1193"/>
      <c r="F62" s="347">
        <v>47</v>
      </c>
      <c r="G62" s="347">
        <v>46</v>
      </c>
      <c r="H62" s="348">
        <v>41</v>
      </c>
    </row>
    <row r="63" spans="2:8" ht="52.5" customHeight="1" thickBot="1" x14ac:dyDescent="0.25">
      <c r="B63" s="123"/>
      <c r="C63" s="1194" t="s">
        <v>49</v>
      </c>
      <c r="D63" s="1194"/>
      <c r="E63" s="1195"/>
      <c r="F63" s="349">
        <v>4820</v>
      </c>
      <c r="G63" s="349">
        <v>4594</v>
      </c>
      <c r="H63" s="350">
        <v>4485</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CFCgsCmGLakgbE0Dk2sjseyEPTdOKsm1aA6jJ3FY4yqaJtRbecjyyzMJzE5sUUFnzFeJJN6N8KmsN65wrrRaIw==" saltValue="aQwJiZ43C1MUv/Frz4H40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67325</v>
      </c>
      <c r="E3" s="142"/>
      <c r="F3" s="143">
        <v>52068</v>
      </c>
      <c r="G3" s="144"/>
      <c r="H3" s="145"/>
    </row>
    <row r="4" spans="1:8" x14ac:dyDescent="0.2">
      <c r="A4" s="146"/>
      <c r="B4" s="147"/>
      <c r="C4" s="148"/>
      <c r="D4" s="149">
        <v>46334</v>
      </c>
      <c r="E4" s="150"/>
      <c r="F4" s="151">
        <v>26936</v>
      </c>
      <c r="G4" s="152"/>
      <c r="H4" s="153"/>
    </row>
    <row r="5" spans="1:8" x14ac:dyDescent="0.2">
      <c r="A5" s="134" t="s">
        <v>519</v>
      </c>
      <c r="B5" s="139"/>
      <c r="C5" s="140"/>
      <c r="D5" s="141">
        <v>158700</v>
      </c>
      <c r="E5" s="142"/>
      <c r="F5" s="143">
        <v>47161</v>
      </c>
      <c r="G5" s="144"/>
      <c r="H5" s="145"/>
    </row>
    <row r="6" spans="1:8" x14ac:dyDescent="0.2">
      <c r="A6" s="146"/>
      <c r="B6" s="147"/>
      <c r="C6" s="148"/>
      <c r="D6" s="149">
        <v>119640</v>
      </c>
      <c r="E6" s="150"/>
      <c r="F6" s="151">
        <v>24595</v>
      </c>
      <c r="G6" s="152"/>
      <c r="H6" s="153"/>
    </row>
    <row r="7" spans="1:8" x14ac:dyDescent="0.2">
      <c r="A7" s="134" t="s">
        <v>520</v>
      </c>
      <c r="B7" s="139"/>
      <c r="C7" s="140"/>
      <c r="D7" s="141">
        <v>82780</v>
      </c>
      <c r="E7" s="142"/>
      <c r="F7" s="143">
        <v>43423</v>
      </c>
      <c r="G7" s="144"/>
      <c r="H7" s="145"/>
    </row>
    <row r="8" spans="1:8" x14ac:dyDescent="0.2">
      <c r="A8" s="146"/>
      <c r="B8" s="147"/>
      <c r="C8" s="148"/>
      <c r="D8" s="149">
        <v>42579</v>
      </c>
      <c r="E8" s="150"/>
      <c r="F8" s="151">
        <v>22207</v>
      </c>
      <c r="G8" s="152"/>
      <c r="H8" s="153"/>
    </row>
    <row r="9" spans="1:8" x14ac:dyDescent="0.2">
      <c r="A9" s="134" t="s">
        <v>521</v>
      </c>
      <c r="B9" s="139"/>
      <c r="C9" s="140"/>
      <c r="D9" s="141">
        <v>63378</v>
      </c>
      <c r="E9" s="142"/>
      <c r="F9" s="143">
        <v>45265</v>
      </c>
      <c r="G9" s="144"/>
      <c r="H9" s="145"/>
    </row>
    <row r="10" spans="1:8" x14ac:dyDescent="0.2">
      <c r="A10" s="146"/>
      <c r="B10" s="147"/>
      <c r="C10" s="148"/>
      <c r="D10" s="149">
        <v>36120</v>
      </c>
      <c r="E10" s="150"/>
      <c r="F10" s="151">
        <v>22600</v>
      </c>
      <c r="G10" s="152"/>
      <c r="H10" s="153"/>
    </row>
    <row r="11" spans="1:8" x14ac:dyDescent="0.2">
      <c r="A11" s="134" t="s">
        <v>522</v>
      </c>
      <c r="B11" s="139"/>
      <c r="C11" s="140"/>
      <c r="D11" s="141">
        <v>75110</v>
      </c>
      <c r="E11" s="142"/>
      <c r="F11" s="143">
        <v>54621</v>
      </c>
      <c r="G11" s="144"/>
      <c r="H11" s="145"/>
    </row>
    <row r="12" spans="1:8" x14ac:dyDescent="0.2">
      <c r="A12" s="146"/>
      <c r="B12" s="147"/>
      <c r="C12" s="154"/>
      <c r="D12" s="149">
        <v>35707</v>
      </c>
      <c r="E12" s="150"/>
      <c r="F12" s="151">
        <v>30892</v>
      </c>
      <c r="G12" s="152"/>
      <c r="H12" s="153"/>
    </row>
    <row r="13" spans="1:8" x14ac:dyDescent="0.2">
      <c r="A13" s="134"/>
      <c r="B13" s="139"/>
      <c r="C13" s="140"/>
      <c r="D13" s="141">
        <v>89459</v>
      </c>
      <c r="E13" s="142"/>
      <c r="F13" s="143">
        <v>48508</v>
      </c>
      <c r="G13" s="155"/>
      <c r="H13" s="145"/>
    </row>
    <row r="14" spans="1:8" x14ac:dyDescent="0.2">
      <c r="A14" s="146"/>
      <c r="B14" s="147"/>
      <c r="C14" s="148"/>
      <c r="D14" s="149">
        <v>56076</v>
      </c>
      <c r="E14" s="150"/>
      <c r="F14" s="151">
        <v>25446</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6.21</v>
      </c>
      <c r="C19" s="156">
        <f>ROUND(VALUE(SUBSTITUTE(実質収支比率等に係る経年分析!G$48,"▲","-")),2)</f>
        <v>10.25</v>
      </c>
      <c r="D19" s="156">
        <f>ROUND(VALUE(SUBSTITUTE(実質収支比率等に係る経年分析!H$48,"▲","-")),2)</f>
        <v>8.41</v>
      </c>
      <c r="E19" s="156">
        <f>ROUND(VALUE(SUBSTITUTE(実質収支比率等に係る経年分析!I$48,"▲","-")),2)</f>
        <v>6.77</v>
      </c>
      <c r="F19" s="156">
        <f>ROUND(VALUE(SUBSTITUTE(実質収支比率等に係る経年分析!J$48,"▲","-")),2)</f>
        <v>6.06</v>
      </c>
    </row>
    <row r="20" spans="1:11" x14ac:dyDescent="0.2">
      <c r="A20" s="156" t="s">
        <v>53</v>
      </c>
      <c r="B20" s="156">
        <f>ROUND(VALUE(SUBSTITUTE(実質収支比率等に係る経年分析!F$47,"▲","-")),2)</f>
        <v>13.28</v>
      </c>
      <c r="C20" s="156">
        <f>ROUND(VALUE(SUBSTITUTE(実質収支比率等に係る経年分析!G$47,"▲","-")),2)</f>
        <v>16.46</v>
      </c>
      <c r="D20" s="156">
        <f>ROUND(VALUE(SUBSTITUTE(実質収支比率等に係る経年分析!H$47,"▲","-")),2)</f>
        <v>18.350000000000001</v>
      </c>
      <c r="E20" s="156">
        <f>ROUND(VALUE(SUBSTITUTE(実質収支比率等に係る経年分析!I$47,"▲","-")),2)</f>
        <v>18.13</v>
      </c>
      <c r="F20" s="156">
        <f>ROUND(VALUE(SUBSTITUTE(実質収支比率等に係る経年分析!J$47,"▲","-")),2)</f>
        <v>18.600000000000001</v>
      </c>
    </row>
    <row r="21" spans="1:11" x14ac:dyDescent="0.2">
      <c r="A21" s="156" t="s">
        <v>54</v>
      </c>
      <c r="B21" s="156">
        <f>IF(ISNUMBER(VALUE(SUBSTITUTE(実質収支比率等に係る経年分析!F$49,"▲","-"))),ROUND(VALUE(SUBSTITUTE(実質収支比率等に係る経年分析!F$49,"▲","-")),2),NA())</f>
        <v>5.03</v>
      </c>
      <c r="C21" s="156">
        <f>IF(ISNUMBER(VALUE(SUBSTITUTE(実質収支比率等に係る経年分析!G$49,"▲","-"))),ROUND(VALUE(SUBSTITUTE(実質収支比率等に係る経年分析!G$49,"▲","-")),2),NA())</f>
        <v>8.34</v>
      </c>
      <c r="D21" s="156">
        <f>IF(ISNUMBER(VALUE(SUBSTITUTE(実質収支比率等に係る経年分析!H$49,"▲","-"))),ROUND(VALUE(SUBSTITUTE(実質収支比率等に係る経年分析!H$49,"▲","-")),2),NA())</f>
        <v>-0.48</v>
      </c>
      <c r="E21" s="156">
        <f>IF(ISNUMBER(VALUE(SUBSTITUTE(実質収支比率等に係る経年分析!I$49,"▲","-"))),ROUND(VALUE(SUBSTITUTE(実質収支比率等に係る経年分析!I$49,"▲","-")),2),NA())</f>
        <v>0.4</v>
      </c>
      <c r="F21" s="156">
        <f>IF(ISNUMBER(VALUE(SUBSTITUTE(実質収支比率等に係る経年分析!J$49,"▲","-"))),ROUND(VALUE(SUBSTITUTE(実質収支比率等に係る経年分析!J$49,"▲","-")),2),NA())</f>
        <v>0.4</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奨学資金特別会計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0.17</v>
      </c>
    </row>
    <row r="32" spans="1:11" x14ac:dyDescent="0.2">
      <c r="A32" s="157" t="str">
        <f>IF(連結実質赤字比率に係る赤字・黒字の構成分析!C$38="",NA(),連結実質赤字比率に係る赤字・黒字の構成分析!C$38)</f>
        <v>介護保険事業特別会計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1.52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2.41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3.11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1.69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0.79</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0.99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1.1399999999999999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1.49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1.36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1.1200000000000001</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0.22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0.83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2.2000000000000002</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6.21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10.25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6.76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6.05</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10.73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8.56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7.97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8.8000000000000007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9.11</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1023</v>
      </c>
      <c r="E42" s="158"/>
      <c r="F42" s="158"/>
      <c r="G42" s="158">
        <f>'実質公債費比率（分子）の構造'!L$52</f>
        <v>1043</v>
      </c>
      <c r="H42" s="158"/>
      <c r="I42" s="158"/>
      <c r="J42" s="158">
        <f>'実質公債費比率（分子）の構造'!M$52</f>
        <v>1068</v>
      </c>
      <c r="K42" s="158"/>
      <c r="L42" s="158"/>
      <c r="M42" s="158">
        <f>'実質公債費比率（分子）の構造'!N$52</f>
        <v>1176</v>
      </c>
      <c r="N42" s="158"/>
      <c r="O42" s="158"/>
      <c r="P42" s="158">
        <f>'実質公債費比率（分子）の構造'!O$52</f>
        <v>1182</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61</v>
      </c>
      <c r="C45" s="158"/>
      <c r="D45" s="158"/>
      <c r="E45" s="158">
        <f>'実質公債費比率（分子）の構造'!L$49</f>
        <v>54</v>
      </c>
      <c r="F45" s="158"/>
      <c r="G45" s="158"/>
      <c r="H45" s="158">
        <f>'実質公債費比率（分子）の構造'!M$49</f>
        <v>48</v>
      </c>
      <c r="I45" s="158"/>
      <c r="J45" s="158"/>
      <c r="K45" s="158">
        <f>'実質公債費比率（分子）の構造'!N$49</f>
        <v>46</v>
      </c>
      <c r="L45" s="158"/>
      <c r="M45" s="158"/>
      <c r="N45" s="158">
        <f>'実質公債費比率（分子）の構造'!O$49</f>
        <v>35</v>
      </c>
      <c r="O45" s="158"/>
      <c r="P45" s="158"/>
    </row>
    <row r="46" spans="1:16" x14ac:dyDescent="0.2">
      <c r="A46" s="158" t="s">
        <v>64</v>
      </c>
      <c r="B46" s="158">
        <f>'実質公債費比率（分子）の構造'!K$48</f>
        <v>438</v>
      </c>
      <c r="C46" s="158"/>
      <c r="D46" s="158"/>
      <c r="E46" s="158">
        <f>'実質公債費比率（分子）の構造'!L$48</f>
        <v>472</v>
      </c>
      <c r="F46" s="158"/>
      <c r="G46" s="158"/>
      <c r="H46" s="158">
        <f>'実質公債費比率（分子）の構造'!M$48</f>
        <v>457</v>
      </c>
      <c r="I46" s="158"/>
      <c r="J46" s="158"/>
      <c r="K46" s="158">
        <f>'実質公債費比率（分子）の構造'!N$48</f>
        <v>502</v>
      </c>
      <c r="L46" s="158"/>
      <c r="M46" s="158"/>
      <c r="N46" s="158">
        <f>'実質公債費比率（分子）の構造'!O$48</f>
        <v>488</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883</v>
      </c>
      <c r="C49" s="158"/>
      <c r="D49" s="158"/>
      <c r="E49" s="158">
        <f>'実質公債費比率（分子）の構造'!L$45</f>
        <v>954</v>
      </c>
      <c r="F49" s="158"/>
      <c r="G49" s="158"/>
      <c r="H49" s="158">
        <f>'実質公債費比率（分子）の構造'!M$45</f>
        <v>1090</v>
      </c>
      <c r="I49" s="158"/>
      <c r="J49" s="158"/>
      <c r="K49" s="158">
        <f>'実質公債費比率（分子）の構造'!N$45</f>
        <v>1304</v>
      </c>
      <c r="L49" s="158"/>
      <c r="M49" s="158"/>
      <c r="N49" s="158">
        <f>'実質公債費比率（分子）の構造'!O$45</f>
        <v>1329</v>
      </c>
      <c r="O49" s="158"/>
      <c r="P49" s="158"/>
    </row>
    <row r="50" spans="1:16" x14ac:dyDescent="0.2">
      <c r="A50" s="158" t="s">
        <v>67</v>
      </c>
      <c r="B50" s="158" t="e">
        <f>NA()</f>
        <v>#N/A</v>
      </c>
      <c r="C50" s="158">
        <f>IF(ISNUMBER('実質公債費比率（分子）の構造'!K$53),'実質公債費比率（分子）の構造'!K$53,NA())</f>
        <v>359</v>
      </c>
      <c r="D50" s="158" t="e">
        <f>NA()</f>
        <v>#N/A</v>
      </c>
      <c r="E50" s="158" t="e">
        <f>NA()</f>
        <v>#N/A</v>
      </c>
      <c r="F50" s="158">
        <f>IF(ISNUMBER('実質公債費比率（分子）の構造'!L$53),'実質公債費比率（分子）の構造'!L$53,NA())</f>
        <v>437</v>
      </c>
      <c r="G50" s="158" t="e">
        <f>NA()</f>
        <v>#N/A</v>
      </c>
      <c r="H50" s="158" t="e">
        <f>NA()</f>
        <v>#N/A</v>
      </c>
      <c r="I50" s="158">
        <f>IF(ISNUMBER('実質公債費比率（分子）の構造'!M$53),'実質公債費比率（分子）の構造'!M$53,NA())</f>
        <v>527</v>
      </c>
      <c r="J50" s="158" t="e">
        <f>NA()</f>
        <v>#N/A</v>
      </c>
      <c r="K50" s="158" t="e">
        <f>NA()</f>
        <v>#N/A</v>
      </c>
      <c r="L50" s="158">
        <f>IF(ISNUMBER('実質公債費比率（分子）の構造'!N$53),'実質公債費比率（分子）の構造'!N$53,NA())</f>
        <v>676</v>
      </c>
      <c r="M50" s="158" t="e">
        <f>NA()</f>
        <v>#N/A</v>
      </c>
      <c r="N50" s="158" t="e">
        <f>NA()</f>
        <v>#N/A</v>
      </c>
      <c r="O50" s="158">
        <f>IF(ISNUMBER('実質公債費比率（分子）の構造'!O$53),'実質公債費比率（分子）の構造'!O$53,NA())</f>
        <v>670</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12487</v>
      </c>
      <c r="E56" s="157"/>
      <c r="F56" s="157"/>
      <c r="G56" s="157">
        <f>'将来負担比率（分子）の構造'!J$52</f>
        <v>13868</v>
      </c>
      <c r="H56" s="157"/>
      <c r="I56" s="157"/>
      <c r="J56" s="157">
        <f>'将来負担比率（分子）の構造'!K$52</f>
        <v>13904</v>
      </c>
      <c r="K56" s="157"/>
      <c r="L56" s="157"/>
      <c r="M56" s="157">
        <f>'将来負担比率（分子）の構造'!L$52</f>
        <v>14095</v>
      </c>
      <c r="N56" s="157"/>
      <c r="O56" s="157"/>
      <c r="P56" s="157">
        <f>'将来負担比率（分子）の構造'!M$52</f>
        <v>13712</v>
      </c>
    </row>
    <row r="57" spans="1:16" x14ac:dyDescent="0.2">
      <c r="A57" s="157" t="s">
        <v>42</v>
      </c>
      <c r="B57" s="157"/>
      <c r="C57" s="157"/>
      <c r="D57" s="157">
        <f>'将来負担比率（分子）の構造'!I$51</f>
        <v>6</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4819</v>
      </c>
      <c r="E58" s="157"/>
      <c r="F58" s="157"/>
      <c r="G58" s="157">
        <f>'将来負担比率（分子）の構造'!J$50</f>
        <v>4724</v>
      </c>
      <c r="H58" s="157"/>
      <c r="I58" s="157"/>
      <c r="J58" s="157">
        <f>'将来負担比率（分子）の構造'!K$50</f>
        <v>5051</v>
      </c>
      <c r="K58" s="157"/>
      <c r="L58" s="157"/>
      <c r="M58" s="157">
        <f>'将来負担比率（分子）の構造'!L$50</f>
        <v>4959</v>
      </c>
      <c r="N58" s="157"/>
      <c r="O58" s="157"/>
      <c r="P58" s="157">
        <f>'将来負担比率（分子）の構造'!M$50</f>
        <v>4965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f>'将来負担比率（分子）の構造'!K$46</f>
        <v>1</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708</v>
      </c>
      <c r="C62" s="157"/>
      <c r="D62" s="157"/>
      <c r="E62" s="157">
        <f>'将来負担比率（分子）の構造'!J$45</f>
        <v>742</v>
      </c>
      <c r="F62" s="157"/>
      <c r="G62" s="157"/>
      <c r="H62" s="157">
        <f>'将来負担比率（分子）の構造'!K$45</f>
        <v>731</v>
      </c>
      <c r="I62" s="157"/>
      <c r="J62" s="157"/>
      <c r="K62" s="157">
        <f>'将来負担比率（分子）の構造'!L$45</f>
        <v>859</v>
      </c>
      <c r="L62" s="157"/>
      <c r="M62" s="157"/>
      <c r="N62" s="157">
        <f>'将来負担比率（分子）の構造'!M$45</f>
        <v>711</v>
      </c>
      <c r="O62" s="157"/>
      <c r="P62" s="157"/>
    </row>
    <row r="63" spans="1:16" x14ac:dyDescent="0.2">
      <c r="A63" s="157" t="s">
        <v>34</v>
      </c>
      <c r="B63" s="157">
        <f>'将来負担比率（分子）の構造'!I$44</f>
        <v>219</v>
      </c>
      <c r="C63" s="157"/>
      <c r="D63" s="157"/>
      <c r="E63" s="157">
        <f>'将来負担比率（分子）の構造'!J$44</f>
        <v>263</v>
      </c>
      <c r="F63" s="157"/>
      <c r="G63" s="157"/>
      <c r="H63" s="157">
        <f>'将来負担比率（分子）の構造'!K$44</f>
        <v>256</v>
      </c>
      <c r="I63" s="157"/>
      <c r="J63" s="157"/>
      <c r="K63" s="157">
        <f>'将来負担比率（分子）の構造'!L$44</f>
        <v>222</v>
      </c>
      <c r="L63" s="157"/>
      <c r="M63" s="157"/>
      <c r="N63" s="157">
        <f>'将来負担比率（分子）の構造'!M$44</f>
        <v>210</v>
      </c>
      <c r="O63" s="157"/>
      <c r="P63" s="157"/>
    </row>
    <row r="64" spans="1:16" x14ac:dyDescent="0.2">
      <c r="A64" s="157" t="s">
        <v>33</v>
      </c>
      <c r="B64" s="157">
        <f>'将来負担比率（分子）の構造'!I$43</f>
        <v>5855</v>
      </c>
      <c r="C64" s="157"/>
      <c r="D64" s="157"/>
      <c r="E64" s="157">
        <f>'将来負担比率（分子）の構造'!J$43</f>
        <v>5431</v>
      </c>
      <c r="F64" s="157"/>
      <c r="G64" s="157"/>
      <c r="H64" s="157">
        <f>'将来負担比率（分子）の構造'!K$43</f>
        <v>5084</v>
      </c>
      <c r="I64" s="157"/>
      <c r="J64" s="157"/>
      <c r="K64" s="157">
        <f>'将来負担比率（分子）の構造'!L$43</f>
        <v>5292</v>
      </c>
      <c r="L64" s="157"/>
      <c r="M64" s="157"/>
      <c r="N64" s="157">
        <f>'将来負担比率（分子）の構造'!M$43</f>
        <v>5171</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8408</v>
      </c>
      <c r="C66" s="157"/>
      <c r="D66" s="157"/>
      <c r="E66" s="157">
        <f>'将来負担比率（分子）の構造'!J$41</f>
        <v>12220</v>
      </c>
      <c r="F66" s="157"/>
      <c r="G66" s="157"/>
      <c r="H66" s="157">
        <f>'将来負担比率（分子）の構造'!K$41</f>
        <v>12838</v>
      </c>
      <c r="I66" s="157"/>
      <c r="J66" s="157"/>
      <c r="K66" s="157">
        <f>'将来負担比率（分子）の構造'!L$41</f>
        <v>12520</v>
      </c>
      <c r="L66" s="157"/>
      <c r="M66" s="157"/>
      <c r="N66" s="157">
        <f>'将来負担比率（分子）の構造'!M$41</f>
        <v>12487</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65</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1627</v>
      </c>
      <c r="C72" s="161">
        <f>基金残高に係る経年分析!G55</f>
        <v>1658</v>
      </c>
      <c r="D72" s="161">
        <f>基金残高に係る経年分析!H55</f>
        <v>1745</v>
      </c>
    </row>
    <row r="73" spans="1:16" x14ac:dyDescent="0.2">
      <c r="A73" s="160" t="s">
        <v>74</v>
      </c>
      <c r="B73" s="161">
        <f>基金残高に係る経年分析!F56</f>
        <v>669</v>
      </c>
      <c r="C73" s="161">
        <f>基金残高に係る経年分析!G56</f>
        <v>538</v>
      </c>
      <c r="D73" s="161">
        <f>基金残高に係る経年分析!H56</f>
        <v>549</v>
      </c>
    </row>
    <row r="74" spans="1:16" x14ac:dyDescent="0.2">
      <c r="A74" s="160" t="s">
        <v>75</v>
      </c>
      <c r="B74" s="161">
        <f>基金残高に係る経年分析!F57</f>
        <v>2524</v>
      </c>
      <c r="C74" s="161">
        <f>基金残高に係る経年分析!G57</f>
        <v>2398</v>
      </c>
      <c r="D74" s="161">
        <f>基金残高に係る経年分析!H57</f>
        <v>2190</v>
      </c>
    </row>
  </sheetData>
  <sheetProtection algorithmName="SHA-512" hashValue="o9J/nWzaoxd2FCQnjOfwPocWJnruRQanLh2Z0GOdI6S1z1v4HLviJLXuevjHEftn4CXOfHiKn0an7pNqBulaVw==" saltValue="+0fR54u0946cKOeiOyS13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6141508</v>
      </c>
      <c r="S5" s="664"/>
      <c r="T5" s="664"/>
      <c r="U5" s="664"/>
      <c r="V5" s="664"/>
      <c r="W5" s="664"/>
      <c r="X5" s="664"/>
      <c r="Y5" s="689"/>
      <c r="Z5" s="702">
        <v>35.200000000000003</v>
      </c>
      <c r="AA5" s="702"/>
      <c r="AB5" s="702"/>
      <c r="AC5" s="702"/>
      <c r="AD5" s="703">
        <v>6141422</v>
      </c>
      <c r="AE5" s="703"/>
      <c r="AF5" s="703"/>
      <c r="AG5" s="703"/>
      <c r="AH5" s="703"/>
      <c r="AI5" s="703"/>
      <c r="AJ5" s="703"/>
      <c r="AK5" s="703"/>
      <c r="AL5" s="690">
        <v>64.900000000000006</v>
      </c>
      <c r="AM5" s="672"/>
      <c r="AN5" s="672"/>
      <c r="AO5" s="691"/>
      <c r="AP5" s="666" t="s">
        <v>216</v>
      </c>
      <c r="AQ5" s="667"/>
      <c r="AR5" s="667"/>
      <c r="AS5" s="667"/>
      <c r="AT5" s="667"/>
      <c r="AU5" s="667"/>
      <c r="AV5" s="667"/>
      <c r="AW5" s="667"/>
      <c r="AX5" s="667"/>
      <c r="AY5" s="667"/>
      <c r="AZ5" s="667"/>
      <c r="BA5" s="667"/>
      <c r="BB5" s="667"/>
      <c r="BC5" s="667"/>
      <c r="BD5" s="667"/>
      <c r="BE5" s="667"/>
      <c r="BF5" s="668"/>
      <c r="BG5" s="608">
        <v>6141422</v>
      </c>
      <c r="BH5" s="609"/>
      <c r="BI5" s="609"/>
      <c r="BJ5" s="609"/>
      <c r="BK5" s="609"/>
      <c r="BL5" s="609"/>
      <c r="BM5" s="609"/>
      <c r="BN5" s="610"/>
      <c r="BO5" s="646">
        <v>100</v>
      </c>
      <c r="BP5" s="646"/>
      <c r="BQ5" s="646"/>
      <c r="BR5" s="646"/>
      <c r="BS5" s="647">
        <v>111616</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159892</v>
      </c>
      <c r="S6" s="609"/>
      <c r="T6" s="609"/>
      <c r="U6" s="609"/>
      <c r="V6" s="609"/>
      <c r="W6" s="609"/>
      <c r="X6" s="609"/>
      <c r="Y6" s="610"/>
      <c r="Z6" s="646">
        <v>0.9</v>
      </c>
      <c r="AA6" s="646"/>
      <c r="AB6" s="646"/>
      <c r="AC6" s="646"/>
      <c r="AD6" s="647">
        <v>159892</v>
      </c>
      <c r="AE6" s="647"/>
      <c r="AF6" s="647"/>
      <c r="AG6" s="647"/>
      <c r="AH6" s="647"/>
      <c r="AI6" s="647"/>
      <c r="AJ6" s="647"/>
      <c r="AK6" s="647"/>
      <c r="AL6" s="611">
        <v>1.7</v>
      </c>
      <c r="AM6" s="612"/>
      <c r="AN6" s="612"/>
      <c r="AO6" s="648"/>
      <c r="AP6" s="605" t="s">
        <v>221</v>
      </c>
      <c r="AQ6" s="606"/>
      <c r="AR6" s="606"/>
      <c r="AS6" s="606"/>
      <c r="AT6" s="606"/>
      <c r="AU6" s="606"/>
      <c r="AV6" s="606"/>
      <c r="AW6" s="606"/>
      <c r="AX6" s="606"/>
      <c r="AY6" s="606"/>
      <c r="AZ6" s="606"/>
      <c r="BA6" s="606"/>
      <c r="BB6" s="606"/>
      <c r="BC6" s="606"/>
      <c r="BD6" s="606"/>
      <c r="BE6" s="606"/>
      <c r="BF6" s="607"/>
      <c r="BG6" s="608">
        <v>6141422</v>
      </c>
      <c r="BH6" s="609"/>
      <c r="BI6" s="609"/>
      <c r="BJ6" s="609"/>
      <c r="BK6" s="609"/>
      <c r="BL6" s="609"/>
      <c r="BM6" s="609"/>
      <c r="BN6" s="610"/>
      <c r="BO6" s="646">
        <v>100</v>
      </c>
      <c r="BP6" s="646"/>
      <c r="BQ6" s="646"/>
      <c r="BR6" s="646"/>
      <c r="BS6" s="647">
        <v>111616</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127322</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127322</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2060</v>
      </c>
      <c r="S7" s="609"/>
      <c r="T7" s="609"/>
      <c r="U7" s="609"/>
      <c r="V7" s="609"/>
      <c r="W7" s="609"/>
      <c r="X7" s="609"/>
      <c r="Y7" s="610"/>
      <c r="Z7" s="646">
        <v>0</v>
      </c>
      <c r="AA7" s="646"/>
      <c r="AB7" s="646"/>
      <c r="AC7" s="646"/>
      <c r="AD7" s="647">
        <v>2060</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2513168</v>
      </c>
      <c r="BH7" s="609"/>
      <c r="BI7" s="609"/>
      <c r="BJ7" s="609"/>
      <c r="BK7" s="609"/>
      <c r="BL7" s="609"/>
      <c r="BM7" s="609"/>
      <c r="BN7" s="610"/>
      <c r="BO7" s="646">
        <v>40.9</v>
      </c>
      <c r="BP7" s="646"/>
      <c r="BQ7" s="646"/>
      <c r="BR7" s="646"/>
      <c r="BS7" s="647">
        <v>111616</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1680937</v>
      </c>
      <c r="CS7" s="609"/>
      <c r="CT7" s="609"/>
      <c r="CU7" s="609"/>
      <c r="CV7" s="609"/>
      <c r="CW7" s="609"/>
      <c r="CX7" s="609"/>
      <c r="CY7" s="610"/>
      <c r="CZ7" s="646">
        <v>10</v>
      </c>
      <c r="DA7" s="646"/>
      <c r="DB7" s="646"/>
      <c r="DC7" s="646"/>
      <c r="DD7" s="614">
        <v>168871</v>
      </c>
      <c r="DE7" s="609"/>
      <c r="DF7" s="609"/>
      <c r="DG7" s="609"/>
      <c r="DH7" s="609"/>
      <c r="DI7" s="609"/>
      <c r="DJ7" s="609"/>
      <c r="DK7" s="609"/>
      <c r="DL7" s="609"/>
      <c r="DM7" s="609"/>
      <c r="DN7" s="609"/>
      <c r="DO7" s="609"/>
      <c r="DP7" s="610"/>
      <c r="DQ7" s="614">
        <v>1342227</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41515</v>
      </c>
      <c r="S8" s="609"/>
      <c r="T8" s="609"/>
      <c r="U8" s="609"/>
      <c r="V8" s="609"/>
      <c r="W8" s="609"/>
      <c r="X8" s="609"/>
      <c r="Y8" s="610"/>
      <c r="Z8" s="646">
        <v>0.2</v>
      </c>
      <c r="AA8" s="646"/>
      <c r="AB8" s="646"/>
      <c r="AC8" s="646"/>
      <c r="AD8" s="647">
        <v>41515</v>
      </c>
      <c r="AE8" s="647"/>
      <c r="AF8" s="647"/>
      <c r="AG8" s="647"/>
      <c r="AH8" s="647"/>
      <c r="AI8" s="647"/>
      <c r="AJ8" s="647"/>
      <c r="AK8" s="647"/>
      <c r="AL8" s="611">
        <v>0.4</v>
      </c>
      <c r="AM8" s="612"/>
      <c r="AN8" s="612"/>
      <c r="AO8" s="648"/>
      <c r="AP8" s="605" t="s">
        <v>227</v>
      </c>
      <c r="AQ8" s="606"/>
      <c r="AR8" s="606"/>
      <c r="AS8" s="606"/>
      <c r="AT8" s="606"/>
      <c r="AU8" s="606"/>
      <c r="AV8" s="606"/>
      <c r="AW8" s="606"/>
      <c r="AX8" s="606"/>
      <c r="AY8" s="606"/>
      <c r="AZ8" s="606"/>
      <c r="BA8" s="606"/>
      <c r="BB8" s="606"/>
      <c r="BC8" s="606"/>
      <c r="BD8" s="606"/>
      <c r="BE8" s="606"/>
      <c r="BF8" s="607"/>
      <c r="BG8" s="608">
        <v>62340</v>
      </c>
      <c r="BH8" s="609"/>
      <c r="BI8" s="609"/>
      <c r="BJ8" s="609"/>
      <c r="BK8" s="609"/>
      <c r="BL8" s="609"/>
      <c r="BM8" s="609"/>
      <c r="BN8" s="610"/>
      <c r="BO8" s="646">
        <v>1</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6078056</v>
      </c>
      <c r="CS8" s="609"/>
      <c r="CT8" s="609"/>
      <c r="CU8" s="609"/>
      <c r="CV8" s="609"/>
      <c r="CW8" s="609"/>
      <c r="CX8" s="609"/>
      <c r="CY8" s="610"/>
      <c r="CZ8" s="646">
        <v>36.1</v>
      </c>
      <c r="DA8" s="646"/>
      <c r="DB8" s="646"/>
      <c r="DC8" s="646"/>
      <c r="DD8" s="614">
        <v>21483</v>
      </c>
      <c r="DE8" s="609"/>
      <c r="DF8" s="609"/>
      <c r="DG8" s="609"/>
      <c r="DH8" s="609"/>
      <c r="DI8" s="609"/>
      <c r="DJ8" s="609"/>
      <c r="DK8" s="609"/>
      <c r="DL8" s="609"/>
      <c r="DM8" s="609"/>
      <c r="DN8" s="609"/>
      <c r="DO8" s="609"/>
      <c r="DP8" s="610"/>
      <c r="DQ8" s="614">
        <v>3120591</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58990</v>
      </c>
      <c r="S9" s="609"/>
      <c r="T9" s="609"/>
      <c r="U9" s="609"/>
      <c r="V9" s="609"/>
      <c r="W9" s="609"/>
      <c r="X9" s="609"/>
      <c r="Y9" s="610"/>
      <c r="Z9" s="646">
        <v>0.3</v>
      </c>
      <c r="AA9" s="646"/>
      <c r="AB9" s="646"/>
      <c r="AC9" s="646"/>
      <c r="AD9" s="647">
        <v>58990</v>
      </c>
      <c r="AE9" s="647"/>
      <c r="AF9" s="647"/>
      <c r="AG9" s="647"/>
      <c r="AH9" s="647"/>
      <c r="AI9" s="647"/>
      <c r="AJ9" s="647"/>
      <c r="AK9" s="647"/>
      <c r="AL9" s="611">
        <v>0.6</v>
      </c>
      <c r="AM9" s="612"/>
      <c r="AN9" s="612"/>
      <c r="AO9" s="648"/>
      <c r="AP9" s="605" t="s">
        <v>230</v>
      </c>
      <c r="AQ9" s="606"/>
      <c r="AR9" s="606"/>
      <c r="AS9" s="606"/>
      <c r="AT9" s="606"/>
      <c r="AU9" s="606"/>
      <c r="AV9" s="606"/>
      <c r="AW9" s="606"/>
      <c r="AX9" s="606"/>
      <c r="AY9" s="606"/>
      <c r="AZ9" s="606"/>
      <c r="BA9" s="606"/>
      <c r="BB9" s="606"/>
      <c r="BC9" s="606"/>
      <c r="BD9" s="606"/>
      <c r="BE9" s="606"/>
      <c r="BF9" s="607"/>
      <c r="BG9" s="608">
        <v>2000617</v>
      </c>
      <c r="BH9" s="609"/>
      <c r="BI9" s="609"/>
      <c r="BJ9" s="609"/>
      <c r="BK9" s="609"/>
      <c r="BL9" s="609"/>
      <c r="BM9" s="609"/>
      <c r="BN9" s="610"/>
      <c r="BO9" s="646">
        <v>32.6</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1038826</v>
      </c>
      <c r="CS9" s="609"/>
      <c r="CT9" s="609"/>
      <c r="CU9" s="609"/>
      <c r="CV9" s="609"/>
      <c r="CW9" s="609"/>
      <c r="CX9" s="609"/>
      <c r="CY9" s="610"/>
      <c r="CZ9" s="646">
        <v>6.2</v>
      </c>
      <c r="DA9" s="646"/>
      <c r="DB9" s="646"/>
      <c r="DC9" s="646"/>
      <c r="DD9" s="614">
        <v>85702</v>
      </c>
      <c r="DE9" s="609"/>
      <c r="DF9" s="609"/>
      <c r="DG9" s="609"/>
      <c r="DH9" s="609"/>
      <c r="DI9" s="609"/>
      <c r="DJ9" s="609"/>
      <c r="DK9" s="609"/>
      <c r="DL9" s="609"/>
      <c r="DM9" s="609"/>
      <c r="DN9" s="609"/>
      <c r="DO9" s="609"/>
      <c r="DP9" s="610"/>
      <c r="DQ9" s="614">
        <v>816279</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135239</v>
      </c>
      <c r="BH10" s="609"/>
      <c r="BI10" s="609"/>
      <c r="BJ10" s="609"/>
      <c r="BK10" s="609"/>
      <c r="BL10" s="609"/>
      <c r="BM10" s="609"/>
      <c r="BN10" s="610"/>
      <c r="BO10" s="646">
        <v>2.2000000000000002</v>
      </c>
      <c r="BP10" s="646"/>
      <c r="BQ10" s="646"/>
      <c r="BR10" s="646"/>
      <c r="BS10" s="647">
        <v>22884</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60</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60</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1041532</v>
      </c>
      <c r="S11" s="609"/>
      <c r="T11" s="609"/>
      <c r="U11" s="609"/>
      <c r="V11" s="609"/>
      <c r="W11" s="609"/>
      <c r="X11" s="609"/>
      <c r="Y11" s="610"/>
      <c r="Z11" s="611">
        <v>6</v>
      </c>
      <c r="AA11" s="612"/>
      <c r="AB11" s="612"/>
      <c r="AC11" s="613"/>
      <c r="AD11" s="614">
        <v>1041532</v>
      </c>
      <c r="AE11" s="609"/>
      <c r="AF11" s="609"/>
      <c r="AG11" s="609"/>
      <c r="AH11" s="609"/>
      <c r="AI11" s="609"/>
      <c r="AJ11" s="609"/>
      <c r="AK11" s="610"/>
      <c r="AL11" s="611">
        <v>11</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314972</v>
      </c>
      <c r="BH11" s="609"/>
      <c r="BI11" s="609"/>
      <c r="BJ11" s="609"/>
      <c r="BK11" s="609"/>
      <c r="BL11" s="609"/>
      <c r="BM11" s="609"/>
      <c r="BN11" s="610"/>
      <c r="BO11" s="646">
        <v>5.0999999999999996</v>
      </c>
      <c r="BP11" s="646"/>
      <c r="BQ11" s="646"/>
      <c r="BR11" s="646"/>
      <c r="BS11" s="647">
        <v>88732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685418</v>
      </c>
      <c r="CS11" s="609"/>
      <c r="CT11" s="609"/>
      <c r="CU11" s="609"/>
      <c r="CV11" s="609"/>
      <c r="CW11" s="609"/>
      <c r="CX11" s="609"/>
      <c r="CY11" s="610"/>
      <c r="CZ11" s="646">
        <v>4.0999999999999996</v>
      </c>
      <c r="DA11" s="646"/>
      <c r="DB11" s="646"/>
      <c r="DC11" s="646"/>
      <c r="DD11" s="614">
        <v>191255</v>
      </c>
      <c r="DE11" s="609"/>
      <c r="DF11" s="609"/>
      <c r="DG11" s="609"/>
      <c r="DH11" s="609"/>
      <c r="DI11" s="609"/>
      <c r="DJ11" s="609"/>
      <c r="DK11" s="609"/>
      <c r="DL11" s="609"/>
      <c r="DM11" s="609"/>
      <c r="DN11" s="609"/>
      <c r="DO11" s="609"/>
      <c r="DP11" s="610"/>
      <c r="DQ11" s="614">
        <v>387082</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25248</v>
      </c>
      <c r="S12" s="609"/>
      <c r="T12" s="609"/>
      <c r="U12" s="609"/>
      <c r="V12" s="609"/>
      <c r="W12" s="609"/>
      <c r="X12" s="609"/>
      <c r="Y12" s="610"/>
      <c r="Z12" s="646">
        <v>0.1</v>
      </c>
      <c r="AA12" s="646"/>
      <c r="AB12" s="646"/>
      <c r="AC12" s="646"/>
      <c r="AD12" s="647">
        <v>25248</v>
      </c>
      <c r="AE12" s="647"/>
      <c r="AF12" s="647"/>
      <c r="AG12" s="647"/>
      <c r="AH12" s="647"/>
      <c r="AI12" s="647"/>
      <c r="AJ12" s="647"/>
      <c r="AK12" s="647"/>
      <c r="AL12" s="611">
        <v>0.3</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3211815</v>
      </c>
      <c r="BH12" s="609"/>
      <c r="BI12" s="609"/>
      <c r="BJ12" s="609"/>
      <c r="BK12" s="609"/>
      <c r="BL12" s="609"/>
      <c r="BM12" s="609"/>
      <c r="BN12" s="610"/>
      <c r="BO12" s="646">
        <v>52.3</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601624</v>
      </c>
      <c r="CS12" s="609"/>
      <c r="CT12" s="609"/>
      <c r="CU12" s="609"/>
      <c r="CV12" s="609"/>
      <c r="CW12" s="609"/>
      <c r="CX12" s="609"/>
      <c r="CY12" s="610"/>
      <c r="CZ12" s="646">
        <v>3.6</v>
      </c>
      <c r="DA12" s="646"/>
      <c r="DB12" s="646"/>
      <c r="DC12" s="646"/>
      <c r="DD12" s="614">
        <v>235565</v>
      </c>
      <c r="DE12" s="609"/>
      <c r="DF12" s="609"/>
      <c r="DG12" s="609"/>
      <c r="DH12" s="609"/>
      <c r="DI12" s="609"/>
      <c r="DJ12" s="609"/>
      <c r="DK12" s="609"/>
      <c r="DL12" s="609"/>
      <c r="DM12" s="609"/>
      <c r="DN12" s="609"/>
      <c r="DO12" s="609"/>
      <c r="DP12" s="610"/>
      <c r="DQ12" s="614">
        <v>197638</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3208916</v>
      </c>
      <c r="BH13" s="609"/>
      <c r="BI13" s="609"/>
      <c r="BJ13" s="609"/>
      <c r="BK13" s="609"/>
      <c r="BL13" s="609"/>
      <c r="BM13" s="609"/>
      <c r="BN13" s="610"/>
      <c r="BO13" s="646">
        <v>52.2</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2853435</v>
      </c>
      <c r="CS13" s="609"/>
      <c r="CT13" s="609"/>
      <c r="CU13" s="609"/>
      <c r="CV13" s="609"/>
      <c r="CW13" s="609"/>
      <c r="CX13" s="609"/>
      <c r="CY13" s="610"/>
      <c r="CZ13" s="646">
        <v>17</v>
      </c>
      <c r="DA13" s="646"/>
      <c r="DB13" s="646"/>
      <c r="DC13" s="646"/>
      <c r="DD13" s="614">
        <v>1884386</v>
      </c>
      <c r="DE13" s="609"/>
      <c r="DF13" s="609"/>
      <c r="DG13" s="609"/>
      <c r="DH13" s="609"/>
      <c r="DI13" s="609"/>
      <c r="DJ13" s="609"/>
      <c r="DK13" s="609"/>
      <c r="DL13" s="609"/>
      <c r="DM13" s="609"/>
      <c r="DN13" s="609"/>
      <c r="DO13" s="609"/>
      <c r="DP13" s="610"/>
      <c r="DQ13" s="614">
        <v>1220453</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125988</v>
      </c>
      <c r="BH14" s="609"/>
      <c r="BI14" s="609"/>
      <c r="BJ14" s="609"/>
      <c r="BK14" s="609"/>
      <c r="BL14" s="609"/>
      <c r="BM14" s="609"/>
      <c r="BN14" s="610"/>
      <c r="BO14" s="646">
        <v>2.1</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676315</v>
      </c>
      <c r="CS14" s="609"/>
      <c r="CT14" s="609"/>
      <c r="CU14" s="609"/>
      <c r="CV14" s="609"/>
      <c r="CW14" s="609"/>
      <c r="CX14" s="609"/>
      <c r="CY14" s="610"/>
      <c r="CZ14" s="646">
        <v>4</v>
      </c>
      <c r="DA14" s="646"/>
      <c r="DB14" s="646"/>
      <c r="DC14" s="646"/>
      <c r="DD14" s="614">
        <v>846</v>
      </c>
      <c r="DE14" s="609"/>
      <c r="DF14" s="609"/>
      <c r="DG14" s="609"/>
      <c r="DH14" s="609"/>
      <c r="DI14" s="609"/>
      <c r="DJ14" s="609"/>
      <c r="DK14" s="609"/>
      <c r="DL14" s="609"/>
      <c r="DM14" s="609"/>
      <c r="DN14" s="609"/>
      <c r="DO14" s="609"/>
      <c r="DP14" s="610"/>
      <c r="DQ14" s="614">
        <v>670888</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22377</v>
      </c>
      <c r="S15" s="609"/>
      <c r="T15" s="609"/>
      <c r="U15" s="609"/>
      <c r="V15" s="609"/>
      <c r="W15" s="609"/>
      <c r="X15" s="609"/>
      <c r="Y15" s="610"/>
      <c r="Z15" s="646">
        <v>0.1</v>
      </c>
      <c r="AA15" s="646"/>
      <c r="AB15" s="646"/>
      <c r="AC15" s="646"/>
      <c r="AD15" s="647">
        <v>22377</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290451</v>
      </c>
      <c r="BH15" s="609"/>
      <c r="BI15" s="609"/>
      <c r="BJ15" s="609"/>
      <c r="BK15" s="609"/>
      <c r="BL15" s="609"/>
      <c r="BM15" s="609"/>
      <c r="BN15" s="610"/>
      <c r="BO15" s="646">
        <v>4.7</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1725196</v>
      </c>
      <c r="CS15" s="609"/>
      <c r="CT15" s="609"/>
      <c r="CU15" s="609"/>
      <c r="CV15" s="609"/>
      <c r="CW15" s="609"/>
      <c r="CX15" s="609"/>
      <c r="CY15" s="610"/>
      <c r="CZ15" s="646">
        <v>10.3</v>
      </c>
      <c r="DA15" s="646"/>
      <c r="DB15" s="646"/>
      <c r="DC15" s="646"/>
      <c r="DD15" s="614">
        <v>276583</v>
      </c>
      <c r="DE15" s="609"/>
      <c r="DF15" s="609"/>
      <c r="DG15" s="609"/>
      <c r="DH15" s="609"/>
      <c r="DI15" s="609"/>
      <c r="DJ15" s="609"/>
      <c r="DK15" s="609"/>
      <c r="DL15" s="609"/>
      <c r="DM15" s="609"/>
      <c r="DN15" s="609"/>
      <c r="DO15" s="609"/>
      <c r="DP15" s="610"/>
      <c r="DQ15" s="614">
        <v>1322910</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99663</v>
      </c>
      <c r="S16" s="609"/>
      <c r="T16" s="609"/>
      <c r="U16" s="609"/>
      <c r="V16" s="609"/>
      <c r="W16" s="609"/>
      <c r="X16" s="609"/>
      <c r="Y16" s="610"/>
      <c r="Z16" s="646">
        <v>0.6</v>
      </c>
      <c r="AA16" s="646"/>
      <c r="AB16" s="646"/>
      <c r="AC16" s="646"/>
      <c r="AD16" s="647">
        <v>99663</v>
      </c>
      <c r="AE16" s="647"/>
      <c r="AF16" s="647"/>
      <c r="AG16" s="647"/>
      <c r="AH16" s="647"/>
      <c r="AI16" s="647"/>
      <c r="AJ16" s="647"/>
      <c r="AK16" s="647"/>
      <c r="AL16" s="611">
        <v>1.1000000000000001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2651</v>
      </c>
      <c r="CS16" s="609"/>
      <c r="CT16" s="609"/>
      <c r="CU16" s="609"/>
      <c r="CV16" s="609"/>
      <c r="CW16" s="609"/>
      <c r="CX16" s="609"/>
      <c r="CY16" s="610"/>
      <c r="CZ16" s="646">
        <v>0</v>
      </c>
      <c r="DA16" s="646"/>
      <c r="DB16" s="646"/>
      <c r="DC16" s="646"/>
      <c r="DD16" s="614" t="s">
        <v>122</v>
      </c>
      <c r="DE16" s="609"/>
      <c r="DF16" s="609"/>
      <c r="DG16" s="609"/>
      <c r="DH16" s="609"/>
      <c r="DI16" s="609"/>
      <c r="DJ16" s="609"/>
      <c r="DK16" s="609"/>
      <c r="DL16" s="609"/>
      <c r="DM16" s="609"/>
      <c r="DN16" s="609"/>
      <c r="DO16" s="609"/>
      <c r="DP16" s="610"/>
      <c r="DQ16" s="614">
        <v>2651</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215804</v>
      </c>
      <c r="S17" s="609"/>
      <c r="T17" s="609"/>
      <c r="U17" s="609"/>
      <c r="V17" s="609"/>
      <c r="W17" s="609"/>
      <c r="X17" s="609"/>
      <c r="Y17" s="610"/>
      <c r="Z17" s="646">
        <v>1.2</v>
      </c>
      <c r="AA17" s="646"/>
      <c r="AB17" s="646"/>
      <c r="AC17" s="646"/>
      <c r="AD17" s="647">
        <v>215804</v>
      </c>
      <c r="AE17" s="647"/>
      <c r="AF17" s="647"/>
      <c r="AG17" s="647"/>
      <c r="AH17" s="647"/>
      <c r="AI17" s="647"/>
      <c r="AJ17" s="647"/>
      <c r="AK17" s="647"/>
      <c r="AL17" s="611">
        <v>2.2999999999999998</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1344286</v>
      </c>
      <c r="CS17" s="609"/>
      <c r="CT17" s="609"/>
      <c r="CU17" s="609"/>
      <c r="CV17" s="609"/>
      <c r="CW17" s="609"/>
      <c r="CX17" s="609"/>
      <c r="CY17" s="610"/>
      <c r="CZ17" s="646">
        <v>8</v>
      </c>
      <c r="DA17" s="646"/>
      <c r="DB17" s="646"/>
      <c r="DC17" s="646"/>
      <c r="DD17" s="614" t="s">
        <v>122</v>
      </c>
      <c r="DE17" s="609"/>
      <c r="DF17" s="609"/>
      <c r="DG17" s="609"/>
      <c r="DH17" s="609"/>
      <c r="DI17" s="609"/>
      <c r="DJ17" s="609"/>
      <c r="DK17" s="609"/>
      <c r="DL17" s="609"/>
      <c r="DM17" s="609"/>
      <c r="DN17" s="609"/>
      <c r="DO17" s="609"/>
      <c r="DP17" s="610"/>
      <c r="DQ17" s="614">
        <v>1344286</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39131</v>
      </c>
      <c r="S18" s="609"/>
      <c r="T18" s="609"/>
      <c r="U18" s="609"/>
      <c r="V18" s="609"/>
      <c r="W18" s="609"/>
      <c r="X18" s="609"/>
      <c r="Y18" s="610"/>
      <c r="Z18" s="646">
        <v>0.2</v>
      </c>
      <c r="AA18" s="646"/>
      <c r="AB18" s="646"/>
      <c r="AC18" s="646"/>
      <c r="AD18" s="647">
        <v>39131</v>
      </c>
      <c r="AE18" s="647"/>
      <c r="AF18" s="647"/>
      <c r="AG18" s="647"/>
      <c r="AH18" s="647"/>
      <c r="AI18" s="647"/>
      <c r="AJ18" s="647"/>
      <c r="AK18" s="647"/>
      <c r="AL18" s="611">
        <v>0.4</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173103</v>
      </c>
      <c r="S19" s="609"/>
      <c r="T19" s="609"/>
      <c r="U19" s="609"/>
      <c r="V19" s="609"/>
      <c r="W19" s="609"/>
      <c r="X19" s="609"/>
      <c r="Y19" s="610"/>
      <c r="Z19" s="646">
        <v>1</v>
      </c>
      <c r="AA19" s="646"/>
      <c r="AB19" s="646"/>
      <c r="AC19" s="646"/>
      <c r="AD19" s="647">
        <v>173103</v>
      </c>
      <c r="AE19" s="647"/>
      <c r="AF19" s="647"/>
      <c r="AG19" s="647"/>
      <c r="AH19" s="647"/>
      <c r="AI19" s="647"/>
      <c r="AJ19" s="647"/>
      <c r="AK19" s="647"/>
      <c r="AL19" s="611">
        <v>1.8</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86</v>
      </c>
      <c r="BH19" s="609"/>
      <c r="BI19" s="609"/>
      <c r="BJ19" s="609"/>
      <c r="BK19" s="609"/>
      <c r="BL19" s="609"/>
      <c r="BM19" s="609"/>
      <c r="BN19" s="610"/>
      <c r="BO19" s="646">
        <v>0</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3570</v>
      </c>
      <c r="S20" s="609"/>
      <c r="T20" s="609"/>
      <c r="U20" s="609"/>
      <c r="V20" s="609"/>
      <c r="W20" s="609"/>
      <c r="X20" s="609"/>
      <c r="Y20" s="610"/>
      <c r="Z20" s="646">
        <v>0</v>
      </c>
      <c r="AA20" s="646"/>
      <c r="AB20" s="646"/>
      <c r="AC20" s="646"/>
      <c r="AD20" s="647">
        <v>3570</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86</v>
      </c>
      <c r="BH20" s="609"/>
      <c r="BI20" s="609"/>
      <c r="BJ20" s="609"/>
      <c r="BK20" s="609"/>
      <c r="BL20" s="609"/>
      <c r="BM20" s="609"/>
      <c r="BN20" s="610"/>
      <c r="BO20" s="646">
        <v>0</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16814126</v>
      </c>
      <c r="CS20" s="609"/>
      <c r="CT20" s="609"/>
      <c r="CU20" s="609"/>
      <c r="CV20" s="609"/>
      <c r="CW20" s="609"/>
      <c r="CX20" s="609"/>
      <c r="CY20" s="610"/>
      <c r="CZ20" s="646">
        <v>100</v>
      </c>
      <c r="DA20" s="646"/>
      <c r="DB20" s="646"/>
      <c r="DC20" s="646"/>
      <c r="DD20" s="614">
        <v>2864691</v>
      </c>
      <c r="DE20" s="609"/>
      <c r="DF20" s="609"/>
      <c r="DG20" s="609"/>
      <c r="DH20" s="609"/>
      <c r="DI20" s="609"/>
      <c r="DJ20" s="609"/>
      <c r="DK20" s="609"/>
      <c r="DL20" s="609"/>
      <c r="DM20" s="609"/>
      <c r="DN20" s="609"/>
      <c r="DO20" s="609"/>
      <c r="DP20" s="610"/>
      <c r="DQ20" s="614">
        <v>10552387</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1730129</v>
      </c>
      <c r="S21" s="609"/>
      <c r="T21" s="609"/>
      <c r="U21" s="609"/>
      <c r="V21" s="609"/>
      <c r="W21" s="609"/>
      <c r="X21" s="609"/>
      <c r="Y21" s="610"/>
      <c r="Z21" s="646">
        <v>9.9</v>
      </c>
      <c r="AA21" s="646"/>
      <c r="AB21" s="646"/>
      <c r="AC21" s="646"/>
      <c r="AD21" s="647">
        <v>1587854</v>
      </c>
      <c r="AE21" s="647"/>
      <c r="AF21" s="647"/>
      <c r="AG21" s="647"/>
      <c r="AH21" s="647"/>
      <c r="AI21" s="647"/>
      <c r="AJ21" s="647"/>
      <c r="AK21" s="647"/>
      <c r="AL21" s="611">
        <v>16.8</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1587854</v>
      </c>
      <c r="S22" s="609"/>
      <c r="T22" s="609"/>
      <c r="U22" s="609"/>
      <c r="V22" s="609"/>
      <c r="W22" s="609"/>
      <c r="X22" s="609"/>
      <c r="Y22" s="610"/>
      <c r="Z22" s="646">
        <v>9.1</v>
      </c>
      <c r="AA22" s="646"/>
      <c r="AB22" s="646"/>
      <c r="AC22" s="646"/>
      <c r="AD22" s="647">
        <v>1587854</v>
      </c>
      <c r="AE22" s="647"/>
      <c r="AF22" s="647"/>
      <c r="AG22" s="647"/>
      <c r="AH22" s="647"/>
      <c r="AI22" s="647"/>
      <c r="AJ22" s="647"/>
      <c r="AK22" s="647"/>
      <c r="AL22" s="611">
        <v>16.8</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142247</v>
      </c>
      <c r="S23" s="609"/>
      <c r="T23" s="609"/>
      <c r="U23" s="609"/>
      <c r="V23" s="609"/>
      <c r="W23" s="609"/>
      <c r="X23" s="609"/>
      <c r="Y23" s="610"/>
      <c r="Z23" s="646">
        <v>0.8</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86</v>
      </c>
      <c r="BH23" s="609"/>
      <c r="BI23" s="609"/>
      <c r="BJ23" s="609"/>
      <c r="BK23" s="609"/>
      <c r="BL23" s="609"/>
      <c r="BM23" s="609"/>
      <c r="BN23" s="610"/>
      <c r="BO23" s="646">
        <v>0</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v>28</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7479094</v>
      </c>
      <c r="CS24" s="664"/>
      <c r="CT24" s="664"/>
      <c r="CU24" s="664"/>
      <c r="CV24" s="664"/>
      <c r="CW24" s="664"/>
      <c r="CX24" s="664"/>
      <c r="CY24" s="689"/>
      <c r="CZ24" s="690">
        <v>44.5</v>
      </c>
      <c r="DA24" s="672"/>
      <c r="DB24" s="672"/>
      <c r="DC24" s="692"/>
      <c r="DD24" s="688">
        <v>4740485</v>
      </c>
      <c r="DE24" s="664"/>
      <c r="DF24" s="664"/>
      <c r="DG24" s="664"/>
      <c r="DH24" s="664"/>
      <c r="DI24" s="664"/>
      <c r="DJ24" s="664"/>
      <c r="DK24" s="689"/>
      <c r="DL24" s="688">
        <v>4310649</v>
      </c>
      <c r="DM24" s="664"/>
      <c r="DN24" s="664"/>
      <c r="DO24" s="664"/>
      <c r="DP24" s="664"/>
      <c r="DQ24" s="664"/>
      <c r="DR24" s="664"/>
      <c r="DS24" s="664"/>
      <c r="DT24" s="664"/>
      <c r="DU24" s="664"/>
      <c r="DV24" s="689"/>
      <c r="DW24" s="690">
        <v>45.6</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9538718</v>
      </c>
      <c r="S25" s="609"/>
      <c r="T25" s="609"/>
      <c r="U25" s="609"/>
      <c r="V25" s="609"/>
      <c r="W25" s="609"/>
      <c r="X25" s="609"/>
      <c r="Y25" s="610"/>
      <c r="Z25" s="646">
        <v>54.7</v>
      </c>
      <c r="AA25" s="646"/>
      <c r="AB25" s="646"/>
      <c r="AC25" s="646"/>
      <c r="AD25" s="647">
        <v>9396357</v>
      </c>
      <c r="AE25" s="647"/>
      <c r="AF25" s="647"/>
      <c r="AG25" s="647"/>
      <c r="AH25" s="647"/>
      <c r="AI25" s="647"/>
      <c r="AJ25" s="647"/>
      <c r="AK25" s="647"/>
      <c r="AL25" s="611">
        <v>99.3</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2193855</v>
      </c>
      <c r="CS25" s="621"/>
      <c r="CT25" s="621"/>
      <c r="CU25" s="621"/>
      <c r="CV25" s="621"/>
      <c r="CW25" s="621"/>
      <c r="CX25" s="621"/>
      <c r="CY25" s="622"/>
      <c r="CZ25" s="611">
        <v>13</v>
      </c>
      <c r="DA25" s="623"/>
      <c r="DB25" s="623"/>
      <c r="DC25" s="624"/>
      <c r="DD25" s="614">
        <v>1974900</v>
      </c>
      <c r="DE25" s="621"/>
      <c r="DF25" s="621"/>
      <c r="DG25" s="621"/>
      <c r="DH25" s="621"/>
      <c r="DI25" s="621"/>
      <c r="DJ25" s="621"/>
      <c r="DK25" s="622"/>
      <c r="DL25" s="614">
        <v>1965747</v>
      </c>
      <c r="DM25" s="621"/>
      <c r="DN25" s="621"/>
      <c r="DO25" s="621"/>
      <c r="DP25" s="621"/>
      <c r="DQ25" s="621"/>
      <c r="DR25" s="621"/>
      <c r="DS25" s="621"/>
      <c r="DT25" s="621"/>
      <c r="DU25" s="621"/>
      <c r="DV25" s="622"/>
      <c r="DW25" s="611">
        <v>20.8</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4045</v>
      </c>
      <c r="S26" s="609"/>
      <c r="T26" s="609"/>
      <c r="U26" s="609"/>
      <c r="V26" s="609"/>
      <c r="W26" s="609"/>
      <c r="X26" s="609"/>
      <c r="Y26" s="610"/>
      <c r="Z26" s="646">
        <v>0</v>
      </c>
      <c r="AA26" s="646"/>
      <c r="AB26" s="646"/>
      <c r="AC26" s="646"/>
      <c r="AD26" s="647">
        <v>4045</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1246754</v>
      </c>
      <c r="CS26" s="609"/>
      <c r="CT26" s="609"/>
      <c r="CU26" s="609"/>
      <c r="CV26" s="609"/>
      <c r="CW26" s="609"/>
      <c r="CX26" s="609"/>
      <c r="CY26" s="610"/>
      <c r="CZ26" s="611">
        <v>7.4</v>
      </c>
      <c r="DA26" s="623"/>
      <c r="DB26" s="623"/>
      <c r="DC26" s="624"/>
      <c r="DD26" s="614">
        <v>1127819</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45136</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6141508</v>
      </c>
      <c r="BH27" s="609"/>
      <c r="BI27" s="609"/>
      <c r="BJ27" s="609"/>
      <c r="BK27" s="609"/>
      <c r="BL27" s="609"/>
      <c r="BM27" s="609"/>
      <c r="BN27" s="610"/>
      <c r="BO27" s="646">
        <v>100</v>
      </c>
      <c r="BP27" s="646"/>
      <c r="BQ27" s="646"/>
      <c r="BR27" s="646"/>
      <c r="BS27" s="647">
        <v>111616</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3940953</v>
      </c>
      <c r="CS27" s="621"/>
      <c r="CT27" s="621"/>
      <c r="CU27" s="621"/>
      <c r="CV27" s="621"/>
      <c r="CW27" s="621"/>
      <c r="CX27" s="621"/>
      <c r="CY27" s="622"/>
      <c r="CZ27" s="611">
        <v>23.4</v>
      </c>
      <c r="DA27" s="623"/>
      <c r="DB27" s="623"/>
      <c r="DC27" s="624"/>
      <c r="DD27" s="614">
        <v>1421299</v>
      </c>
      <c r="DE27" s="621"/>
      <c r="DF27" s="621"/>
      <c r="DG27" s="621"/>
      <c r="DH27" s="621"/>
      <c r="DI27" s="621"/>
      <c r="DJ27" s="621"/>
      <c r="DK27" s="622"/>
      <c r="DL27" s="614">
        <v>1015949</v>
      </c>
      <c r="DM27" s="621"/>
      <c r="DN27" s="621"/>
      <c r="DO27" s="621"/>
      <c r="DP27" s="621"/>
      <c r="DQ27" s="621"/>
      <c r="DR27" s="621"/>
      <c r="DS27" s="621"/>
      <c r="DT27" s="621"/>
      <c r="DU27" s="621"/>
      <c r="DV27" s="622"/>
      <c r="DW27" s="611">
        <v>10.7</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141385</v>
      </c>
      <c r="S28" s="609"/>
      <c r="T28" s="609"/>
      <c r="U28" s="609"/>
      <c r="V28" s="609"/>
      <c r="W28" s="609"/>
      <c r="X28" s="609"/>
      <c r="Y28" s="610"/>
      <c r="Z28" s="646">
        <v>0.8</v>
      </c>
      <c r="AA28" s="646"/>
      <c r="AB28" s="646"/>
      <c r="AC28" s="646"/>
      <c r="AD28" s="647">
        <v>35513</v>
      </c>
      <c r="AE28" s="647"/>
      <c r="AF28" s="647"/>
      <c r="AG28" s="647"/>
      <c r="AH28" s="647"/>
      <c r="AI28" s="647"/>
      <c r="AJ28" s="647"/>
      <c r="AK28" s="647"/>
      <c r="AL28" s="611">
        <v>0.4</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1344286</v>
      </c>
      <c r="CS28" s="609"/>
      <c r="CT28" s="609"/>
      <c r="CU28" s="609"/>
      <c r="CV28" s="609"/>
      <c r="CW28" s="609"/>
      <c r="CX28" s="609"/>
      <c r="CY28" s="610"/>
      <c r="CZ28" s="611">
        <v>8</v>
      </c>
      <c r="DA28" s="623"/>
      <c r="DB28" s="623"/>
      <c r="DC28" s="624"/>
      <c r="DD28" s="614">
        <v>1344286</v>
      </c>
      <c r="DE28" s="609"/>
      <c r="DF28" s="609"/>
      <c r="DG28" s="609"/>
      <c r="DH28" s="609"/>
      <c r="DI28" s="609"/>
      <c r="DJ28" s="609"/>
      <c r="DK28" s="610"/>
      <c r="DL28" s="614">
        <v>1328953</v>
      </c>
      <c r="DM28" s="609"/>
      <c r="DN28" s="609"/>
      <c r="DO28" s="609"/>
      <c r="DP28" s="609"/>
      <c r="DQ28" s="609"/>
      <c r="DR28" s="609"/>
      <c r="DS28" s="609"/>
      <c r="DT28" s="609"/>
      <c r="DU28" s="609"/>
      <c r="DV28" s="610"/>
      <c r="DW28" s="611">
        <v>14</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89940</v>
      </c>
      <c r="S29" s="609"/>
      <c r="T29" s="609"/>
      <c r="U29" s="609"/>
      <c r="V29" s="609"/>
      <c r="W29" s="609"/>
      <c r="X29" s="609"/>
      <c r="Y29" s="610"/>
      <c r="Z29" s="646">
        <v>0.5</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1344286</v>
      </c>
      <c r="CS29" s="621"/>
      <c r="CT29" s="621"/>
      <c r="CU29" s="621"/>
      <c r="CV29" s="621"/>
      <c r="CW29" s="621"/>
      <c r="CX29" s="621"/>
      <c r="CY29" s="622"/>
      <c r="CZ29" s="611">
        <v>8</v>
      </c>
      <c r="DA29" s="623"/>
      <c r="DB29" s="623"/>
      <c r="DC29" s="624"/>
      <c r="DD29" s="614">
        <v>1344286</v>
      </c>
      <c r="DE29" s="621"/>
      <c r="DF29" s="621"/>
      <c r="DG29" s="621"/>
      <c r="DH29" s="621"/>
      <c r="DI29" s="621"/>
      <c r="DJ29" s="621"/>
      <c r="DK29" s="622"/>
      <c r="DL29" s="614">
        <v>1328953</v>
      </c>
      <c r="DM29" s="621"/>
      <c r="DN29" s="621"/>
      <c r="DO29" s="621"/>
      <c r="DP29" s="621"/>
      <c r="DQ29" s="621"/>
      <c r="DR29" s="621"/>
      <c r="DS29" s="621"/>
      <c r="DT29" s="621"/>
      <c r="DU29" s="621"/>
      <c r="DV29" s="622"/>
      <c r="DW29" s="611">
        <v>14</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2962922</v>
      </c>
      <c r="S30" s="609"/>
      <c r="T30" s="609"/>
      <c r="U30" s="609"/>
      <c r="V30" s="609"/>
      <c r="W30" s="609"/>
      <c r="X30" s="609"/>
      <c r="Y30" s="610"/>
      <c r="Z30" s="646">
        <v>17</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1311392</v>
      </c>
      <c r="CS30" s="609"/>
      <c r="CT30" s="609"/>
      <c r="CU30" s="609"/>
      <c r="CV30" s="609"/>
      <c r="CW30" s="609"/>
      <c r="CX30" s="609"/>
      <c r="CY30" s="610"/>
      <c r="CZ30" s="611">
        <v>7.8</v>
      </c>
      <c r="DA30" s="623"/>
      <c r="DB30" s="623"/>
      <c r="DC30" s="624"/>
      <c r="DD30" s="614">
        <v>1311392</v>
      </c>
      <c r="DE30" s="609"/>
      <c r="DF30" s="609"/>
      <c r="DG30" s="609"/>
      <c r="DH30" s="609"/>
      <c r="DI30" s="609"/>
      <c r="DJ30" s="609"/>
      <c r="DK30" s="610"/>
      <c r="DL30" s="614">
        <v>1296400</v>
      </c>
      <c r="DM30" s="609"/>
      <c r="DN30" s="609"/>
      <c r="DO30" s="609"/>
      <c r="DP30" s="609"/>
      <c r="DQ30" s="609"/>
      <c r="DR30" s="609"/>
      <c r="DS30" s="609"/>
      <c r="DT30" s="609"/>
      <c r="DU30" s="609"/>
      <c r="DV30" s="610"/>
      <c r="DW30" s="611">
        <v>13.7</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99.1</v>
      </c>
      <c r="BH31" s="671"/>
      <c r="BI31" s="671"/>
      <c r="BJ31" s="671"/>
      <c r="BK31" s="671"/>
      <c r="BL31" s="671"/>
      <c r="BM31" s="672">
        <v>97.5</v>
      </c>
      <c r="BN31" s="671"/>
      <c r="BO31" s="671"/>
      <c r="BP31" s="671"/>
      <c r="BQ31" s="673"/>
      <c r="BR31" s="670">
        <v>99.1</v>
      </c>
      <c r="BS31" s="671"/>
      <c r="BT31" s="671"/>
      <c r="BU31" s="671"/>
      <c r="BV31" s="671"/>
      <c r="BW31" s="671"/>
      <c r="BX31" s="672">
        <v>97.5</v>
      </c>
      <c r="BY31" s="671"/>
      <c r="BZ31" s="671"/>
      <c r="CA31" s="671"/>
      <c r="CB31" s="673"/>
      <c r="CD31" s="629"/>
      <c r="CE31" s="630"/>
      <c r="CF31" s="605" t="s">
        <v>300</v>
      </c>
      <c r="CG31" s="606"/>
      <c r="CH31" s="606"/>
      <c r="CI31" s="606"/>
      <c r="CJ31" s="606"/>
      <c r="CK31" s="606"/>
      <c r="CL31" s="606"/>
      <c r="CM31" s="606"/>
      <c r="CN31" s="606"/>
      <c r="CO31" s="606"/>
      <c r="CP31" s="606"/>
      <c r="CQ31" s="607"/>
      <c r="CR31" s="608">
        <v>32894</v>
      </c>
      <c r="CS31" s="621"/>
      <c r="CT31" s="621"/>
      <c r="CU31" s="621"/>
      <c r="CV31" s="621"/>
      <c r="CW31" s="621"/>
      <c r="CX31" s="621"/>
      <c r="CY31" s="622"/>
      <c r="CZ31" s="611">
        <v>0.2</v>
      </c>
      <c r="DA31" s="623"/>
      <c r="DB31" s="623"/>
      <c r="DC31" s="624"/>
      <c r="DD31" s="614">
        <v>32894</v>
      </c>
      <c r="DE31" s="621"/>
      <c r="DF31" s="621"/>
      <c r="DG31" s="621"/>
      <c r="DH31" s="621"/>
      <c r="DI31" s="621"/>
      <c r="DJ31" s="621"/>
      <c r="DK31" s="622"/>
      <c r="DL31" s="614">
        <v>32553</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1426629</v>
      </c>
      <c r="S32" s="609"/>
      <c r="T32" s="609"/>
      <c r="U32" s="609"/>
      <c r="V32" s="609"/>
      <c r="W32" s="609"/>
      <c r="X32" s="609"/>
      <c r="Y32" s="610"/>
      <c r="Z32" s="646">
        <v>8.1999999999999993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99.2</v>
      </c>
      <c r="BH32" s="621"/>
      <c r="BI32" s="621"/>
      <c r="BJ32" s="621"/>
      <c r="BK32" s="621"/>
      <c r="BL32" s="621"/>
      <c r="BM32" s="612">
        <v>97.9</v>
      </c>
      <c r="BN32" s="621"/>
      <c r="BO32" s="621"/>
      <c r="BP32" s="621"/>
      <c r="BQ32" s="644"/>
      <c r="BR32" s="674">
        <v>99.2</v>
      </c>
      <c r="BS32" s="621"/>
      <c r="BT32" s="621"/>
      <c r="BU32" s="621"/>
      <c r="BV32" s="621"/>
      <c r="BW32" s="621"/>
      <c r="BX32" s="612">
        <v>98.2</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67347</v>
      </c>
      <c r="S33" s="609"/>
      <c r="T33" s="609"/>
      <c r="U33" s="609"/>
      <c r="V33" s="609"/>
      <c r="W33" s="609"/>
      <c r="X33" s="609"/>
      <c r="Y33" s="610"/>
      <c r="Z33" s="646">
        <v>0.4</v>
      </c>
      <c r="AA33" s="646"/>
      <c r="AB33" s="646"/>
      <c r="AC33" s="646"/>
      <c r="AD33" s="647">
        <v>21046</v>
      </c>
      <c r="AE33" s="647"/>
      <c r="AF33" s="647"/>
      <c r="AG33" s="647"/>
      <c r="AH33" s="647"/>
      <c r="AI33" s="647"/>
      <c r="AJ33" s="647"/>
      <c r="AK33" s="647"/>
      <c r="AL33" s="611">
        <v>0.2</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v>
      </c>
      <c r="BH33" s="593"/>
      <c r="BI33" s="593"/>
      <c r="BJ33" s="593"/>
      <c r="BK33" s="593"/>
      <c r="BL33" s="593"/>
      <c r="BM33" s="639">
        <v>97.1</v>
      </c>
      <c r="BN33" s="593"/>
      <c r="BO33" s="593"/>
      <c r="BP33" s="593"/>
      <c r="BQ33" s="656"/>
      <c r="BR33" s="669">
        <v>99</v>
      </c>
      <c r="BS33" s="593"/>
      <c r="BT33" s="593"/>
      <c r="BU33" s="593"/>
      <c r="BV33" s="593"/>
      <c r="BW33" s="593"/>
      <c r="BX33" s="639">
        <v>97</v>
      </c>
      <c r="BY33" s="593"/>
      <c r="BZ33" s="593"/>
      <c r="CA33" s="593"/>
      <c r="CB33" s="656"/>
      <c r="CD33" s="605" t="s">
        <v>307</v>
      </c>
      <c r="CE33" s="606"/>
      <c r="CF33" s="606"/>
      <c r="CG33" s="606"/>
      <c r="CH33" s="606"/>
      <c r="CI33" s="606"/>
      <c r="CJ33" s="606"/>
      <c r="CK33" s="606"/>
      <c r="CL33" s="606"/>
      <c r="CM33" s="606"/>
      <c r="CN33" s="606"/>
      <c r="CO33" s="606"/>
      <c r="CP33" s="606"/>
      <c r="CQ33" s="607"/>
      <c r="CR33" s="608">
        <v>6467690</v>
      </c>
      <c r="CS33" s="621"/>
      <c r="CT33" s="621"/>
      <c r="CU33" s="621"/>
      <c r="CV33" s="621"/>
      <c r="CW33" s="621"/>
      <c r="CX33" s="621"/>
      <c r="CY33" s="622"/>
      <c r="CZ33" s="611">
        <v>38.5</v>
      </c>
      <c r="DA33" s="623"/>
      <c r="DB33" s="623"/>
      <c r="DC33" s="624"/>
      <c r="DD33" s="614">
        <v>5168330</v>
      </c>
      <c r="DE33" s="621"/>
      <c r="DF33" s="621"/>
      <c r="DG33" s="621"/>
      <c r="DH33" s="621"/>
      <c r="DI33" s="621"/>
      <c r="DJ33" s="621"/>
      <c r="DK33" s="622"/>
      <c r="DL33" s="614">
        <v>4255116</v>
      </c>
      <c r="DM33" s="621"/>
      <c r="DN33" s="621"/>
      <c r="DO33" s="621"/>
      <c r="DP33" s="621"/>
      <c r="DQ33" s="621"/>
      <c r="DR33" s="621"/>
      <c r="DS33" s="621"/>
      <c r="DT33" s="621"/>
      <c r="DU33" s="621"/>
      <c r="DV33" s="622"/>
      <c r="DW33" s="611">
        <v>45</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111455</v>
      </c>
      <c r="S34" s="609"/>
      <c r="T34" s="609"/>
      <c r="U34" s="609"/>
      <c r="V34" s="609"/>
      <c r="W34" s="609"/>
      <c r="X34" s="609"/>
      <c r="Y34" s="610"/>
      <c r="Z34" s="646">
        <v>0.6</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2442218</v>
      </c>
      <c r="CS34" s="609"/>
      <c r="CT34" s="609"/>
      <c r="CU34" s="609"/>
      <c r="CV34" s="609"/>
      <c r="CW34" s="609"/>
      <c r="CX34" s="609"/>
      <c r="CY34" s="610"/>
      <c r="CZ34" s="611">
        <v>14.5</v>
      </c>
      <c r="DA34" s="623"/>
      <c r="DB34" s="623"/>
      <c r="DC34" s="624"/>
      <c r="DD34" s="614">
        <v>1891231</v>
      </c>
      <c r="DE34" s="609"/>
      <c r="DF34" s="609"/>
      <c r="DG34" s="609"/>
      <c r="DH34" s="609"/>
      <c r="DI34" s="609"/>
      <c r="DJ34" s="609"/>
      <c r="DK34" s="610"/>
      <c r="DL34" s="614">
        <v>1681037</v>
      </c>
      <c r="DM34" s="609"/>
      <c r="DN34" s="609"/>
      <c r="DO34" s="609"/>
      <c r="DP34" s="609"/>
      <c r="DQ34" s="609"/>
      <c r="DR34" s="609"/>
      <c r="DS34" s="609"/>
      <c r="DT34" s="609"/>
      <c r="DU34" s="609"/>
      <c r="DV34" s="610"/>
      <c r="DW34" s="611">
        <v>17.8</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460692</v>
      </c>
      <c r="S35" s="609"/>
      <c r="T35" s="609"/>
      <c r="U35" s="609"/>
      <c r="V35" s="609"/>
      <c r="W35" s="609"/>
      <c r="X35" s="609"/>
      <c r="Y35" s="610"/>
      <c r="Z35" s="646">
        <v>2.6</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171887</v>
      </c>
      <c r="CS35" s="621"/>
      <c r="CT35" s="621"/>
      <c r="CU35" s="621"/>
      <c r="CV35" s="621"/>
      <c r="CW35" s="621"/>
      <c r="CX35" s="621"/>
      <c r="CY35" s="622"/>
      <c r="CZ35" s="611">
        <v>1</v>
      </c>
      <c r="DA35" s="623"/>
      <c r="DB35" s="623"/>
      <c r="DC35" s="624"/>
      <c r="DD35" s="614">
        <v>64756</v>
      </c>
      <c r="DE35" s="621"/>
      <c r="DF35" s="621"/>
      <c r="DG35" s="621"/>
      <c r="DH35" s="621"/>
      <c r="DI35" s="621"/>
      <c r="DJ35" s="621"/>
      <c r="DK35" s="622"/>
      <c r="DL35" s="614">
        <v>57246</v>
      </c>
      <c r="DM35" s="621"/>
      <c r="DN35" s="621"/>
      <c r="DO35" s="621"/>
      <c r="DP35" s="621"/>
      <c r="DQ35" s="621"/>
      <c r="DR35" s="621"/>
      <c r="DS35" s="621"/>
      <c r="DT35" s="621"/>
      <c r="DU35" s="621"/>
      <c r="DV35" s="622"/>
      <c r="DW35" s="611">
        <v>0.6</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724466</v>
      </c>
      <c r="S36" s="609"/>
      <c r="T36" s="609"/>
      <c r="U36" s="609"/>
      <c r="V36" s="609"/>
      <c r="W36" s="609"/>
      <c r="X36" s="609"/>
      <c r="Y36" s="610"/>
      <c r="Z36" s="646">
        <v>4.2</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2116356</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105670</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1899350</v>
      </c>
      <c r="CS36" s="609"/>
      <c r="CT36" s="609"/>
      <c r="CU36" s="609"/>
      <c r="CV36" s="609"/>
      <c r="CW36" s="609"/>
      <c r="CX36" s="609"/>
      <c r="CY36" s="610"/>
      <c r="CZ36" s="611">
        <v>11.3</v>
      </c>
      <c r="DA36" s="623"/>
      <c r="DB36" s="623"/>
      <c r="DC36" s="624"/>
      <c r="DD36" s="614">
        <v>1710678</v>
      </c>
      <c r="DE36" s="609"/>
      <c r="DF36" s="609"/>
      <c r="DG36" s="609"/>
      <c r="DH36" s="609"/>
      <c r="DI36" s="609"/>
      <c r="DJ36" s="609"/>
      <c r="DK36" s="610"/>
      <c r="DL36" s="614">
        <v>1376729</v>
      </c>
      <c r="DM36" s="609"/>
      <c r="DN36" s="609"/>
      <c r="DO36" s="609"/>
      <c r="DP36" s="609"/>
      <c r="DQ36" s="609"/>
      <c r="DR36" s="609"/>
      <c r="DS36" s="609"/>
      <c r="DT36" s="609"/>
      <c r="DU36" s="609"/>
      <c r="DV36" s="610"/>
      <c r="DW36" s="611">
        <v>14.6</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576363</v>
      </c>
      <c r="S37" s="609"/>
      <c r="T37" s="609"/>
      <c r="U37" s="609"/>
      <c r="V37" s="609"/>
      <c r="W37" s="609"/>
      <c r="X37" s="609"/>
      <c r="Y37" s="610"/>
      <c r="Z37" s="646">
        <v>3.3</v>
      </c>
      <c r="AA37" s="646"/>
      <c r="AB37" s="646"/>
      <c r="AC37" s="646"/>
      <c r="AD37" s="647">
        <v>3410</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665163</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113014</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610033</v>
      </c>
      <c r="CS37" s="621"/>
      <c r="CT37" s="621"/>
      <c r="CU37" s="621"/>
      <c r="CV37" s="621"/>
      <c r="CW37" s="621"/>
      <c r="CX37" s="621"/>
      <c r="CY37" s="622"/>
      <c r="CZ37" s="611">
        <v>3.6</v>
      </c>
      <c r="DA37" s="623"/>
      <c r="DB37" s="623"/>
      <c r="DC37" s="624"/>
      <c r="DD37" s="614">
        <v>610033</v>
      </c>
      <c r="DE37" s="621"/>
      <c r="DF37" s="621"/>
      <c r="DG37" s="621"/>
      <c r="DH37" s="621"/>
      <c r="DI37" s="621"/>
      <c r="DJ37" s="621"/>
      <c r="DK37" s="622"/>
      <c r="DL37" s="614">
        <v>606855</v>
      </c>
      <c r="DM37" s="621"/>
      <c r="DN37" s="621"/>
      <c r="DO37" s="621"/>
      <c r="DP37" s="621"/>
      <c r="DQ37" s="621"/>
      <c r="DR37" s="621"/>
      <c r="DS37" s="621"/>
      <c r="DT37" s="621"/>
      <c r="DU37" s="621"/>
      <c r="DV37" s="622"/>
      <c r="DW37" s="611">
        <v>6.4</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1279000</v>
      </c>
      <c r="S38" s="609"/>
      <c r="T38" s="609"/>
      <c r="U38" s="609"/>
      <c r="V38" s="609"/>
      <c r="W38" s="609"/>
      <c r="X38" s="609"/>
      <c r="Y38" s="610"/>
      <c r="Z38" s="646">
        <v>7.3</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10879</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4793</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1440314</v>
      </c>
      <c r="CS38" s="609"/>
      <c r="CT38" s="609"/>
      <c r="CU38" s="609"/>
      <c r="CV38" s="609"/>
      <c r="CW38" s="609"/>
      <c r="CX38" s="609"/>
      <c r="CY38" s="610"/>
      <c r="CZ38" s="611">
        <v>8.6</v>
      </c>
      <c r="DA38" s="623"/>
      <c r="DB38" s="623"/>
      <c r="DC38" s="624"/>
      <c r="DD38" s="614">
        <v>1172245</v>
      </c>
      <c r="DE38" s="609"/>
      <c r="DF38" s="609"/>
      <c r="DG38" s="609"/>
      <c r="DH38" s="609"/>
      <c r="DI38" s="609"/>
      <c r="DJ38" s="609"/>
      <c r="DK38" s="610"/>
      <c r="DL38" s="614">
        <v>1140104</v>
      </c>
      <c r="DM38" s="609"/>
      <c r="DN38" s="609"/>
      <c r="DO38" s="609"/>
      <c r="DP38" s="609"/>
      <c r="DQ38" s="609"/>
      <c r="DR38" s="609"/>
      <c r="DS38" s="609"/>
      <c r="DT38" s="609"/>
      <c r="DU38" s="609"/>
      <c r="DV38" s="610"/>
      <c r="DW38" s="611">
        <v>12.1</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7371</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304921</v>
      </c>
      <c r="CS39" s="621"/>
      <c r="CT39" s="621"/>
      <c r="CU39" s="621"/>
      <c r="CV39" s="621"/>
      <c r="CW39" s="621"/>
      <c r="CX39" s="621"/>
      <c r="CY39" s="622"/>
      <c r="CZ39" s="611">
        <v>1.8</v>
      </c>
      <c r="DA39" s="623"/>
      <c r="DB39" s="623"/>
      <c r="DC39" s="624"/>
      <c r="DD39" s="614">
        <v>291420</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116</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209000</v>
      </c>
      <c r="CS40" s="609"/>
      <c r="CT40" s="609"/>
      <c r="CU40" s="609"/>
      <c r="CV40" s="609"/>
      <c r="CW40" s="609"/>
      <c r="CX40" s="609"/>
      <c r="CY40" s="610"/>
      <c r="CZ40" s="611">
        <v>1.2</v>
      </c>
      <c r="DA40" s="623"/>
      <c r="DB40" s="623"/>
      <c r="DC40" s="624"/>
      <c r="DD40" s="614">
        <v>38000</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17428098</v>
      </c>
      <c r="S41" s="633"/>
      <c r="T41" s="633"/>
      <c r="U41" s="633"/>
      <c r="V41" s="633"/>
      <c r="W41" s="633"/>
      <c r="X41" s="633"/>
      <c r="Y41" s="636"/>
      <c r="Z41" s="637">
        <v>100</v>
      </c>
      <c r="AA41" s="637"/>
      <c r="AB41" s="637"/>
      <c r="AC41" s="637"/>
      <c r="AD41" s="638">
        <v>9460371</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279740</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1160574</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351</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2867342</v>
      </c>
      <c r="CS42" s="621"/>
      <c r="CT42" s="621"/>
      <c r="CU42" s="621"/>
      <c r="CV42" s="621"/>
      <c r="CW42" s="621"/>
      <c r="CX42" s="621"/>
      <c r="CY42" s="622"/>
      <c r="CZ42" s="611">
        <v>17.100000000000001</v>
      </c>
      <c r="DA42" s="623"/>
      <c r="DB42" s="623"/>
      <c r="DC42" s="624"/>
      <c r="DD42" s="614">
        <v>643572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175902</v>
      </c>
      <c r="CS43" s="621"/>
      <c r="CT43" s="621"/>
      <c r="CU43" s="621"/>
      <c r="CV43" s="621"/>
      <c r="CW43" s="621"/>
      <c r="CX43" s="621"/>
      <c r="CY43" s="622"/>
      <c r="CZ43" s="611">
        <v>1</v>
      </c>
      <c r="DA43" s="623"/>
      <c r="DB43" s="623"/>
      <c r="DC43" s="624"/>
      <c r="DD43" s="614">
        <v>174698</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2864691</v>
      </c>
      <c r="CS44" s="609"/>
      <c r="CT44" s="609"/>
      <c r="CU44" s="609"/>
      <c r="CV44" s="609"/>
      <c r="CW44" s="609"/>
      <c r="CX44" s="609"/>
      <c r="CY44" s="610"/>
      <c r="CZ44" s="611">
        <v>17</v>
      </c>
      <c r="DA44" s="612"/>
      <c r="DB44" s="612"/>
      <c r="DC44" s="613"/>
      <c r="DD44" s="614">
        <v>640921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1431040</v>
      </c>
      <c r="CS45" s="621"/>
      <c r="CT45" s="621"/>
      <c r="CU45" s="621"/>
      <c r="CV45" s="621"/>
      <c r="CW45" s="621"/>
      <c r="CX45" s="621"/>
      <c r="CY45" s="622"/>
      <c r="CZ45" s="611">
        <v>8.5</v>
      </c>
      <c r="DA45" s="623"/>
      <c r="DB45" s="623"/>
      <c r="DC45" s="624"/>
      <c r="DD45" s="614">
        <v>76834</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1361847</v>
      </c>
      <c r="CS46" s="609"/>
      <c r="CT46" s="609"/>
      <c r="CU46" s="609"/>
      <c r="CV46" s="609"/>
      <c r="CW46" s="609"/>
      <c r="CX46" s="609"/>
      <c r="CY46" s="610"/>
      <c r="CZ46" s="611">
        <v>8.1</v>
      </c>
      <c r="DA46" s="612"/>
      <c r="DB46" s="612"/>
      <c r="DC46" s="613"/>
      <c r="DD46" s="614">
        <v>559572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2651</v>
      </c>
      <c r="CS47" s="621"/>
      <c r="CT47" s="621"/>
      <c r="CU47" s="621"/>
      <c r="CV47" s="621"/>
      <c r="CW47" s="621"/>
      <c r="CX47" s="621"/>
      <c r="CY47" s="622"/>
      <c r="CZ47" s="611">
        <v>0</v>
      </c>
      <c r="DA47" s="623"/>
      <c r="DB47" s="623"/>
      <c r="DC47" s="624"/>
      <c r="DD47" s="614">
        <v>2651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16814126</v>
      </c>
      <c r="CS49" s="593"/>
      <c r="CT49" s="593"/>
      <c r="CU49" s="593"/>
      <c r="CV49" s="593"/>
      <c r="CW49" s="593"/>
      <c r="CX49" s="593"/>
      <c r="CY49" s="594"/>
      <c r="CZ49" s="595">
        <v>100</v>
      </c>
      <c r="DA49" s="596"/>
      <c r="DB49" s="596"/>
      <c r="DC49" s="597"/>
      <c r="DD49" s="598">
        <v>10552387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AcCmUYOGFdz7Wdk/95lgn+jvL2jv3yC4nuIqufw2LWTAhThPk2Fc3BDzFqOtAFL9GKpUViO6apsm9QfBgZBGeQ==" saltValue="BSANP+nJpC7X2IFAbktUH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17426</v>
      </c>
      <c r="R7" s="1090"/>
      <c r="S7" s="1090"/>
      <c r="T7" s="1090"/>
      <c r="U7" s="1090"/>
      <c r="V7" s="1090">
        <v>16812</v>
      </c>
      <c r="W7" s="1090"/>
      <c r="X7" s="1090"/>
      <c r="Y7" s="1090"/>
      <c r="Z7" s="1090"/>
      <c r="AA7" s="1090">
        <v>614</v>
      </c>
      <c r="AB7" s="1090"/>
      <c r="AC7" s="1090"/>
      <c r="AD7" s="1090"/>
      <c r="AE7" s="1091"/>
      <c r="AF7" s="1092">
        <v>569</v>
      </c>
      <c r="AG7" s="1093"/>
      <c r="AH7" s="1093"/>
      <c r="AI7" s="1093"/>
      <c r="AJ7" s="1094"/>
      <c r="AK7" s="1095">
        <v>453</v>
      </c>
      <c r="AL7" s="1096"/>
      <c r="AM7" s="1096"/>
      <c r="AN7" s="1096"/>
      <c r="AO7" s="1096"/>
      <c r="AP7" s="1096">
        <v>12487</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546</v>
      </c>
      <c r="BT7" s="1087"/>
      <c r="BU7" s="1087"/>
      <c r="BV7" s="1087"/>
      <c r="BW7" s="1087"/>
      <c r="BX7" s="1087"/>
      <c r="BY7" s="1087"/>
      <c r="BZ7" s="1087"/>
      <c r="CA7" s="1087"/>
      <c r="CB7" s="1087"/>
      <c r="CC7" s="1087"/>
      <c r="CD7" s="1087"/>
      <c r="CE7" s="1087"/>
      <c r="CF7" s="1087"/>
      <c r="CG7" s="1099"/>
      <c r="CH7" s="1083">
        <v>14</v>
      </c>
      <c r="CI7" s="1084"/>
      <c r="CJ7" s="1084"/>
      <c r="CK7" s="1084"/>
      <c r="CL7" s="1085"/>
      <c r="CM7" s="1083">
        <v>79</v>
      </c>
      <c r="CN7" s="1084"/>
      <c r="CO7" s="1084"/>
      <c r="CP7" s="1084"/>
      <c r="CQ7" s="1085"/>
      <c r="CR7" s="1083">
        <v>16</v>
      </c>
      <c r="CS7" s="1084"/>
      <c r="CT7" s="1084"/>
      <c r="CU7" s="1084"/>
      <c r="CV7" s="1085"/>
      <c r="CW7" s="1083" t="s">
        <v>545</v>
      </c>
      <c r="CX7" s="1084"/>
      <c r="CY7" s="1084"/>
      <c r="CZ7" s="1084"/>
      <c r="DA7" s="1085"/>
      <c r="DB7" s="1083" t="s">
        <v>545</v>
      </c>
      <c r="DC7" s="1084"/>
      <c r="DD7" s="1084"/>
      <c r="DE7" s="1084"/>
      <c r="DF7" s="1085"/>
      <c r="DG7" s="1083" t="s">
        <v>545</v>
      </c>
      <c r="DH7" s="1084"/>
      <c r="DI7" s="1084"/>
      <c r="DJ7" s="1084"/>
      <c r="DK7" s="1085"/>
      <c r="DL7" s="1083" t="s">
        <v>545</v>
      </c>
      <c r="DM7" s="1084"/>
      <c r="DN7" s="1084"/>
      <c r="DO7" s="1084"/>
      <c r="DP7" s="1085"/>
      <c r="DQ7" s="1083" t="s">
        <v>545</v>
      </c>
      <c r="DR7" s="1084"/>
      <c r="DS7" s="1084"/>
      <c r="DT7" s="1084"/>
      <c r="DU7" s="1085"/>
      <c r="DV7" s="1086"/>
      <c r="DW7" s="1087"/>
      <c r="DX7" s="1087"/>
      <c r="DY7" s="1087"/>
      <c r="DZ7" s="1088"/>
      <c r="EA7" s="217"/>
    </row>
    <row r="8" spans="1:131" s="218" customFormat="1" ht="26.25" customHeight="1" x14ac:dyDescent="0.2">
      <c r="A8" s="221">
        <v>2</v>
      </c>
      <c r="B8" s="1017" t="s">
        <v>375</v>
      </c>
      <c r="C8" s="1018"/>
      <c r="D8" s="1018"/>
      <c r="E8" s="1018"/>
      <c r="F8" s="1018"/>
      <c r="G8" s="1018"/>
      <c r="H8" s="1018"/>
      <c r="I8" s="1018"/>
      <c r="J8" s="1018"/>
      <c r="K8" s="1018"/>
      <c r="L8" s="1018"/>
      <c r="M8" s="1018"/>
      <c r="N8" s="1018"/>
      <c r="O8" s="1018"/>
      <c r="P8" s="1019"/>
      <c r="Q8" s="1025">
        <v>2</v>
      </c>
      <c r="R8" s="1026"/>
      <c r="S8" s="1026"/>
      <c r="T8" s="1026"/>
      <c r="U8" s="1026"/>
      <c r="V8" s="1026">
        <v>2</v>
      </c>
      <c r="W8" s="1026"/>
      <c r="X8" s="1026"/>
      <c r="Y8" s="1026"/>
      <c r="Z8" s="1026"/>
      <c r="AA8" s="1026"/>
      <c r="AB8" s="1026"/>
      <c r="AC8" s="1026"/>
      <c r="AD8" s="1026"/>
      <c r="AE8" s="1027"/>
      <c r="AF8" s="1022" t="s">
        <v>122</v>
      </c>
      <c r="AG8" s="1023"/>
      <c r="AH8" s="1023"/>
      <c r="AI8" s="1023"/>
      <c r="AJ8" s="1024"/>
      <c r="AK8" s="1067">
        <v>2</v>
      </c>
      <c r="AL8" s="1068"/>
      <c r="AM8" s="1068"/>
      <c r="AN8" s="1068"/>
      <c r="AO8" s="1068"/>
      <c r="AP8" s="1068" t="s">
        <v>545</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552</v>
      </c>
      <c r="BT8" s="980"/>
      <c r="BU8" s="980"/>
      <c r="BV8" s="980"/>
      <c r="BW8" s="980"/>
      <c r="BX8" s="980"/>
      <c r="BY8" s="980"/>
      <c r="BZ8" s="980"/>
      <c r="CA8" s="980"/>
      <c r="CB8" s="980"/>
      <c r="CC8" s="980"/>
      <c r="CD8" s="980"/>
      <c r="CE8" s="980"/>
      <c r="CF8" s="980"/>
      <c r="CG8" s="1001"/>
      <c r="CH8" s="976">
        <v>-14</v>
      </c>
      <c r="CI8" s="977"/>
      <c r="CJ8" s="977"/>
      <c r="CK8" s="977"/>
      <c r="CL8" s="978"/>
      <c r="CM8" s="976">
        <v>36</v>
      </c>
      <c r="CN8" s="977"/>
      <c r="CO8" s="977"/>
      <c r="CP8" s="977"/>
      <c r="CQ8" s="978"/>
      <c r="CR8" s="976">
        <v>50</v>
      </c>
      <c r="CS8" s="977"/>
      <c r="CT8" s="977"/>
      <c r="CU8" s="977"/>
      <c r="CV8" s="978"/>
      <c r="CW8" s="976" t="s">
        <v>545</v>
      </c>
      <c r="CX8" s="977"/>
      <c r="CY8" s="977"/>
      <c r="CZ8" s="977"/>
      <c r="DA8" s="978"/>
      <c r="DB8" s="976" t="s">
        <v>545</v>
      </c>
      <c r="DC8" s="977"/>
      <c r="DD8" s="977"/>
      <c r="DE8" s="977"/>
      <c r="DF8" s="978"/>
      <c r="DG8" s="976" t="s">
        <v>545</v>
      </c>
      <c r="DH8" s="977"/>
      <c r="DI8" s="977"/>
      <c r="DJ8" s="977"/>
      <c r="DK8" s="978"/>
      <c r="DL8" s="976" t="s">
        <v>545</v>
      </c>
      <c r="DM8" s="977"/>
      <c r="DN8" s="977"/>
      <c r="DO8" s="977"/>
      <c r="DP8" s="978"/>
      <c r="DQ8" s="976" t="s">
        <v>545</v>
      </c>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377</v>
      </c>
      <c r="B23" s="924" t="s">
        <v>378</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569</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389</v>
      </c>
      <c r="C28" s="1035"/>
      <c r="D28" s="1035"/>
      <c r="E28" s="1035"/>
      <c r="F28" s="1035"/>
      <c r="G28" s="1035"/>
      <c r="H28" s="1035"/>
      <c r="I28" s="1035"/>
      <c r="J28" s="1035"/>
      <c r="K28" s="1035"/>
      <c r="L28" s="1035"/>
      <c r="M28" s="1035"/>
      <c r="N28" s="1035"/>
      <c r="O28" s="1035"/>
      <c r="P28" s="1036"/>
      <c r="Q28" s="1037">
        <v>3936</v>
      </c>
      <c r="R28" s="1038"/>
      <c r="S28" s="1038"/>
      <c r="T28" s="1038"/>
      <c r="U28" s="1038"/>
      <c r="V28" s="1038">
        <v>3830</v>
      </c>
      <c r="W28" s="1038"/>
      <c r="X28" s="1038"/>
      <c r="Y28" s="1038"/>
      <c r="Z28" s="1038"/>
      <c r="AA28" s="1038">
        <v>106</v>
      </c>
      <c r="AB28" s="1038"/>
      <c r="AC28" s="1038"/>
      <c r="AD28" s="1038"/>
      <c r="AE28" s="1039"/>
      <c r="AF28" s="1040">
        <v>106</v>
      </c>
      <c r="AG28" s="1038"/>
      <c r="AH28" s="1038"/>
      <c r="AI28" s="1038"/>
      <c r="AJ28" s="1041"/>
      <c r="AK28" s="1029">
        <v>280</v>
      </c>
      <c r="AL28" s="1030"/>
      <c r="AM28" s="1030"/>
      <c r="AN28" s="1030"/>
      <c r="AO28" s="1030"/>
      <c r="AP28" s="1030" t="s">
        <v>545</v>
      </c>
      <c r="AQ28" s="1030"/>
      <c r="AR28" s="1030"/>
      <c r="AS28" s="1030"/>
      <c r="AT28" s="1030"/>
      <c r="AU28" s="1030" t="s">
        <v>545</v>
      </c>
      <c r="AV28" s="1030"/>
      <c r="AW28" s="1030"/>
      <c r="AX28" s="1030"/>
      <c r="AY28" s="1030"/>
      <c r="AZ28" s="1031" t="s">
        <v>545</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390</v>
      </c>
      <c r="C29" s="1018"/>
      <c r="D29" s="1018"/>
      <c r="E29" s="1018"/>
      <c r="F29" s="1018"/>
      <c r="G29" s="1018"/>
      <c r="H29" s="1018"/>
      <c r="I29" s="1018"/>
      <c r="J29" s="1018"/>
      <c r="K29" s="1018"/>
      <c r="L29" s="1018"/>
      <c r="M29" s="1018"/>
      <c r="N29" s="1018"/>
      <c r="O29" s="1018"/>
      <c r="P29" s="1019"/>
      <c r="Q29" s="1025">
        <v>3675</v>
      </c>
      <c r="R29" s="1026"/>
      <c r="S29" s="1026"/>
      <c r="T29" s="1026"/>
      <c r="U29" s="1026"/>
      <c r="V29" s="1026">
        <v>3601</v>
      </c>
      <c r="W29" s="1026"/>
      <c r="X29" s="1026"/>
      <c r="Y29" s="1026"/>
      <c r="Z29" s="1026"/>
      <c r="AA29" s="1026">
        <v>75</v>
      </c>
      <c r="AB29" s="1026"/>
      <c r="AC29" s="1026"/>
      <c r="AD29" s="1026"/>
      <c r="AE29" s="1027"/>
      <c r="AF29" s="1022">
        <v>75</v>
      </c>
      <c r="AG29" s="1023"/>
      <c r="AH29" s="1023"/>
      <c r="AI29" s="1023"/>
      <c r="AJ29" s="1024"/>
      <c r="AK29" s="967">
        <v>572</v>
      </c>
      <c r="AL29" s="958"/>
      <c r="AM29" s="958"/>
      <c r="AN29" s="958"/>
      <c r="AO29" s="958"/>
      <c r="AP29" s="958" t="s">
        <v>545</v>
      </c>
      <c r="AQ29" s="958"/>
      <c r="AR29" s="958"/>
      <c r="AS29" s="958"/>
      <c r="AT29" s="958"/>
      <c r="AU29" s="958" t="s">
        <v>545</v>
      </c>
      <c r="AV29" s="958"/>
      <c r="AW29" s="958"/>
      <c r="AX29" s="958"/>
      <c r="AY29" s="958"/>
      <c r="AZ29" s="1028" t="s">
        <v>545</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391</v>
      </c>
      <c r="C30" s="1018"/>
      <c r="D30" s="1018"/>
      <c r="E30" s="1018"/>
      <c r="F30" s="1018"/>
      <c r="G30" s="1018"/>
      <c r="H30" s="1018"/>
      <c r="I30" s="1018"/>
      <c r="J30" s="1018"/>
      <c r="K30" s="1018"/>
      <c r="L30" s="1018"/>
      <c r="M30" s="1018"/>
      <c r="N30" s="1018"/>
      <c r="O30" s="1018"/>
      <c r="P30" s="1019"/>
      <c r="Q30" s="1025">
        <v>630</v>
      </c>
      <c r="R30" s="1026"/>
      <c r="S30" s="1026"/>
      <c r="T30" s="1026"/>
      <c r="U30" s="1026"/>
      <c r="V30" s="1026">
        <v>614</v>
      </c>
      <c r="W30" s="1026"/>
      <c r="X30" s="1026"/>
      <c r="Y30" s="1026"/>
      <c r="Z30" s="1026"/>
      <c r="AA30" s="1026">
        <v>16</v>
      </c>
      <c r="AB30" s="1026"/>
      <c r="AC30" s="1026"/>
      <c r="AD30" s="1026"/>
      <c r="AE30" s="1027"/>
      <c r="AF30" s="1022">
        <v>16</v>
      </c>
      <c r="AG30" s="1023"/>
      <c r="AH30" s="1023"/>
      <c r="AI30" s="1023"/>
      <c r="AJ30" s="1024"/>
      <c r="AK30" s="967">
        <v>145</v>
      </c>
      <c r="AL30" s="958"/>
      <c r="AM30" s="958"/>
      <c r="AN30" s="958"/>
      <c r="AO30" s="958"/>
      <c r="AP30" s="958" t="s">
        <v>545</v>
      </c>
      <c r="AQ30" s="958"/>
      <c r="AR30" s="958"/>
      <c r="AS30" s="958"/>
      <c r="AT30" s="958"/>
      <c r="AU30" s="958" t="s">
        <v>545</v>
      </c>
      <c r="AV30" s="958"/>
      <c r="AW30" s="958"/>
      <c r="AX30" s="958"/>
      <c r="AY30" s="958"/>
      <c r="AZ30" s="1028" t="s">
        <v>545</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392</v>
      </c>
      <c r="C31" s="1018"/>
      <c r="D31" s="1018"/>
      <c r="E31" s="1018"/>
      <c r="F31" s="1018"/>
      <c r="G31" s="1018"/>
      <c r="H31" s="1018"/>
      <c r="I31" s="1018"/>
      <c r="J31" s="1018"/>
      <c r="K31" s="1018"/>
      <c r="L31" s="1018"/>
      <c r="M31" s="1018"/>
      <c r="N31" s="1018"/>
      <c r="O31" s="1018"/>
      <c r="P31" s="1019"/>
      <c r="Q31" s="1025">
        <v>620</v>
      </c>
      <c r="R31" s="1026"/>
      <c r="S31" s="1026"/>
      <c r="T31" s="1026"/>
      <c r="U31" s="1026"/>
      <c r="V31" s="1026">
        <v>528</v>
      </c>
      <c r="W31" s="1026"/>
      <c r="X31" s="1026"/>
      <c r="Y31" s="1026"/>
      <c r="Z31" s="1026"/>
      <c r="AA31" s="1026">
        <v>92</v>
      </c>
      <c r="AB31" s="1026"/>
      <c r="AC31" s="1026"/>
      <c r="AD31" s="1026"/>
      <c r="AE31" s="1027"/>
      <c r="AF31" s="1022">
        <v>855</v>
      </c>
      <c r="AG31" s="1023"/>
      <c r="AH31" s="1023"/>
      <c r="AI31" s="1023"/>
      <c r="AJ31" s="1024"/>
      <c r="AK31" s="967">
        <v>4</v>
      </c>
      <c r="AL31" s="958"/>
      <c r="AM31" s="958"/>
      <c r="AN31" s="958"/>
      <c r="AO31" s="958"/>
      <c r="AP31" s="958">
        <v>1440</v>
      </c>
      <c r="AQ31" s="958"/>
      <c r="AR31" s="958"/>
      <c r="AS31" s="958"/>
      <c r="AT31" s="958"/>
      <c r="AU31" s="958">
        <v>42</v>
      </c>
      <c r="AV31" s="958"/>
      <c r="AW31" s="958"/>
      <c r="AX31" s="958"/>
      <c r="AY31" s="958"/>
      <c r="AZ31" s="1028" t="s">
        <v>545</v>
      </c>
      <c r="BA31" s="1028"/>
      <c r="BB31" s="1028"/>
      <c r="BC31" s="1028"/>
      <c r="BD31" s="1028"/>
      <c r="BE31" s="959" t="s">
        <v>393</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394</v>
      </c>
      <c r="C32" s="1018"/>
      <c r="D32" s="1018"/>
      <c r="E32" s="1018"/>
      <c r="F32" s="1018"/>
      <c r="G32" s="1018"/>
      <c r="H32" s="1018"/>
      <c r="I32" s="1018"/>
      <c r="J32" s="1018"/>
      <c r="K32" s="1018"/>
      <c r="L32" s="1018"/>
      <c r="M32" s="1018"/>
      <c r="N32" s="1018"/>
      <c r="O32" s="1018"/>
      <c r="P32" s="1019"/>
      <c r="Q32" s="1025">
        <v>1638</v>
      </c>
      <c r="R32" s="1026"/>
      <c r="S32" s="1026"/>
      <c r="T32" s="1026"/>
      <c r="U32" s="1026"/>
      <c r="V32" s="1026">
        <v>1466</v>
      </c>
      <c r="W32" s="1026"/>
      <c r="X32" s="1026"/>
      <c r="Y32" s="1026"/>
      <c r="Z32" s="1026"/>
      <c r="AA32" s="1026">
        <v>172</v>
      </c>
      <c r="AB32" s="1026"/>
      <c r="AC32" s="1026"/>
      <c r="AD32" s="1026"/>
      <c r="AE32" s="1027"/>
      <c r="AF32" s="1022">
        <v>207</v>
      </c>
      <c r="AG32" s="1023"/>
      <c r="AH32" s="1023"/>
      <c r="AI32" s="1023"/>
      <c r="AJ32" s="1024"/>
      <c r="AK32" s="967">
        <v>633</v>
      </c>
      <c r="AL32" s="958"/>
      <c r="AM32" s="958"/>
      <c r="AN32" s="958"/>
      <c r="AO32" s="958"/>
      <c r="AP32" s="958">
        <v>6885</v>
      </c>
      <c r="AQ32" s="958"/>
      <c r="AR32" s="958"/>
      <c r="AS32" s="958"/>
      <c r="AT32" s="958"/>
      <c r="AU32" s="958">
        <v>5129</v>
      </c>
      <c r="AV32" s="958"/>
      <c r="AW32" s="958"/>
      <c r="AX32" s="958"/>
      <c r="AY32" s="958"/>
      <c r="AZ32" s="1028" t="s">
        <v>545</v>
      </c>
      <c r="BA32" s="1028"/>
      <c r="BB32" s="1028"/>
      <c r="BC32" s="1028"/>
      <c r="BD32" s="1028"/>
      <c r="BE32" s="959" t="s">
        <v>393</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377</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1258</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398</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399</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547</v>
      </c>
      <c r="C68" s="973"/>
      <c r="D68" s="973"/>
      <c r="E68" s="973"/>
      <c r="F68" s="973"/>
      <c r="G68" s="973"/>
      <c r="H68" s="973"/>
      <c r="I68" s="973"/>
      <c r="J68" s="973"/>
      <c r="K68" s="973"/>
      <c r="L68" s="973"/>
      <c r="M68" s="973"/>
      <c r="N68" s="973"/>
      <c r="O68" s="973"/>
      <c r="P68" s="974"/>
      <c r="Q68" s="975">
        <v>9298</v>
      </c>
      <c r="R68" s="969"/>
      <c r="S68" s="969"/>
      <c r="T68" s="969"/>
      <c r="U68" s="969"/>
      <c r="V68" s="969">
        <v>9234</v>
      </c>
      <c r="W68" s="969"/>
      <c r="X68" s="969"/>
      <c r="Y68" s="969"/>
      <c r="Z68" s="969"/>
      <c r="AA68" s="969">
        <v>65</v>
      </c>
      <c r="AB68" s="969"/>
      <c r="AC68" s="969"/>
      <c r="AD68" s="969"/>
      <c r="AE68" s="969"/>
      <c r="AF68" s="969">
        <v>65</v>
      </c>
      <c r="AG68" s="969"/>
      <c r="AH68" s="969"/>
      <c r="AI68" s="969"/>
      <c r="AJ68" s="969"/>
      <c r="AK68" s="969">
        <v>11</v>
      </c>
      <c r="AL68" s="969"/>
      <c r="AM68" s="969"/>
      <c r="AN68" s="969"/>
      <c r="AO68" s="969"/>
      <c r="AP68" s="969"/>
      <c r="AQ68" s="969"/>
      <c r="AR68" s="969"/>
      <c r="AS68" s="969"/>
      <c r="AT68" s="969"/>
      <c r="AU68" s="969"/>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548</v>
      </c>
      <c r="C69" s="962"/>
      <c r="D69" s="962"/>
      <c r="E69" s="962"/>
      <c r="F69" s="962"/>
      <c r="G69" s="962"/>
      <c r="H69" s="962"/>
      <c r="I69" s="962"/>
      <c r="J69" s="962"/>
      <c r="K69" s="962"/>
      <c r="L69" s="962"/>
      <c r="M69" s="962"/>
      <c r="N69" s="962"/>
      <c r="O69" s="962"/>
      <c r="P69" s="963"/>
      <c r="Q69" s="964">
        <v>872</v>
      </c>
      <c r="R69" s="958"/>
      <c r="S69" s="958"/>
      <c r="T69" s="958"/>
      <c r="U69" s="958"/>
      <c r="V69" s="958">
        <v>861</v>
      </c>
      <c r="W69" s="958"/>
      <c r="X69" s="958"/>
      <c r="Y69" s="958"/>
      <c r="Z69" s="958"/>
      <c r="AA69" s="958">
        <v>11</v>
      </c>
      <c r="AB69" s="958"/>
      <c r="AC69" s="958"/>
      <c r="AD69" s="958"/>
      <c r="AE69" s="958"/>
      <c r="AF69" s="958">
        <v>11</v>
      </c>
      <c r="AG69" s="958"/>
      <c r="AH69" s="958"/>
      <c r="AI69" s="958"/>
      <c r="AJ69" s="958"/>
      <c r="AK69" s="958">
        <v>2</v>
      </c>
      <c r="AL69" s="958"/>
      <c r="AM69" s="958"/>
      <c r="AN69" s="958"/>
      <c r="AO69" s="958"/>
      <c r="AP69" s="958"/>
      <c r="AQ69" s="958"/>
      <c r="AR69" s="958"/>
      <c r="AS69" s="958"/>
      <c r="AT69" s="958"/>
      <c r="AU69" s="958"/>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549</v>
      </c>
      <c r="C70" s="962"/>
      <c r="D70" s="962"/>
      <c r="E70" s="962"/>
      <c r="F70" s="962"/>
      <c r="G70" s="962"/>
      <c r="H70" s="962"/>
      <c r="I70" s="962"/>
      <c r="J70" s="962"/>
      <c r="K70" s="962"/>
      <c r="L70" s="962"/>
      <c r="M70" s="962"/>
      <c r="N70" s="962"/>
      <c r="O70" s="962"/>
      <c r="P70" s="963"/>
      <c r="Q70" s="964">
        <v>652</v>
      </c>
      <c r="R70" s="958"/>
      <c r="S70" s="958"/>
      <c r="T70" s="958"/>
      <c r="U70" s="958"/>
      <c r="V70" s="958">
        <v>625</v>
      </c>
      <c r="W70" s="958"/>
      <c r="X70" s="958"/>
      <c r="Y70" s="958"/>
      <c r="Z70" s="958"/>
      <c r="AA70" s="958">
        <v>27</v>
      </c>
      <c r="AB70" s="958"/>
      <c r="AC70" s="958"/>
      <c r="AD70" s="958"/>
      <c r="AE70" s="958"/>
      <c r="AF70" s="958">
        <v>27</v>
      </c>
      <c r="AG70" s="958"/>
      <c r="AH70" s="958"/>
      <c r="AI70" s="958"/>
      <c r="AJ70" s="958"/>
      <c r="AK70" s="958">
        <v>499</v>
      </c>
      <c r="AL70" s="958"/>
      <c r="AM70" s="958"/>
      <c r="AN70" s="958"/>
      <c r="AO70" s="958"/>
      <c r="AP70" s="958"/>
      <c r="AQ70" s="958"/>
      <c r="AR70" s="958"/>
      <c r="AS70" s="958"/>
      <c r="AT70" s="958"/>
      <c r="AU70" s="958"/>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550</v>
      </c>
      <c r="C71" s="962"/>
      <c r="D71" s="962"/>
      <c r="E71" s="962"/>
      <c r="F71" s="962"/>
      <c r="G71" s="962"/>
      <c r="H71" s="962"/>
      <c r="I71" s="962"/>
      <c r="J71" s="962"/>
      <c r="K71" s="962"/>
      <c r="L71" s="962"/>
      <c r="M71" s="962"/>
      <c r="N71" s="962"/>
      <c r="O71" s="962"/>
      <c r="P71" s="963"/>
      <c r="Q71" s="964">
        <v>251491</v>
      </c>
      <c r="R71" s="958"/>
      <c r="S71" s="958"/>
      <c r="T71" s="958"/>
      <c r="U71" s="958"/>
      <c r="V71" s="958">
        <v>246681</v>
      </c>
      <c r="W71" s="958"/>
      <c r="X71" s="958"/>
      <c r="Y71" s="958"/>
      <c r="Z71" s="958"/>
      <c r="AA71" s="958">
        <v>4810</v>
      </c>
      <c r="AB71" s="958"/>
      <c r="AC71" s="958"/>
      <c r="AD71" s="958"/>
      <c r="AE71" s="958"/>
      <c r="AF71" s="958">
        <v>4810</v>
      </c>
      <c r="AG71" s="958"/>
      <c r="AH71" s="958"/>
      <c r="AI71" s="958"/>
      <c r="AJ71" s="958"/>
      <c r="AK71" s="958">
        <v>2194</v>
      </c>
      <c r="AL71" s="958"/>
      <c r="AM71" s="958"/>
      <c r="AN71" s="958"/>
      <c r="AO71" s="958"/>
      <c r="AP71" s="958"/>
      <c r="AQ71" s="958"/>
      <c r="AR71" s="958"/>
      <c r="AS71" s="958"/>
      <c r="AT71" s="958"/>
      <c r="AU71" s="958"/>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551</v>
      </c>
      <c r="C72" s="962"/>
      <c r="D72" s="962"/>
      <c r="E72" s="962"/>
      <c r="F72" s="962"/>
      <c r="G72" s="962"/>
      <c r="H72" s="962"/>
      <c r="I72" s="962"/>
      <c r="J72" s="962"/>
      <c r="K72" s="962"/>
      <c r="L72" s="962"/>
      <c r="M72" s="962"/>
      <c r="N72" s="962"/>
      <c r="O72" s="962"/>
      <c r="P72" s="963"/>
      <c r="Q72" s="964">
        <v>2221</v>
      </c>
      <c r="R72" s="958"/>
      <c r="S72" s="958"/>
      <c r="T72" s="958"/>
      <c r="U72" s="958"/>
      <c r="V72" s="958">
        <v>2151</v>
      </c>
      <c r="W72" s="958"/>
      <c r="X72" s="958"/>
      <c r="Y72" s="958"/>
      <c r="Z72" s="958"/>
      <c r="AA72" s="958">
        <v>70</v>
      </c>
      <c r="AB72" s="958"/>
      <c r="AC72" s="958"/>
      <c r="AD72" s="958"/>
      <c r="AE72" s="958"/>
      <c r="AF72" s="958">
        <v>70</v>
      </c>
      <c r="AG72" s="958"/>
      <c r="AH72" s="958"/>
      <c r="AI72" s="958"/>
      <c r="AJ72" s="958"/>
      <c r="AK72" s="958">
        <v>40</v>
      </c>
      <c r="AL72" s="958"/>
      <c r="AM72" s="958"/>
      <c r="AN72" s="958"/>
      <c r="AO72" s="958"/>
      <c r="AP72" s="958">
        <v>721</v>
      </c>
      <c r="AQ72" s="958"/>
      <c r="AR72" s="958"/>
      <c r="AS72" s="958"/>
      <c r="AT72" s="958"/>
      <c r="AU72" s="958"/>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377</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12" customFormat="1" ht="26.25" customHeight="1" x14ac:dyDescent="0.2">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1089704</v>
      </c>
      <c r="AB110" s="876"/>
      <c r="AC110" s="876"/>
      <c r="AD110" s="876"/>
      <c r="AE110" s="877"/>
      <c r="AF110" s="878">
        <v>1304248</v>
      </c>
      <c r="AG110" s="876"/>
      <c r="AH110" s="876"/>
      <c r="AI110" s="876"/>
      <c r="AJ110" s="877"/>
      <c r="AK110" s="878">
        <v>1329294</v>
      </c>
      <c r="AL110" s="876"/>
      <c r="AM110" s="876"/>
      <c r="AN110" s="876"/>
      <c r="AO110" s="877"/>
      <c r="AP110" s="879">
        <v>15.9</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12838422</v>
      </c>
      <c r="BR110" s="829"/>
      <c r="BS110" s="829"/>
      <c r="BT110" s="829"/>
      <c r="BU110" s="829"/>
      <c r="BV110" s="829">
        <v>12519875</v>
      </c>
      <c r="BW110" s="829"/>
      <c r="BX110" s="829"/>
      <c r="BY110" s="829"/>
      <c r="BZ110" s="829"/>
      <c r="CA110" s="829">
        <v>12487483</v>
      </c>
      <c r="CB110" s="829"/>
      <c r="CC110" s="829"/>
      <c r="CD110" s="829"/>
      <c r="CE110" s="829"/>
      <c r="CF110" s="853">
        <v>149.69999999999999</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5083574</v>
      </c>
      <c r="BR112" s="804"/>
      <c r="BS112" s="804"/>
      <c r="BT112" s="804"/>
      <c r="BU112" s="804"/>
      <c r="BV112" s="804">
        <v>5291710</v>
      </c>
      <c r="BW112" s="804"/>
      <c r="BX112" s="804"/>
      <c r="BY112" s="804"/>
      <c r="BZ112" s="804"/>
      <c r="CA112" s="804">
        <v>5170705</v>
      </c>
      <c r="CB112" s="804"/>
      <c r="CC112" s="804"/>
      <c r="CD112" s="804"/>
      <c r="CE112" s="804"/>
      <c r="CF112" s="862">
        <v>62</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456703</v>
      </c>
      <c r="AB113" s="906"/>
      <c r="AC113" s="906"/>
      <c r="AD113" s="906"/>
      <c r="AE113" s="907"/>
      <c r="AF113" s="908">
        <v>502420</v>
      </c>
      <c r="AG113" s="906"/>
      <c r="AH113" s="906"/>
      <c r="AI113" s="906"/>
      <c r="AJ113" s="907"/>
      <c r="AK113" s="908">
        <v>487642</v>
      </c>
      <c r="AL113" s="906"/>
      <c r="AM113" s="906"/>
      <c r="AN113" s="906"/>
      <c r="AO113" s="907"/>
      <c r="AP113" s="909">
        <v>5.8</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255688</v>
      </c>
      <c r="BR113" s="804"/>
      <c r="BS113" s="804"/>
      <c r="BT113" s="804"/>
      <c r="BU113" s="804"/>
      <c r="BV113" s="804">
        <v>221665</v>
      </c>
      <c r="BW113" s="804"/>
      <c r="BX113" s="804"/>
      <c r="BY113" s="804"/>
      <c r="BZ113" s="804"/>
      <c r="CA113" s="804">
        <v>209847</v>
      </c>
      <c r="CB113" s="804"/>
      <c r="CC113" s="804"/>
      <c r="CD113" s="804"/>
      <c r="CE113" s="804"/>
      <c r="CF113" s="862">
        <v>2.5</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47692</v>
      </c>
      <c r="AB114" s="767"/>
      <c r="AC114" s="767"/>
      <c r="AD114" s="767"/>
      <c r="AE114" s="768"/>
      <c r="AF114" s="769">
        <v>45953</v>
      </c>
      <c r="AG114" s="767"/>
      <c r="AH114" s="767"/>
      <c r="AI114" s="767"/>
      <c r="AJ114" s="768"/>
      <c r="AK114" s="769">
        <v>34516</v>
      </c>
      <c r="AL114" s="767"/>
      <c r="AM114" s="767"/>
      <c r="AN114" s="767"/>
      <c r="AO114" s="768"/>
      <c r="AP114" s="811">
        <v>0.4</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730786</v>
      </c>
      <c r="BR114" s="804"/>
      <c r="BS114" s="804"/>
      <c r="BT114" s="804"/>
      <c r="BU114" s="804"/>
      <c r="BV114" s="804">
        <v>859043</v>
      </c>
      <c r="BW114" s="804"/>
      <c r="BX114" s="804"/>
      <c r="BY114" s="804"/>
      <c r="BZ114" s="804"/>
      <c r="CA114" s="804">
        <v>711272</v>
      </c>
      <c r="CB114" s="804"/>
      <c r="CC114" s="804"/>
      <c r="CD114" s="804"/>
      <c r="CE114" s="804"/>
      <c r="CF114" s="862">
        <v>8.5</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v>1130</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1594099</v>
      </c>
      <c r="AB117" s="890"/>
      <c r="AC117" s="890"/>
      <c r="AD117" s="890"/>
      <c r="AE117" s="891"/>
      <c r="AF117" s="892">
        <v>1852621</v>
      </c>
      <c r="AG117" s="890"/>
      <c r="AH117" s="890"/>
      <c r="AI117" s="890"/>
      <c r="AJ117" s="891"/>
      <c r="AK117" s="892">
        <v>1851452</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441</v>
      </c>
      <c r="BP119" s="865"/>
      <c r="BQ119" s="866">
        <v>18909600</v>
      </c>
      <c r="BR119" s="832"/>
      <c r="BS119" s="832"/>
      <c r="BT119" s="832"/>
      <c r="BU119" s="832"/>
      <c r="BV119" s="832">
        <v>18892293</v>
      </c>
      <c r="BW119" s="832"/>
      <c r="BX119" s="832"/>
      <c r="BY119" s="832"/>
      <c r="BZ119" s="832"/>
      <c r="CA119" s="832">
        <v>18579307</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5050786</v>
      </c>
      <c r="BR120" s="829"/>
      <c r="BS120" s="829"/>
      <c r="BT120" s="829"/>
      <c r="BU120" s="829"/>
      <c r="BV120" s="829">
        <v>4959237</v>
      </c>
      <c r="BW120" s="829"/>
      <c r="BX120" s="829"/>
      <c r="BY120" s="829"/>
      <c r="BZ120" s="829"/>
      <c r="CA120" s="829">
        <v>4964791</v>
      </c>
      <c r="CB120" s="829"/>
      <c r="CC120" s="829"/>
      <c r="CD120" s="829"/>
      <c r="CE120" s="829"/>
      <c r="CF120" s="853">
        <v>59.5</v>
      </c>
      <c r="CG120" s="854"/>
      <c r="CH120" s="854"/>
      <c r="CI120" s="854"/>
      <c r="CJ120" s="854"/>
      <c r="CK120" s="855" t="s">
        <v>445</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5064731</v>
      </c>
      <c r="DH120" s="829"/>
      <c r="DI120" s="829"/>
      <c r="DJ120" s="829"/>
      <c r="DK120" s="829"/>
      <c r="DL120" s="829">
        <v>5262977</v>
      </c>
      <c r="DM120" s="829"/>
      <c r="DN120" s="829"/>
      <c r="DO120" s="829"/>
      <c r="DP120" s="829"/>
      <c r="DQ120" s="829">
        <v>5128959</v>
      </c>
      <c r="DR120" s="829"/>
      <c r="DS120" s="829"/>
      <c r="DT120" s="829"/>
      <c r="DU120" s="829"/>
      <c r="DV120" s="830">
        <v>61.5</v>
      </c>
      <c r="DW120" s="830"/>
      <c r="DX120" s="830"/>
      <c r="DY120" s="830"/>
      <c r="DZ120" s="831"/>
    </row>
    <row r="121" spans="1:130" s="212" customFormat="1" ht="26.25" customHeight="1" x14ac:dyDescent="0.2">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18843</v>
      </c>
      <c r="DH121" s="804"/>
      <c r="DI121" s="804"/>
      <c r="DJ121" s="804"/>
      <c r="DK121" s="804"/>
      <c r="DL121" s="804">
        <v>28733</v>
      </c>
      <c r="DM121" s="804"/>
      <c r="DN121" s="804"/>
      <c r="DO121" s="804"/>
      <c r="DP121" s="804"/>
      <c r="DQ121" s="804">
        <v>41746</v>
      </c>
      <c r="DR121" s="804"/>
      <c r="DS121" s="804"/>
      <c r="DT121" s="804"/>
      <c r="DU121" s="804"/>
      <c r="DV121" s="781">
        <v>0.5</v>
      </c>
      <c r="DW121" s="781"/>
      <c r="DX121" s="781"/>
      <c r="DY121" s="781"/>
      <c r="DZ121" s="782"/>
    </row>
    <row r="122" spans="1:130" s="212" customFormat="1" ht="26.25" customHeight="1" x14ac:dyDescent="0.2">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13903909</v>
      </c>
      <c r="BR122" s="832"/>
      <c r="BS122" s="832"/>
      <c r="BT122" s="832"/>
      <c r="BU122" s="832"/>
      <c r="BV122" s="832">
        <v>14094755</v>
      </c>
      <c r="BW122" s="832"/>
      <c r="BX122" s="832"/>
      <c r="BY122" s="832"/>
      <c r="BZ122" s="832"/>
      <c r="CA122" s="832">
        <v>13711542</v>
      </c>
      <c r="CB122" s="832"/>
      <c r="CC122" s="832"/>
      <c r="CD122" s="832"/>
      <c r="CE122" s="832"/>
      <c r="CF122" s="833">
        <v>164.4</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449</v>
      </c>
      <c r="BP123" s="865"/>
      <c r="BQ123" s="819">
        <v>18954695</v>
      </c>
      <c r="BR123" s="820"/>
      <c r="BS123" s="820"/>
      <c r="BT123" s="820"/>
      <c r="BU123" s="820"/>
      <c r="BV123" s="820">
        <v>19053992</v>
      </c>
      <c r="BW123" s="820"/>
      <c r="BX123" s="820"/>
      <c r="BY123" s="820"/>
      <c r="BZ123" s="820"/>
      <c r="CA123" s="820">
        <v>18676333</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24199</v>
      </c>
      <c r="AB128" s="788"/>
      <c r="AC128" s="788"/>
      <c r="AD128" s="788"/>
      <c r="AE128" s="789"/>
      <c r="AF128" s="790">
        <v>130093</v>
      </c>
      <c r="AG128" s="788"/>
      <c r="AH128" s="788"/>
      <c r="AI128" s="788"/>
      <c r="AJ128" s="789"/>
      <c r="AK128" s="790">
        <v>139262</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122</v>
      </c>
      <c r="BG128" s="774"/>
      <c r="BH128" s="774"/>
      <c r="BI128" s="774"/>
      <c r="BJ128" s="774"/>
      <c r="BK128" s="774"/>
      <c r="BL128" s="797"/>
      <c r="BM128" s="773">
        <v>13.44</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v>1130</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8865822</v>
      </c>
      <c r="AB129" s="767"/>
      <c r="AC129" s="767"/>
      <c r="AD129" s="767"/>
      <c r="AE129" s="768"/>
      <c r="AF129" s="769">
        <v>9145344</v>
      </c>
      <c r="AG129" s="767"/>
      <c r="AH129" s="767"/>
      <c r="AI129" s="767"/>
      <c r="AJ129" s="768"/>
      <c r="AK129" s="769">
        <v>9384619</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18.440000000000001</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1044016</v>
      </c>
      <c r="AB130" s="767"/>
      <c r="AC130" s="767"/>
      <c r="AD130" s="767"/>
      <c r="AE130" s="768"/>
      <c r="AF130" s="769">
        <v>1046051</v>
      </c>
      <c r="AG130" s="767"/>
      <c r="AH130" s="767"/>
      <c r="AI130" s="767"/>
      <c r="AJ130" s="768"/>
      <c r="AK130" s="769">
        <v>1042529</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7.7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7821806</v>
      </c>
      <c r="AB131" s="751"/>
      <c r="AC131" s="751"/>
      <c r="AD131" s="751"/>
      <c r="AE131" s="752"/>
      <c r="AF131" s="753">
        <v>8099293</v>
      </c>
      <c r="AG131" s="751"/>
      <c r="AH131" s="751"/>
      <c r="AI131" s="751"/>
      <c r="AJ131" s="752"/>
      <c r="AK131" s="753">
        <v>8342090</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6.723306612</v>
      </c>
      <c r="AB132" s="732"/>
      <c r="AC132" s="732"/>
      <c r="AD132" s="732"/>
      <c r="AE132" s="733"/>
      <c r="AF132" s="734">
        <v>8.3522969230000008</v>
      </c>
      <c r="AG132" s="732"/>
      <c r="AH132" s="732"/>
      <c r="AI132" s="732"/>
      <c r="AJ132" s="733"/>
      <c r="AK132" s="734">
        <v>8.027498885</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5.6</v>
      </c>
      <c r="AB133" s="711"/>
      <c r="AC133" s="711"/>
      <c r="AD133" s="711"/>
      <c r="AE133" s="712"/>
      <c r="AF133" s="710">
        <v>6.8</v>
      </c>
      <c r="AG133" s="711"/>
      <c r="AH133" s="711"/>
      <c r="AI133" s="711"/>
      <c r="AJ133" s="712"/>
      <c r="AK133" s="710">
        <v>7.7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qNSKWP1VHrkZ9XgxJNl0zkMLRj7UCgKyicjIbdMwfLywpET8CBdYBIuZn6++LVot69qzei6qED1Ew1WifgDziA==" saltValue="e5CUFyVVIdZZowLdlIGn7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81640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475</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mpdWSUCtky714ypogTMCV7S2iSwEKjivhdLN4EcpntJOlCyrL5sRUWbqXpgMy0s1N/gy41G5Rao6uaIqe+hfkw==" saltValue="dnzYs2/lP3XndS20868szg=="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jcUbw8TIiVBmm1jvtPdDM9D35ElmgGIYpwJnx9Kit4Rjsz8AKSR3CMAdZzsqg5mkaYb7KX1TL1kCDoWM6R5Xxw==" saltValue="EuEwMfPXZXMw+f68K6NSo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477</v>
      </c>
      <c r="AL6" s="248"/>
      <c r="AM6" s="248"/>
      <c r="AN6" s="248"/>
    </row>
    <row r="7" spans="1:46" ht="13.5" customHeight="1" x14ac:dyDescent="0.2">
      <c r="A7" s="247"/>
      <c r="AK7" s="250"/>
      <c r="AL7" s="251"/>
      <c r="AM7" s="251"/>
      <c r="AN7" s="252"/>
      <c r="AO7" s="1105" t="s">
        <v>478</v>
      </c>
      <c r="AP7" s="253"/>
      <c r="AQ7" s="254" t="s">
        <v>479</v>
      </c>
      <c r="AR7" s="255"/>
    </row>
    <row r="8" spans="1:46" ht="13" x14ac:dyDescent="0.2">
      <c r="A8" s="247"/>
      <c r="AK8" s="256"/>
      <c r="AL8" s="257"/>
      <c r="AM8" s="257"/>
      <c r="AN8" s="258"/>
      <c r="AO8" s="1106"/>
      <c r="AP8" s="259" t="s">
        <v>480</v>
      </c>
      <c r="AQ8" s="260" t="s">
        <v>481</v>
      </c>
      <c r="AR8" s="261" t="s">
        <v>482</v>
      </c>
    </row>
    <row r="9" spans="1:46" ht="13" x14ac:dyDescent="0.2">
      <c r="A9" s="247"/>
      <c r="AK9" s="1117" t="s">
        <v>483</v>
      </c>
      <c r="AL9" s="1118"/>
      <c r="AM9" s="1118"/>
      <c r="AN9" s="1119"/>
      <c r="AO9" s="262">
        <v>2193855</v>
      </c>
      <c r="AP9" s="262">
        <v>57521</v>
      </c>
      <c r="AQ9" s="263">
        <v>72090</v>
      </c>
      <c r="AR9" s="264">
        <v>-20.2</v>
      </c>
    </row>
    <row r="10" spans="1:46" ht="13.5" customHeight="1" x14ac:dyDescent="0.2">
      <c r="A10" s="247"/>
      <c r="AK10" s="1117" t="s">
        <v>484</v>
      </c>
      <c r="AL10" s="1118"/>
      <c r="AM10" s="1118"/>
      <c r="AN10" s="1119"/>
      <c r="AO10" s="265">
        <v>478572</v>
      </c>
      <c r="AP10" s="265">
        <v>12548</v>
      </c>
      <c r="AQ10" s="266">
        <v>9072</v>
      </c>
      <c r="AR10" s="267">
        <v>38.299999999999997</v>
      </c>
    </row>
    <row r="11" spans="1:46" ht="13.5" customHeight="1" x14ac:dyDescent="0.2">
      <c r="A11" s="247"/>
      <c r="AK11" s="1117" t="s">
        <v>485</v>
      </c>
      <c r="AL11" s="1118"/>
      <c r="AM11" s="1118"/>
      <c r="AN11" s="1119"/>
      <c r="AO11" s="265">
        <v>5311</v>
      </c>
      <c r="AP11" s="265">
        <v>139</v>
      </c>
      <c r="AQ11" s="266">
        <v>383</v>
      </c>
      <c r="AR11" s="267">
        <v>-63.7</v>
      </c>
    </row>
    <row r="12" spans="1:46" ht="13.5" customHeight="1" x14ac:dyDescent="0.2">
      <c r="A12" s="247"/>
      <c r="AK12" s="1117" t="s">
        <v>486</v>
      </c>
      <c r="AL12" s="1118"/>
      <c r="AM12" s="1118"/>
      <c r="AN12" s="1119"/>
      <c r="AO12" s="265" t="s">
        <v>487</v>
      </c>
      <c r="AP12" s="265" t="s">
        <v>487</v>
      </c>
      <c r="AQ12" s="266">
        <v>26</v>
      </c>
      <c r="AR12" s="267" t="s">
        <v>487</v>
      </c>
    </row>
    <row r="13" spans="1:46" ht="13.5" customHeight="1" x14ac:dyDescent="0.2">
      <c r="A13" s="247"/>
      <c r="AK13" s="1117" t="s">
        <v>488</v>
      </c>
      <c r="AL13" s="1118"/>
      <c r="AM13" s="1118"/>
      <c r="AN13" s="1119"/>
      <c r="AO13" s="265">
        <v>112737</v>
      </c>
      <c r="AP13" s="265">
        <v>2956</v>
      </c>
      <c r="AQ13" s="266">
        <v>2732</v>
      </c>
      <c r="AR13" s="267">
        <v>8.1999999999999993</v>
      </c>
    </row>
    <row r="14" spans="1:46" ht="13.5" customHeight="1" x14ac:dyDescent="0.2">
      <c r="A14" s="247"/>
      <c r="AK14" s="1117" t="s">
        <v>489</v>
      </c>
      <c r="AL14" s="1118"/>
      <c r="AM14" s="1118"/>
      <c r="AN14" s="1119"/>
      <c r="AO14" s="265">
        <v>175902</v>
      </c>
      <c r="AP14" s="265">
        <v>4612</v>
      </c>
      <c r="AQ14" s="266">
        <v>1315</v>
      </c>
      <c r="AR14" s="267">
        <v>250.7</v>
      </c>
    </row>
    <row r="15" spans="1:46" ht="13.5" customHeight="1" x14ac:dyDescent="0.2">
      <c r="A15" s="247"/>
      <c r="AK15" s="1120" t="s">
        <v>490</v>
      </c>
      <c r="AL15" s="1121"/>
      <c r="AM15" s="1121"/>
      <c r="AN15" s="1122"/>
      <c r="AO15" s="265">
        <v>-149010</v>
      </c>
      <c r="AP15" s="265">
        <v>-3907</v>
      </c>
      <c r="AQ15" s="266">
        <v>-4107</v>
      </c>
      <c r="AR15" s="267">
        <v>-4.9000000000000004</v>
      </c>
    </row>
    <row r="16" spans="1:46" ht="13" x14ac:dyDescent="0.2">
      <c r="A16" s="247"/>
      <c r="AK16" s="1120" t="s">
        <v>177</v>
      </c>
      <c r="AL16" s="1121"/>
      <c r="AM16" s="1121"/>
      <c r="AN16" s="1122"/>
      <c r="AO16" s="265">
        <v>2817367</v>
      </c>
      <c r="AP16" s="265">
        <v>73869</v>
      </c>
      <c r="AQ16" s="266">
        <v>81511</v>
      </c>
      <c r="AR16" s="267">
        <v>-9.4</v>
      </c>
    </row>
    <row r="17" spans="1:46" ht="13" x14ac:dyDescent="0.2">
      <c r="A17" s="247"/>
    </row>
    <row r="18" spans="1:46" ht="13" x14ac:dyDescent="0.2">
      <c r="A18" s="247"/>
      <c r="AQ18" s="268"/>
      <c r="AR18" s="268"/>
    </row>
    <row r="19" spans="1:46" ht="13" x14ac:dyDescent="0.2">
      <c r="A19" s="247"/>
      <c r="AK19" s="243" t="s">
        <v>491</v>
      </c>
    </row>
    <row r="20" spans="1:46" ht="13" x14ac:dyDescent="0.2">
      <c r="A20" s="247"/>
      <c r="AK20" s="269"/>
      <c r="AL20" s="270"/>
      <c r="AM20" s="270"/>
      <c r="AN20" s="271"/>
      <c r="AO20" s="272" t="s">
        <v>492</v>
      </c>
      <c r="AP20" s="273" t="s">
        <v>493</v>
      </c>
      <c r="AQ20" s="274" t="s">
        <v>494</v>
      </c>
      <c r="AR20" s="275"/>
    </row>
    <row r="21" spans="1:46" s="248" customFormat="1" ht="13" x14ac:dyDescent="0.2">
      <c r="A21" s="276"/>
      <c r="AK21" s="1123" t="s">
        <v>495</v>
      </c>
      <c r="AL21" s="1124"/>
      <c r="AM21" s="1124"/>
      <c r="AN21" s="1125"/>
      <c r="AO21" s="277">
        <v>5.74</v>
      </c>
      <c r="AP21" s="278">
        <v>6.74</v>
      </c>
      <c r="AQ21" s="279">
        <v>-1</v>
      </c>
      <c r="AS21" s="280"/>
      <c r="AT21" s="276"/>
    </row>
    <row r="22" spans="1:46" s="248" customFormat="1" ht="13" x14ac:dyDescent="0.2">
      <c r="A22" s="276"/>
      <c r="AK22" s="1123" t="s">
        <v>496</v>
      </c>
      <c r="AL22" s="1124"/>
      <c r="AM22" s="1124"/>
      <c r="AN22" s="1125"/>
      <c r="AO22" s="281">
        <v>98.3</v>
      </c>
      <c r="AP22" s="282">
        <v>97</v>
      </c>
      <c r="AQ22" s="283">
        <v>1.3</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499</v>
      </c>
      <c r="AL29" s="248"/>
      <c r="AM29" s="248"/>
      <c r="AN29" s="248"/>
      <c r="AS29" s="290"/>
    </row>
    <row r="30" spans="1:46" ht="13.5" customHeight="1" x14ac:dyDescent="0.2">
      <c r="A30" s="247"/>
      <c r="AK30" s="250"/>
      <c r="AL30" s="251"/>
      <c r="AM30" s="251"/>
      <c r="AN30" s="252"/>
      <c r="AO30" s="1105" t="s">
        <v>478</v>
      </c>
      <c r="AP30" s="253"/>
      <c r="AQ30" s="254" t="s">
        <v>479</v>
      </c>
      <c r="AR30" s="255"/>
    </row>
    <row r="31" spans="1:46" ht="13" x14ac:dyDescent="0.2">
      <c r="A31" s="247"/>
      <c r="AK31" s="256"/>
      <c r="AL31" s="257"/>
      <c r="AM31" s="257"/>
      <c r="AN31" s="258"/>
      <c r="AO31" s="1106"/>
      <c r="AP31" s="259" t="s">
        <v>480</v>
      </c>
      <c r="AQ31" s="260" t="s">
        <v>481</v>
      </c>
      <c r="AR31" s="261" t="s">
        <v>482</v>
      </c>
    </row>
    <row r="32" spans="1:46" ht="27" customHeight="1" x14ac:dyDescent="0.2">
      <c r="A32" s="247"/>
      <c r="AK32" s="1107" t="s">
        <v>500</v>
      </c>
      <c r="AL32" s="1108"/>
      <c r="AM32" s="1108"/>
      <c r="AN32" s="1109"/>
      <c r="AO32" s="291">
        <v>1329294</v>
      </c>
      <c r="AP32" s="291">
        <v>34853</v>
      </c>
      <c r="AQ32" s="292">
        <v>33695</v>
      </c>
      <c r="AR32" s="293">
        <v>3.4</v>
      </c>
    </row>
    <row r="33" spans="1:46" ht="13.5" customHeight="1" x14ac:dyDescent="0.2">
      <c r="A33" s="247"/>
      <c r="AK33" s="1107" t="s">
        <v>501</v>
      </c>
      <c r="AL33" s="1108"/>
      <c r="AM33" s="1108"/>
      <c r="AN33" s="1109"/>
      <c r="AO33" s="291" t="s">
        <v>487</v>
      </c>
      <c r="AP33" s="291" t="s">
        <v>487</v>
      </c>
      <c r="AQ33" s="292" t="s">
        <v>487</v>
      </c>
      <c r="AR33" s="293" t="s">
        <v>487</v>
      </c>
    </row>
    <row r="34" spans="1:46" ht="27" customHeight="1" x14ac:dyDescent="0.2">
      <c r="A34" s="247"/>
      <c r="AK34" s="1107" t="s">
        <v>502</v>
      </c>
      <c r="AL34" s="1108"/>
      <c r="AM34" s="1108"/>
      <c r="AN34" s="1109"/>
      <c r="AO34" s="291" t="s">
        <v>487</v>
      </c>
      <c r="AP34" s="291" t="s">
        <v>487</v>
      </c>
      <c r="AQ34" s="292" t="s">
        <v>487</v>
      </c>
      <c r="AR34" s="293" t="s">
        <v>487</v>
      </c>
    </row>
    <row r="35" spans="1:46" ht="27" customHeight="1" x14ac:dyDescent="0.2">
      <c r="A35" s="247"/>
      <c r="AK35" s="1107" t="s">
        <v>503</v>
      </c>
      <c r="AL35" s="1108"/>
      <c r="AM35" s="1108"/>
      <c r="AN35" s="1109"/>
      <c r="AO35" s="291">
        <v>487642</v>
      </c>
      <c r="AP35" s="291">
        <v>12786</v>
      </c>
      <c r="AQ35" s="292">
        <v>8394</v>
      </c>
      <c r="AR35" s="293">
        <v>52.3</v>
      </c>
    </row>
    <row r="36" spans="1:46" ht="27" customHeight="1" x14ac:dyDescent="0.2">
      <c r="A36" s="247"/>
      <c r="AK36" s="1107" t="s">
        <v>504</v>
      </c>
      <c r="AL36" s="1108"/>
      <c r="AM36" s="1108"/>
      <c r="AN36" s="1109"/>
      <c r="AO36" s="291">
        <v>34516</v>
      </c>
      <c r="AP36" s="291">
        <v>905</v>
      </c>
      <c r="AQ36" s="292">
        <v>1998</v>
      </c>
      <c r="AR36" s="293">
        <v>-54.7</v>
      </c>
    </row>
    <row r="37" spans="1:46" ht="13.5" customHeight="1" x14ac:dyDescent="0.2">
      <c r="A37" s="247"/>
      <c r="AK37" s="1107" t="s">
        <v>505</v>
      </c>
      <c r="AL37" s="1108"/>
      <c r="AM37" s="1108"/>
      <c r="AN37" s="1109"/>
      <c r="AO37" s="291" t="s">
        <v>487</v>
      </c>
      <c r="AP37" s="291" t="s">
        <v>487</v>
      </c>
      <c r="AQ37" s="292">
        <v>1021</v>
      </c>
      <c r="AR37" s="293" t="s">
        <v>487</v>
      </c>
    </row>
    <row r="38" spans="1:46" ht="27" customHeight="1" x14ac:dyDescent="0.2">
      <c r="A38" s="247"/>
      <c r="AK38" s="1110" t="s">
        <v>506</v>
      </c>
      <c r="AL38" s="1111"/>
      <c r="AM38" s="1111"/>
      <c r="AN38" s="1112"/>
      <c r="AO38" s="294" t="s">
        <v>487</v>
      </c>
      <c r="AP38" s="294" t="s">
        <v>487</v>
      </c>
      <c r="AQ38" s="295">
        <v>3</v>
      </c>
      <c r="AR38" s="283" t="s">
        <v>487</v>
      </c>
      <c r="AS38" s="290"/>
    </row>
    <row r="39" spans="1:46" ht="13" x14ac:dyDescent="0.2">
      <c r="A39" s="247"/>
      <c r="AK39" s="1110" t="s">
        <v>507</v>
      </c>
      <c r="AL39" s="1111"/>
      <c r="AM39" s="1111"/>
      <c r="AN39" s="1112"/>
      <c r="AO39" s="291">
        <v>-139262</v>
      </c>
      <c r="AP39" s="291">
        <v>-3651</v>
      </c>
      <c r="AQ39" s="292">
        <v>-3210</v>
      </c>
      <c r="AR39" s="293">
        <v>13.7</v>
      </c>
      <c r="AS39" s="290"/>
    </row>
    <row r="40" spans="1:46" ht="27" customHeight="1" x14ac:dyDescent="0.2">
      <c r="A40" s="247"/>
      <c r="AK40" s="1107" t="s">
        <v>508</v>
      </c>
      <c r="AL40" s="1108"/>
      <c r="AM40" s="1108"/>
      <c r="AN40" s="1109"/>
      <c r="AO40" s="291">
        <v>-1042529</v>
      </c>
      <c r="AP40" s="291">
        <v>-27334</v>
      </c>
      <c r="AQ40" s="292">
        <v>-26336</v>
      </c>
      <c r="AR40" s="293">
        <v>3.8</v>
      </c>
      <c r="AS40" s="290"/>
    </row>
    <row r="41" spans="1:46" ht="13" x14ac:dyDescent="0.2">
      <c r="A41" s="247"/>
      <c r="AK41" s="1113" t="s">
        <v>287</v>
      </c>
      <c r="AL41" s="1114"/>
      <c r="AM41" s="1114"/>
      <c r="AN41" s="1115"/>
      <c r="AO41" s="291">
        <v>669661</v>
      </c>
      <c r="AP41" s="291">
        <v>17558</v>
      </c>
      <c r="AQ41" s="292">
        <v>15565</v>
      </c>
      <c r="AR41" s="293">
        <v>12.8</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 x14ac:dyDescent="0.2">
      <c r="A48" s="247"/>
      <c r="AK48" s="301" t="s">
        <v>510</v>
      </c>
      <c r="AL48" s="301"/>
      <c r="AM48" s="301"/>
      <c r="AN48" s="301"/>
      <c r="AO48" s="301"/>
      <c r="AP48" s="301"/>
      <c r="AQ48" s="302"/>
      <c r="AR48" s="301"/>
    </row>
    <row r="49" spans="1:44" ht="13.5" customHeight="1" x14ac:dyDescent="0.2">
      <c r="A49" s="247"/>
      <c r="AK49" s="303"/>
      <c r="AL49" s="304"/>
      <c r="AM49" s="1100" t="s">
        <v>478</v>
      </c>
      <c r="AN49" s="1102" t="s">
        <v>511</v>
      </c>
      <c r="AO49" s="1103"/>
      <c r="AP49" s="1103"/>
      <c r="AQ49" s="1103"/>
      <c r="AR49" s="1104"/>
    </row>
    <row r="50" spans="1:44" ht="13" x14ac:dyDescent="0.2">
      <c r="A50" s="247"/>
      <c r="AK50" s="305"/>
      <c r="AL50" s="306"/>
      <c r="AM50" s="1101"/>
      <c r="AN50" s="307" t="s">
        <v>512</v>
      </c>
      <c r="AO50" s="308" t="s">
        <v>513</v>
      </c>
      <c r="AP50" s="309" t="s">
        <v>514</v>
      </c>
      <c r="AQ50" s="310" t="s">
        <v>515</v>
      </c>
      <c r="AR50" s="311" t="s">
        <v>516</v>
      </c>
    </row>
    <row r="51" spans="1:44" ht="13" x14ac:dyDescent="0.2">
      <c r="A51" s="247"/>
      <c r="AK51" s="303" t="s">
        <v>517</v>
      </c>
      <c r="AL51" s="304"/>
      <c r="AM51" s="312">
        <v>2632156</v>
      </c>
      <c r="AN51" s="313">
        <v>67325</v>
      </c>
      <c r="AO51" s="314">
        <v>43.4</v>
      </c>
      <c r="AP51" s="315">
        <v>52068</v>
      </c>
      <c r="AQ51" s="316">
        <v>1.6</v>
      </c>
      <c r="AR51" s="317">
        <v>41.8</v>
      </c>
    </row>
    <row r="52" spans="1:44" ht="13" x14ac:dyDescent="0.2">
      <c r="A52" s="247"/>
      <c r="AK52" s="318"/>
      <c r="AL52" s="319" t="s">
        <v>518</v>
      </c>
      <c r="AM52" s="320">
        <v>1811482</v>
      </c>
      <c r="AN52" s="321">
        <v>46334</v>
      </c>
      <c r="AO52" s="322">
        <v>50.4</v>
      </c>
      <c r="AP52" s="323">
        <v>26936</v>
      </c>
      <c r="AQ52" s="324">
        <v>3.4</v>
      </c>
      <c r="AR52" s="325">
        <v>47</v>
      </c>
    </row>
    <row r="53" spans="1:44" ht="13" x14ac:dyDescent="0.2">
      <c r="A53" s="247"/>
      <c r="AK53" s="303" t="s">
        <v>519</v>
      </c>
      <c r="AL53" s="304"/>
      <c r="AM53" s="312">
        <v>6162498</v>
      </c>
      <c r="AN53" s="313">
        <v>158700</v>
      </c>
      <c r="AO53" s="314">
        <v>135.69999999999999</v>
      </c>
      <c r="AP53" s="315">
        <v>47161</v>
      </c>
      <c r="AQ53" s="316">
        <v>-9.4</v>
      </c>
      <c r="AR53" s="317">
        <v>145.1</v>
      </c>
    </row>
    <row r="54" spans="1:44" ht="13" x14ac:dyDescent="0.2">
      <c r="A54" s="247"/>
      <c r="AK54" s="318"/>
      <c r="AL54" s="319" t="s">
        <v>518</v>
      </c>
      <c r="AM54" s="320">
        <v>4645758</v>
      </c>
      <c r="AN54" s="321">
        <v>119640</v>
      </c>
      <c r="AO54" s="322">
        <v>158.19999999999999</v>
      </c>
      <c r="AP54" s="323">
        <v>24595</v>
      </c>
      <c r="AQ54" s="324">
        <v>-8.6999999999999993</v>
      </c>
      <c r="AR54" s="325">
        <v>166.9</v>
      </c>
    </row>
    <row r="55" spans="1:44" ht="13" x14ac:dyDescent="0.2">
      <c r="A55" s="247"/>
      <c r="AK55" s="303" t="s">
        <v>520</v>
      </c>
      <c r="AL55" s="304"/>
      <c r="AM55" s="312">
        <v>3195291</v>
      </c>
      <c r="AN55" s="313">
        <v>82780</v>
      </c>
      <c r="AO55" s="314">
        <v>-47.8</v>
      </c>
      <c r="AP55" s="315">
        <v>43423</v>
      </c>
      <c r="AQ55" s="316">
        <v>-7.9</v>
      </c>
      <c r="AR55" s="317">
        <v>-39.9</v>
      </c>
    </row>
    <row r="56" spans="1:44" ht="13" x14ac:dyDescent="0.2">
      <c r="A56" s="247"/>
      <c r="AK56" s="318"/>
      <c r="AL56" s="319" t="s">
        <v>518</v>
      </c>
      <c r="AM56" s="320">
        <v>1643534</v>
      </c>
      <c r="AN56" s="321">
        <v>42579</v>
      </c>
      <c r="AO56" s="322">
        <v>-64.400000000000006</v>
      </c>
      <c r="AP56" s="323">
        <v>22207</v>
      </c>
      <c r="AQ56" s="324">
        <v>-9.6999999999999993</v>
      </c>
      <c r="AR56" s="325">
        <v>-54.7</v>
      </c>
    </row>
    <row r="57" spans="1:44" ht="13" x14ac:dyDescent="0.2">
      <c r="A57" s="247"/>
      <c r="AK57" s="303" t="s">
        <v>521</v>
      </c>
      <c r="AL57" s="304"/>
      <c r="AM57" s="312">
        <v>2431120</v>
      </c>
      <c r="AN57" s="313">
        <v>63378</v>
      </c>
      <c r="AO57" s="314">
        <v>-23.4</v>
      </c>
      <c r="AP57" s="315">
        <v>45265</v>
      </c>
      <c r="AQ57" s="316">
        <v>4.2</v>
      </c>
      <c r="AR57" s="317">
        <v>-27.6</v>
      </c>
    </row>
    <row r="58" spans="1:44" ht="13" x14ac:dyDescent="0.2">
      <c r="A58" s="247"/>
      <c r="AK58" s="318"/>
      <c r="AL58" s="319" t="s">
        <v>518</v>
      </c>
      <c r="AM58" s="320">
        <v>1385512</v>
      </c>
      <c r="AN58" s="321">
        <v>36120</v>
      </c>
      <c r="AO58" s="322">
        <v>-15.2</v>
      </c>
      <c r="AP58" s="323">
        <v>22600</v>
      </c>
      <c r="AQ58" s="324">
        <v>1.8</v>
      </c>
      <c r="AR58" s="325">
        <v>-17</v>
      </c>
    </row>
    <row r="59" spans="1:44" ht="13" x14ac:dyDescent="0.2">
      <c r="A59" s="247"/>
      <c r="AK59" s="303" t="s">
        <v>522</v>
      </c>
      <c r="AL59" s="304"/>
      <c r="AM59" s="312">
        <v>2864691</v>
      </c>
      <c r="AN59" s="313">
        <v>75110</v>
      </c>
      <c r="AO59" s="314">
        <v>18.5</v>
      </c>
      <c r="AP59" s="315">
        <v>54621</v>
      </c>
      <c r="AQ59" s="316">
        <v>20.7</v>
      </c>
      <c r="AR59" s="317">
        <v>-2.2000000000000002</v>
      </c>
    </row>
    <row r="60" spans="1:44" ht="13" x14ac:dyDescent="0.2">
      <c r="A60" s="247"/>
      <c r="AK60" s="318"/>
      <c r="AL60" s="319" t="s">
        <v>518</v>
      </c>
      <c r="AM60" s="320">
        <v>1361847</v>
      </c>
      <c r="AN60" s="321">
        <v>35707</v>
      </c>
      <c r="AO60" s="322">
        <v>-1.1000000000000001</v>
      </c>
      <c r="AP60" s="323">
        <v>30892</v>
      </c>
      <c r="AQ60" s="324">
        <v>36.700000000000003</v>
      </c>
      <c r="AR60" s="325">
        <v>-37.799999999999997</v>
      </c>
    </row>
    <row r="61" spans="1:44" ht="13" x14ac:dyDescent="0.2">
      <c r="A61" s="247"/>
      <c r="AK61" s="303" t="s">
        <v>523</v>
      </c>
      <c r="AL61" s="326"/>
      <c r="AM61" s="312">
        <v>3457151</v>
      </c>
      <c r="AN61" s="313">
        <v>89459</v>
      </c>
      <c r="AO61" s="314">
        <v>25.3</v>
      </c>
      <c r="AP61" s="315">
        <v>48508</v>
      </c>
      <c r="AQ61" s="327">
        <v>1.8</v>
      </c>
      <c r="AR61" s="317">
        <v>23.5</v>
      </c>
    </row>
    <row r="62" spans="1:44" ht="13" x14ac:dyDescent="0.2">
      <c r="A62" s="247"/>
      <c r="AK62" s="318"/>
      <c r="AL62" s="319" t="s">
        <v>518</v>
      </c>
      <c r="AM62" s="320">
        <v>2169627</v>
      </c>
      <c r="AN62" s="321">
        <v>56076</v>
      </c>
      <c r="AO62" s="322">
        <v>25.6</v>
      </c>
      <c r="AP62" s="323">
        <v>25446</v>
      </c>
      <c r="AQ62" s="324">
        <v>4.7</v>
      </c>
      <c r="AR62" s="325">
        <v>20.9</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siPPMg5N/LVxW0rwQ1qNXNPtujNDEbHshrdJWJaAxMXXp71jqPGuHhXoAaVByJ6ImkvDTIeQbn1acNdgJPft6A==" saltValue="gd0Spk70Kj8NJR65NXar3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f3W2C+QwcQiKVPWxggrFyA24Jhb5/pdrA9IyLu6nJpfD77Jf9JajRBJnBJyuobKiEizaMAYYi9ueVh94Mu1eQ==" saltValue="DJn61KZAcvbpxXOQTnoVl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OvruH00s9LJt+7NtMrTr/lFgfBbmS1PjgHr9xIEsasoJZ21TBN8fuz9C9kKRkoK3l/MVlkMmmHfliC++r5VnTg==" saltValue="vQcg1ArAqj+xXfh8tsf2X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13.28</v>
      </c>
      <c r="G47" s="12">
        <v>16.46</v>
      </c>
      <c r="H47" s="12">
        <v>18.350000000000001</v>
      </c>
      <c r="I47" s="12">
        <v>18.13</v>
      </c>
      <c r="J47" s="13">
        <v>18.600000000000001</v>
      </c>
    </row>
    <row r="48" spans="2:10" ht="57.75" customHeight="1" x14ac:dyDescent="0.2">
      <c r="B48" s="14"/>
      <c r="C48" s="1128" t="s">
        <v>4</v>
      </c>
      <c r="D48" s="1128"/>
      <c r="E48" s="1129"/>
      <c r="F48" s="15">
        <v>6.21</v>
      </c>
      <c r="G48" s="16">
        <v>10.25</v>
      </c>
      <c r="H48" s="16">
        <v>8.41</v>
      </c>
      <c r="I48" s="16">
        <v>6.77</v>
      </c>
      <c r="J48" s="17">
        <v>6.06</v>
      </c>
    </row>
    <row r="49" spans="2:10" ht="57.75" customHeight="1" thickBot="1" x14ac:dyDescent="0.25">
      <c r="B49" s="18"/>
      <c r="C49" s="1130" t="s">
        <v>5</v>
      </c>
      <c r="D49" s="1130"/>
      <c r="E49" s="1131"/>
      <c r="F49" s="19">
        <v>5.03</v>
      </c>
      <c r="G49" s="20">
        <v>8.34</v>
      </c>
      <c r="H49" s="20" t="s">
        <v>530</v>
      </c>
      <c r="I49" s="20">
        <v>0.4</v>
      </c>
      <c r="J49" s="21">
        <v>0.4</v>
      </c>
    </row>
    <row r="50" spans="2:10" ht="13" x14ac:dyDescent="0.2"/>
  </sheetData>
  <sheetProtection algorithmName="SHA-512" hashValue="hJGO/lz4WeQHjfj+ZMEhGJlH0qqkM6B5E73UjqJ6NrTI8B0E4nyOzb5mdDwBqLHgNMVhEoYEHUuBcLJYZl1K0Q==" saltValue="xGnjOkz4B4TR2JRxyRdo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荒井　雅俊</cp:lastModifiedBy>
  <cp:lastPrinted>2026-03-17T06:40:30Z</cp:lastPrinted>
  <dcterms:created xsi:type="dcterms:W3CDTF">2026-02-26T09:34:50Z</dcterms:created>
  <dcterms:modified xsi:type="dcterms:W3CDTF">2026-03-18T10:11:23Z</dcterms:modified>
  <cp:category/>
</cp:coreProperties>
</file>