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75" windowWidth="15090" windowHeight="8580" activeTab="0"/>
  </bookViews>
  <sheets>
    <sheet name="第１,2表国営治山　災害復旧" sheetId="1" r:id="rId1"/>
    <sheet name="第3表　治山事業実績" sheetId="2" r:id="rId2"/>
  </sheets>
  <definedNames>
    <definedName name="_xlnm.Print_Titles" localSheetId="1">'第3表　治山事業実績'!$A:$B</definedName>
  </definedNames>
  <calcPr fullCalcOnLoad="1"/>
</workbook>
</file>

<file path=xl/sharedStrings.xml><?xml version="1.0" encoding="utf-8"?>
<sst xmlns="http://schemas.openxmlformats.org/spreadsheetml/2006/main" count="1819" uniqueCount="103">
  <si>
    <t>第１表　国営治山事業</t>
  </si>
  <si>
    <t>平成１５年</t>
  </si>
  <si>
    <t>平成１６年</t>
  </si>
  <si>
    <t>平成１７年</t>
  </si>
  <si>
    <t>日　光　市</t>
  </si>
  <si>
    <t>（単位：ha、千円）</t>
  </si>
  <si>
    <t>年　　　次</t>
  </si>
  <si>
    <t>面　　　　　積</t>
  </si>
  <si>
    <t>事　　業　　費</t>
  </si>
  <si>
    <t>平成１８年</t>
  </si>
  <si>
    <t>７　治山及び保安林</t>
  </si>
  <si>
    <t>第２表　林地荒廃防止施設災害復旧事業</t>
  </si>
  <si>
    <t>（単位：箇所、千円）</t>
  </si>
  <si>
    <t>箇　　　　　所</t>
  </si>
  <si>
    <t>第３表　県営治山事業実施状況</t>
  </si>
  <si>
    <t>-</t>
  </si>
  <si>
    <t>宇都宮林務事務所</t>
  </si>
  <si>
    <t>真岡市</t>
  </si>
  <si>
    <t>二宮町</t>
  </si>
  <si>
    <t>益子町</t>
  </si>
  <si>
    <t>茂木町</t>
  </si>
  <si>
    <t>市貝町</t>
  </si>
  <si>
    <t>芳賀町</t>
  </si>
  <si>
    <t>鹿沼林務事務所</t>
  </si>
  <si>
    <t>鹿沼市</t>
  </si>
  <si>
    <t>西方町</t>
  </si>
  <si>
    <t>日光市</t>
  </si>
  <si>
    <t>矢板林務事務所</t>
  </si>
  <si>
    <t>矢板市</t>
  </si>
  <si>
    <t>塩谷町</t>
  </si>
  <si>
    <t>高根沢町</t>
  </si>
  <si>
    <t>大田原林務事務所</t>
  </si>
  <si>
    <t>大田原市</t>
  </si>
  <si>
    <t>那須町</t>
  </si>
  <si>
    <t>烏山林務事務所</t>
  </si>
  <si>
    <t>佐野林務事務所</t>
  </si>
  <si>
    <t>足利市</t>
  </si>
  <si>
    <t>栃木市</t>
  </si>
  <si>
    <t>野木町</t>
  </si>
  <si>
    <t>大平町</t>
  </si>
  <si>
    <t>岩舟町</t>
  </si>
  <si>
    <t>日光治山事務所</t>
  </si>
  <si>
    <t>前ページからの続き　（単位：ha、千円）</t>
  </si>
  <si>
    <t>林務・治山事務所</t>
  </si>
  <si>
    <t>総額</t>
  </si>
  <si>
    <t>復旧</t>
  </si>
  <si>
    <t>予防</t>
  </si>
  <si>
    <t>保安林改良</t>
  </si>
  <si>
    <t>保育</t>
  </si>
  <si>
    <t>保安林管理道</t>
  </si>
  <si>
    <t>地域防災対策総合治山</t>
  </si>
  <si>
    <t>水源森林総合整備</t>
  </si>
  <si>
    <t>水源流域広域保全</t>
  </si>
  <si>
    <t>集落水源山地整備</t>
  </si>
  <si>
    <t>水源流域地域保全</t>
  </si>
  <si>
    <t>森林水環境総合整備</t>
  </si>
  <si>
    <t>奥地保安林整備</t>
  </si>
  <si>
    <t>生活環境保全林整備</t>
  </si>
  <si>
    <t>自然環境保全治山</t>
  </si>
  <si>
    <t>環境防災林整備</t>
  </si>
  <si>
    <t>国有林野内補助治山</t>
  </si>
  <si>
    <t>地すべり防止</t>
  </si>
  <si>
    <t>計</t>
  </si>
  <si>
    <t>災害関連緊急治山</t>
  </si>
  <si>
    <t>林地荒廃防止施設災害復旧</t>
  </si>
  <si>
    <t>県単治山</t>
  </si>
  <si>
    <t>緊急雇用対策</t>
  </si>
  <si>
    <t>市町村</t>
  </si>
  <si>
    <t>面積</t>
  </si>
  <si>
    <t>事業費</t>
  </si>
  <si>
    <t>-</t>
  </si>
  <si>
    <t>平成15年度</t>
  </si>
  <si>
    <t>平成16年度</t>
  </si>
  <si>
    <t>平成17年度</t>
  </si>
  <si>
    <t>平成18年度</t>
  </si>
  <si>
    <t>宇都宮市</t>
  </si>
  <si>
    <t>上三川町</t>
  </si>
  <si>
    <t>-</t>
  </si>
  <si>
    <t>上河内町</t>
  </si>
  <si>
    <t>河内町</t>
  </si>
  <si>
    <t>今市林務事務所</t>
  </si>
  <si>
    <t>さくら市</t>
  </si>
  <si>
    <t>-</t>
  </si>
  <si>
    <t>那須塩原市</t>
  </si>
  <si>
    <t>-</t>
  </si>
  <si>
    <t>那須烏山市</t>
  </si>
  <si>
    <t>-</t>
  </si>
  <si>
    <t>那珂川町</t>
  </si>
  <si>
    <t>佐野市</t>
  </si>
  <si>
    <t>-</t>
  </si>
  <si>
    <t>小山市</t>
  </si>
  <si>
    <t>下野市</t>
  </si>
  <si>
    <t>-</t>
  </si>
  <si>
    <t>壬生町</t>
  </si>
  <si>
    <t>藤岡町</t>
  </si>
  <si>
    <t>都賀町</t>
  </si>
  <si>
    <t>平成１９年</t>
  </si>
  <si>
    <t>平成19年度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</si>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</sst>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.00_ "/>
    <numFmt numFmtId="179" formatCode="#,##0_ "/>
    <numFmt numFmtId="180" formatCode="0.00_);[Red]\(0.00\)"/>
    <numFmt numFmtId="181" formatCode="0_);[Red]\(0\)"/>
    <numFmt numFmtId="182" formatCode="#,##0_);[Red]\(#,##0\)"/>
  </numFmts>
  <fonts count="22">
    <font>
      <sz val="11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4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9" fillId="4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38" fontId="1" fillId="0" borderId="18" xfId="48" applyFont="1" applyBorder="1" applyAlignment="1">
      <alignment vertical="center"/>
    </xf>
    <xf numFmtId="38" fontId="1" fillId="0" borderId="0" xfId="48" applyFont="1" applyBorder="1" applyAlignment="1">
      <alignment vertical="center"/>
    </xf>
    <xf numFmtId="38" fontId="1" fillId="0" borderId="20" xfId="48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2" fontId="1" fillId="0" borderId="20" xfId="0" applyNumberFormat="1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8" fontId="1" fillId="0" borderId="20" xfId="48" applyFont="1" applyBorder="1" applyAlignment="1">
      <alignment horizontal="right" vertical="center"/>
    </xf>
    <xf numFmtId="38" fontId="1" fillId="0" borderId="20" xfId="48" applyFont="1" applyBorder="1" applyAlignment="1">
      <alignment vertical="center"/>
    </xf>
    <xf numFmtId="0" fontId="1" fillId="0" borderId="25" xfId="0" applyFont="1" applyBorder="1" applyAlignment="1">
      <alignment horizontal="distributed" vertical="center"/>
    </xf>
    <xf numFmtId="0" fontId="1" fillId="0" borderId="26" xfId="0" applyFont="1" applyBorder="1" applyAlignment="1">
      <alignment horizontal="distributed" vertical="center"/>
    </xf>
    <xf numFmtId="38" fontId="1" fillId="0" borderId="27" xfId="48" applyFont="1" applyBorder="1" applyAlignment="1">
      <alignment horizontal="distributed" vertical="center"/>
    </xf>
    <xf numFmtId="0" fontId="1" fillId="0" borderId="28" xfId="0" applyFont="1" applyBorder="1" applyAlignment="1">
      <alignment horizontal="distributed" vertical="center"/>
    </xf>
    <xf numFmtId="38" fontId="1" fillId="0" borderId="26" xfId="48" applyFont="1" applyBorder="1" applyAlignment="1">
      <alignment horizontal="distributed" vertical="center"/>
    </xf>
    <xf numFmtId="0" fontId="1" fillId="0" borderId="27" xfId="0" applyFont="1" applyBorder="1" applyAlignment="1">
      <alignment horizontal="distributed" vertical="center"/>
    </xf>
    <xf numFmtId="2" fontId="1" fillId="0" borderId="29" xfId="0" applyNumberFormat="1" applyFont="1" applyBorder="1" applyAlignment="1">
      <alignment horizontal="right" vertical="center"/>
    </xf>
    <xf numFmtId="38" fontId="1" fillId="0" borderId="30" xfId="48" applyFont="1" applyBorder="1" applyAlignment="1">
      <alignment horizontal="right" vertical="center"/>
    </xf>
    <xf numFmtId="38" fontId="1" fillId="0" borderId="31" xfId="48" applyFont="1" applyBorder="1" applyAlignment="1">
      <alignment horizontal="right" vertical="center"/>
    </xf>
    <xf numFmtId="38" fontId="1" fillId="0" borderId="14" xfId="48" applyFont="1" applyBorder="1" applyAlignment="1">
      <alignment horizontal="right" vertical="center"/>
    </xf>
    <xf numFmtId="0" fontId="1" fillId="0" borderId="0" xfId="0" applyFont="1" applyAlignment="1">
      <alignment vertical="center" shrinkToFit="1"/>
    </xf>
    <xf numFmtId="2" fontId="1" fillId="0" borderId="32" xfId="0" applyNumberFormat="1" applyFont="1" applyBorder="1" applyAlignment="1">
      <alignment horizontal="right" vertical="center" shrinkToFit="1"/>
    </xf>
    <xf numFmtId="38" fontId="1" fillId="0" borderId="10" xfId="48" applyFont="1" applyBorder="1" applyAlignment="1">
      <alignment horizontal="right" vertical="center" shrinkToFit="1"/>
    </xf>
    <xf numFmtId="2" fontId="1" fillId="0" borderId="32" xfId="0" applyNumberFormat="1" applyFont="1" applyBorder="1" applyAlignment="1">
      <alignment vertical="center" shrinkToFit="1"/>
    </xf>
    <xf numFmtId="38" fontId="1" fillId="0" borderId="33" xfId="48" applyFont="1" applyBorder="1" applyAlignment="1">
      <alignment vertical="center" shrinkToFit="1"/>
    </xf>
    <xf numFmtId="2" fontId="1" fillId="0" borderId="11" xfId="0" applyNumberFormat="1" applyFont="1" applyBorder="1" applyAlignment="1">
      <alignment vertical="center" shrinkToFit="1"/>
    </xf>
    <xf numFmtId="38" fontId="1" fillId="0" borderId="10" xfId="48" applyFont="1" applyBorder="1" applyAlignment="1">
      <alignment vertical="center" shrinkToFit="1"/>
    </xf>
    <xf numFmtId="2" fontId="1" fillId="0" borderId="11" xfId="0" applyNumberFormat="1" applyFont="1" applyBorder="1" applyAlignment="1">
      <alignment horizontal="right" vertical="center" shrinkToFit="1"/>
    </xf>
    <xf numFmtId="38" fontId="1" fillId="0" borderId="33" xfId="48" applyFont="1" applyBorder="1" applyAlignment="1">
      <alignment horizontal="right" vertical="center" shrinkToFit="1"/>
    </xf>
    <xf numFmtId="2" fontId="1" fillId="0" borderId="11" xfId="0" applyNumberFormat="1" applyFont="1" applyBorder="1" applyAlignment="1">
      <alignment horizontal="right" vertical="center"/>
    </xf>
    <xf numFmtId="38" fontId="1" fillId="0" borderId="10" xfId="48" applyFont="1" applyBorder="1" applyAlignment="1">
      <alignment horizontal="right" vertical="center"/>
    </xf>
    <xf numFmtId="2" fontId="1" fillId="0" borderId="32" xfId="0" applyNumberFormat="1" applyFont="1" applyBorder="1" applyAlignment="1">
      <alignment horizontal="right" vertical="center"/>
    </xf>
    <xf numFmtId="38" fontId="1" fillId="0" borderId="33" xfId="48" applyFont="1" applyBorder="1" applyAlignment="1">
      <alignment horizontal="right" vertical="center"/>
    </xf>
    <xf numFmtId="2" fontId="1" fillId="0" borderId="34" xfId="0" applyNumberFormat="1" applyFont="1" applyBorder="1" applyAlignment="1">
      <alignment horizontal="right" vertical="center"/>
    </xf>
    <xf numFmtId="38" fontId="1" fillId="0" borderId="16" xfId="48" applyFont="1" applyBorder="1" applyAlignment="1">
      <alignment horizontal="right" vertical="center"/>
    </xf>
    <xf numFmtId="2" fontId="1" fillId="0" borderId="13" xfId="0" applyNumberFormat="1" applyFont="1" applyBorder="1" applyAlignment="1">
      <alignment horizontal="right"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horizontal="distributed" vertical="center"/>
    </xf>
    <xf numFmtId="2" fontId="1" fillId="0" borderId="29" xfId="0" applyNumberFormat="1" applyFont="1" applyBorder="1" applyAlignment="1">
      <alignment horizontal="right" vertical="center" shrinkToFit="1"/>
    </xf>
    <xf numFmtId="38" fontId="1" fillId="0" borderId="14" xfId="48" applyFont="1" applyBorder="1" applyAlignment="1">
      <alignment horizontal="right" vertical="center" shrinkToFit="1"/>
    </xf>
    <xf numFmtId="0" fontId="1" fillId="0" borderId="35" xfId="0" applyFont="1" applyBorder="1" applyAlignment="1" quotePrefix="1">
      <alignment vertic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horizontal="distributed" vertical="center"/>
    </xf>
    <xf numFmtId="38" fontId="1" fillId="0" borderId="39" xfId="48" applyFont="1" applyBorder="1" applyAlignment="1">
      <alignment horizontal="right" vertical="center"/>
    </xf>
    <xf numFmtId="2" fontId="1" fillId="0" borderId="15" xfId="0" applyNumberFormat="1" applyFont="1" applyBorder="1" applyAlignment="1">
      <alignment horizontal="right" vertical="center"/>
    </xf>
    <xf numFmtId="2" fontId="1" fillId="0" borderId="40" xfId="0" applyNumberFormat="1" applyFont="1" applyBorder="1" applyAlignment="1">
      <alignment horizontal="right" vertical="center"/>
    </xf>
    <xf numFmtId="38" fontId="1" fillId="0" borderId="41" xfId="48" applyFont="1" applyBorder="1" applyAlignment="1">
      <alignment horizontal="right" vertical="center"/>
    </xf>
    <xf numFmtId="38" fontId="1" fillId="0" borderId="42" xfId="48" applyFont="1" applyBorder="1" applyAlignment="1">
      <alignment horizontal="right" vertical="center"/>
    </xf>
    <xf numFmtId="0" fontId="1" fillId="0" borderId="35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38" fontId="1" fillId="0" borderId="30" xfId="48" applyFont="1" applyBorder="1" applyAlignment="1">
      <alignment horizontal="right" vertical="center" shrinkToFit="1"/>
    </xf>
    <xf numFmtId="2" fontId="1" fillId="0" borderId="13" xfId="0" applyNumberFormat="1" applyFont="1" applyBorder="1" applyAlignment="1">
      <alignment horizontal="right" vertical="center" shrinkToFit="1"/>
    </xf>
    <xf numFmtId="38" fontId="1" fillId="0" borderId="41" xfId="48" applyFont="1" applyBorder="1" applyAlignment="1">
      <alignment horizontal="right" vertical="center" shrinkToFit="1"/>
    </xf>
    <xf numFmtId="2" fontId="1" fillId="0" borderId="34" xfId="0" applyNumberFormat="1" applyFont="1" applyBorder="1" applyAlignment="1">
      <alignment horizontal="right" vertical="center" shrinkToFit="1"/>
    </xf>
    <xf numFmtId="38" fontId="1" fillId="0" borderId="16" xfId="48" applyFont="1" applyBorder="1" applyAlignment="1">
      <alignment horizontal="right" vertical="center" shrinkToFit="1"/>
    </xf>
    <xf numFmtId="38" fontId="1" fillId="0" borderId="0" xfId="48" applyFont="1" applyAlignment="1">
      <alignment vertical="center"/>
    </xf>
    <xf numFmtId="2" fontId="1" fillId="0" borderId="34" xfId="0" applyNumberFormat="1" applyFont="1" applyBorder="1" applyAlignment="1">
      <alignment vertical="center" shrinkToFit="1"/>
    </xf>
    <xf numFmtId="38" fontId="1" fillId="0" borderId="16" xfId="48" applyFont="1" applyBorder="1" applyAlignment="1">
      <alignment vertical="center" shrinkToFit="1"/>
    </xf>
    <xf numFmtId="38" fontId="1" fillId="0" borderId="39" xfId="48" applyFont="1" applyBorder="1" applyAlignment="1">
      <alignment vertical="center" shrinkToFit="1"/>
    </xf>
    <xf numFmtId="2" fontId="1" fillId="0" borderId="43" xfId="0" applyNumberFormat="1" applyFont="1" applyBorder="1" applyAlignment="1">
      <alignment horizontal="right" vertical="center"/>
    </xf>
    <xf numFmtId="38" fontId="1" fillId="0" borderId="44" xfId="48" applyFont="1" applyBorder="1" applyAlignment="1">
      <alignment horizontal="right" vertical="center"/>
    </xf>
    <xf numFmtId="2" fontId="1" fillId="0" borderId="45" xfId="0" applyNumberFormat="1" applyFont="1" applyBorder="1" applyAlignment="1">
      <alignment horizontal="right" vertical="center"/>
    </xf>
    <xf numFmtId="38" fontId="1" fillId="0" borderId="39" xfId="48" applyFont="1" applyBorder="1" applyAlignment="1">
      <alignment horizontal="right" vertical="center" shrinkToFit="1"/>
    </xf>
    <xf numFmtId="182" fontId="1" fillId="0" borderId="41" xfId="48" applyNumberFormat="1" applyFont="1" applyBorder="1" applyAlignment="1">
      <alignment horizontal="right" vertical="center" shrinkToFit="1"/>
    </xf>
    <xf numFmtId="182" fontId="1" fillId="0" borderId="15" xfId="0" applyNumberFormat="1" applyFont="1" applyBorder="1" applyAlignment="1">
      <alignment horizontal="right" vertical="center"/>
    </xf>
    <xf numFmtId="2" fontId="1" fillId="0" borderId="46" xfId="0" applyNumberFormat="1" applyFont="1" applyBorder="1" applyAlignment="1">
      <alignment horizontal="right" vertical="center"/>
    </xf>
    <xf numFmtId="38" fontId="1" fillId="0" borderId="22" xfId="48" applyFont="1" applyBorder="1" applyAlignment="1">
      <alignment horizontal="right" vertical="center"/>
    </xf>
    <xf numFmtId="2" fontId="1" fillId="0" borderId="40" xfId="0" applyNumberFormat="1" applyFont="1" applyBorder="1" applyAlignment="1">
      <alignment horizontal="right" vertical="center" shrinkToFit="1"/>
    </xf>
    <xf numFmtId="38" fontId="1" fillId="0" borderId="42" xfId="48" applyFont="1" applyBorder="1" applyAlignment="1">
      <alignment horizontal="right" vertical="center" shrinkToFit="1"/>
    </xf>
    <xf numFmtId="182" fontId="1" fillId="0" borderId="10" xfId="48" applyNumberFormat="1" applyFont="1" applyBorder="1" applyAlignment="1">
      <alignment horizontal="right" vertical="center"/>
    </xf>
    <xf numFmtId="182" fontId="1" fillId="0" borderId="33" xfId="48" applyNumberFormat="1" applyFont="1" applyBorder="1" applyAlignment="1">
      <alignment vertical="center" shrinkToFit="1"/>
    </xf>
    <xf numFmtId="182" fontId="1" fillId="0" borderId="39" xfId="48" applyNumberFormat="1" applyFont="1" applyBorder="1" applyAlignment="1">
      <alignment vertical="center" shrinkToFit="1"/>
    </xf>
    <xf numFmtId="182" fontId="1" fillId="0" borderId="14" xfId="48" applyNumberFormat="1" applyFont="1" applyBorder="1" applyAlignment="1">
      <alignment horizontal="right" vertical="center"/>
    </xf>
    <xf numFmtId="182" fontId="1" fillId="0" borderId="13" xfId="0" applyNumberFormat="1" applyFont="1" applyBorder="1" applyAlignment="1">
      <alignment horizontal="right" vertical="center"/>
    </xf>
    <xf numFmtId="182" fontId="1" fillId="0" borderId="41" xfId="48" applyNumberFormat="1" applyFont="1" applyBorder="1" applyAlignment="1">
      <alignment horizontal="right" vertical="center"/>
    </xf>
    <xf numFmtId="2" fontId="1" fillId="0" borderId="46" xfId="0" applyNumberFormat="1" applyFont="1" applyBorder="1" applyAlignment="1">
      <alignment vertical="center" shrinkToFit="1"/>
    </xf>
    <xf numFmtId="38" fontId="1" fillId="0" borderId="47" xfId="48" applyFont="1" applyBorder="1" applyAlignment="1">
      <alignment vertical="center" shrinkToFit="1"/>
    </xf>
    <xf numFmtId="2" fontId="1" fillId="0" borderId="46" xfId="0" applyNumberFormat="1" applyFont="1" applyBorder="1" applyAlignment="1">
      <alignment horizontal="right" vertical="center" shrinkToFit="1"/>
    </xf>
    <xf numFmtId="38" fontId="1" fillId="0" borderId="47" xfId="48" applyFont="1" applyBorder="1" applyAlignment="1">
      <alignment horizontal="right" vertical="center" shrinkToFit="1"/>
    </xf>
    <xf numFmtId="0" fontId="1" fillId="0" borderId="0" xfId="0" applyFont="1" applyAlignment="1">
      <alignment vertical="center"/>
    </xf>
    <xf numFmtId="0" fontId="1" fillId="0" borderId="20" xfId="0" applyFont="1" applyBorder="1" applyAlignment="1">
      <alignment horizontal="right" vertical="center"/>
    </xf>
    <xf numFmtId="0" fontId="1" fillId="0" borderId="21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46" xfId="0" applyFont="1" applyBorder="1" applyAlignment="1">
      <alignment horizontal="distributed" vertical="center"/>
    </xf>
    <xf numFmtId="0" fontId="1" fillId="0" borderId="47" xfId="0" applyFont="1" applyBorder="1" applyAlignment="1">
      <alignment horizontal="distributed" vertical="center"/>
    </xf>
    <xf numFmtId="0" fontId="1" fillId="0" borderId="47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distributed" vertical="center"/>
    </xf>
    <xf numFmtId="0" fontId="1" fillId="0" borderId="22" xfId="0" applyFont="1" applyBorder="1" applyAlignment="1">
      <alignment horizontal="distributed" vertical="center"/>
    </xf>
    <xf numFmtId="0" fontId="1" fillId="0" borderId="49" xfId="0" applyFont="1" applyBorder="1" applyAlignment="1">
      <alignment horizontal="center" vertical="center" shrinkToFit="1"/>
    </xf>
    <xf numFmtId="0" fontId="1" fillId="0" borderId="50" xfId="0" applyFont="1" applyBorder="1" applyAlignment="1">
      <alignment horizontal="center" vertical="center" shrinkToFit="1"/>
    </xf>
    <xf numFmtId="0" fontId="1" fillId="0" borderId="51" xfId="0" applyFont="1" applyBorder="1" applyAlignment="1">
      <alignment horizontal="center" vertical="center" shrinkToFit="1"/>
    </xf>
    <xf numFmtId="0" fontId="1" fillId="0" borderId="52" xfId="0" applyFont="1" applyBorder="1" applyAlignment="1">
      <alignment horizontal="center" vertical="center" shrinkToFit="1"/>
    </xf>
    <xf numFmtId="0" fontId="1" fillId="0" borderId="53" xfId="0" applyFont="1" applyBorder="1" applyAlignment="1">
      <alignment horizontal="center" vertical="center" shrinkToFit="1"/>
    </xf>
    <xf numFmtId="0" fontId="1" fillId="0" borderId="5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38" fontId="1" fillId="0" borderId="20" xfId="48" applyFont="1" applyBorder="1" applyAlignment="1">
      <alignment horizontal="right" vertical="center"/>
    </xf>
    <xf numFmtId="0" fontId="1" fillId="0" borderId="37" xfId="0" applyFont="1" applyBorder="1" applyAlignment="1">
      <alignment horizontal="distributed" vertical="center"/>
    </xf>
    <xf numFmtId="0" fontId="1" fillId="0" borderId="38" xfId="0" applyFont="1" applyBorder="1" applyAlignment="1">
      <alignment horizontal="distributed" vertical="center"/>
    </xf>
    <xf numFmtId="0" fontId="1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70" zoomScaleNormal="70" zoomScalePageLayoutView="0" workbookViewId="0" topLeftCell="A1">
      <selection activeCell="J18" sqref="J18"/>
    </sheetView>
  </sheetViews>
  <sheetFormatPr defaultColWidth="7.8984375" defaultRowHeight="28.5" customHeight="1"/>
  <cols>
    <col min="1" max="1" width="18.5" style="1" customWidth="1"/>
    <col min="2" max="2" width="10" style="1" customWidth="1"/>
    <col min="3" max="3" width="13.59765625" style="1" customWidth="1"/>
    <col min="4" max="5" width="10" style="1" customWidth="1"/>
    <col min="6" max="6" width="13.59765625" style="1" customWidth="1"/>
    <col min="7" max="7" width="10" style="1" customWidth="1"/>
    <col min="8" max="16384" width="7.8984375" style="1" customWidth="1"/>
  </cols>
  <sheetData>
    <row r="1" ht="28.5" customHeight="1">
      <c r="A1" s="24" t="s">
        <v>10</v>
      </c>
    </row>
    <row r="3" spans="1:7" ht="28.5" customHeight="1">
      <c r="A3" s="99" t="s">
        <v>0</v>
      </c>
      <c r="B3" s="99"/>
      <c r="C3" s="99"/>
      <c r="D3" s="99"/>
      <c r="E3" s="99"/>
      <c r="F3" s="99"/>
      <c r="G3" s="99"/>
    </row>
    <row r="4" spans="5:7" ht="28.5" customHeight="1">
      <c r="E4" s="100" t="s">
        <v>5</v>
      </c>
      <c r="F4" s="100"/>
      <c r="G4" s="100"/>
    </row>
    <row r="5" spans="1:7" ht="28.5" customHeight="1">
      <c r="A5" s="101" t="s">
        <v>6</v>
      </c>
      <c r="B5" s="103" t="s">
        <v>4</v>
      </c>
      <c r="C5" s="104"/>
      <c r="D5" s="104"/>
      <c r="E5" s="104"/>
      <c r="F5" s="104"/>
      <c r="G5" s="104"/>
    </row>
    <row r="6" spans="1:7" ht="28.5" customHeight="1">
      <c r="A6" s="102"/>
      <c r="B6" s="2"/>
      <c r="C6" s="9" t="s">
        <v>7</v>
      </c>
      <c r="D6" s="3"/>
      <c r="E6" s="2"/>
      <c r="F6" s="9" t="s">
        <v>8</v>
      </c>
      <c r="G6" s="9"/>
    </row>
    <row r="7" spans="1:7" ht="28.5" customHeight="1">
      <c r="A7" s="5" t="s">
        <v>1</v>
      </c>
      <c r="B7" s="6"/>
      <c r="C7" s="19">
        <v>11.6</v>
      </c>
      <c r="D7" s="13"/>
      <c r="E7" s="6"/>
      <c r="F7" s="17">
        <v>324360</v>
      </c>
      <c r="G7" s="10"/>
    </row>
    <row r="8" spans="1:7" ht="28.5" customHeight="1">
      <c r="A8" s="5" t="s">
        <v>2</v>
      </c>
      <c r="B8" s="6"/>
      <c r="C8" s="19">
        <v>22.29</v>
      </c>
      <c r="D8" s="13"/>
      <c r="E8" s="6"/>
      <c r="F8" s="17">
        <v>354684</v>
      </c>
      <c r="G8" s="12"/>
    </row>
    <row r="9" spans="1:7" ht="28.5" customHeight="1">
      <c r="A9" s="5" t="s">
        <v>3</v>
      </c>
      <c r="B9" s="6"/>
      <c r="C9" s="19">
        <v>17.43</v>
      </c>
      <c r="D9" s="13"/>
      <c r="E9" s="6"/>
      <c r="F9" s="17">
        <v>328628</v>
      </c>
      <c r="G9" s="12"/>
    </row>
    <row r="10" spans="1:7" ht="28.5" customHeight="1">
      <c r="A10" s="5" t="s">
        <v>9</v>
      </c>
      <c r="B10" s="6"/>
      <c r="C10" s="19">
        <v>15.52</v>
      </c>
      <c r="D10" s="13"/>
      <c r="E10" s="6"/>
      <c r="F10" s="17">
        <v>398375</v>
      </c>
      <c r="G10" s="12"/>
    </row>
    <row r="11" spans="1:7" ht="28.5" customHeight="1">
      <c r="A11" s="7" t="s">
        <v>96</v>
      </c>
      <c r="B11" s="8"/>
      <c r="C11" s="20">
        <v>13.02</v>
      </c>
      <c r="D11" s="15"/>
      <c r="E11" s="8"/>
      <c r="F11" s="18">
        <v>397753</v>
      </c>
      <c r="G11" s="14"/>
    </row>
    <row r="14" spans="1:7" ht="28.5" customHeight="1">
      <c r="A14" s="99" t="s">
        <v>11</v>
      </c>
      <c r="B14" s="99"/>
      <c r="C14" s="99"/>
      <c r="D14" s="99"/>
      <c r="E14" s="99"/>
      <c r="F14" s="99"/>
      <c r="G14" s="99"/>
    </row>
    <row r="15" spans="5:7" ht="28.5" customHeight="1">
      <c r="E15" s="100" t="s">
        <v>12</v>
      </c>
      <c r="F15" s="100"/>
      <c r="G15" s="100"/>
    </row>
    <row r="16" spans="1:7" ht="28.5" customHeight="1">
      <c r="A16" s="21" t="s">
        <v>6</v>
      </c>
      <c r="B16" s="22"/>
      <c r="C16" s="23" t="s">
        <v>13</v>
      </c>
      <c r="D16" s="25"/>
      <c r="E16" s="22"/>
      <c r="F16" s="23" t="s">
        <v>8</v>
      </c>
      <c r="G16" s="23"/>
    </row>
    <row r="17" spans="1:7" ht="28.5" customHeight="1">
      <c r="A17" s="124" t="s">
        <v>1</v>
      </c>
      <c r="B17" s="4"/>
      <c r="C17" s="10">
        <v>0</v>
      </c>
      <c r="D17" s="11"/>
      <c r="E17" s="4"/>
      <c r="F17" s="16">
        <v>0</v>
      </c>
      <c r="G17" s="10"/>
    </row>
    <row r="18" spans="1:7" ht="28.5" customHeight="1">
      <c r="A18" s="5" t="s">
        <v>2</v>
      </c>
      <c r="B18" s="6"/>
      <c r="C18" s="12">
        <v>0</v>
      </c>
      <c r="D18" s="13"/>
      <c r="E18" s="6"/>
      <c r="F18" s="12">
        <v>0</v>
      </c>
      <c r="G18" s="12"/>
    </row>
    <row r="19" spans="1:7" ht="28.5" customHeight="1">
      <c r="A19" s="5" t="s">
        <v>3</v>
      </c>
      <c r="B19" s="6"/>
      <c r="C19" s="12">
        <v>0</v>
      </c>
      <c r="D19" s="13"/>
      <c r="E19" s="6"/>
      <c r="F19" s="12">
        <v>0</v>
      </c>
      <c r="G19" s="12"/>
    </row>
    <row r="20" spans="1:7" ht="28.5" customHeight="1">
      <c r="A20" s="5" t="s">
        <v>9</v>
      </c>
      <c r="B20" s="6"/>
      <c r="C20" s="12">
        <v>0</v>
      </c>
      <c r="D20" s="13"/>
      <c r="E20" s="6"/>
      <c r="F20" s="12">
        <v>0</v>
      </c>
      <c r="G20" s="12"/>
    </row>
    <row r="21" spans="1:7" ht="28.5" customHeight="1">
      <c r="A21" s="7" t="s">
        <v>96</v>
      </c>
      <c r="B21" s="8"/>
      <c r="C21" s="14">
        <v>0</v>
      </c>
      <c r="D21" s="15"/>
      <c r="E21" s="8"/>
      <c r="F21" s="14">
        <v>0</v>
      </c>
      <c r="G21" s="14"/>
    </row>
  </sheetData>
  <sheetProtection/>
  <mergeCells count="6">
    <mergeCell ref="A14:G14"/>
    <mergeCell ref="E15:G15"/>
    <mergeCell ref="A3:G3"/>
    <mergeCell ref="E4:G4"/>
    <mergeCell ref="A5:A6"/>
    <mergeCell ref="B5:G5"/>
  </mergeCells>
  <printOptions/>
  <pageMargins left="0.7874015748031497" right="0.7874015748031497" top="0.7874015748031497" bottom="0.7874015748031497" header="0.5118110236220472" footer="0.5118110236220472"/>
  <pageSetup firstPageNumber="57" useFirstPageNumber="1" horizontalDpi="600" verticalDpi="600" orientation="portrait" paperSize="9" r:id="rId1"/>
  <headerFooter alignWithMargins="0">
    <oddFooter>&amp;C&amp;"ＭＳ Ｐゴシック,標準"&amp;P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66"/>
  <sheetViews>
    <sheetView view="pageBreakPreview" zoomScale="115" zoomScaleNormal="75" zoomScaleSheetLayoutView="115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F14" sqref="F14"/>
    </sheetView>
  </sheetViews>
  <sheetFormatPr defaultColWidth="8.796875" defaultRowHeight="15.75" customHeight="1"/>
  <cols>
    <col min="1" max="1" width="2.5" style="1" customWidth="1"/>
    <col min="2" max="2" width="11" style="1" bestFit="1" customWidth="1"/>
    <col min="3" max="3" width="9" style="1" customWidth="1"/>
    <col min="4" max="4" width="10.19921875" style="1" customWidth="1"/>
    <col min="5" max="5" width="9" style="1" customWidth="1"/>
    <col min="6" max="6" width="10.19921875" style="75" customWidth="1"/>
    <col min="7" max="7" width="9" style="1" customWidth="1"/>
    <col min="8" max="8" width="10.19921875" style="75" customWidth="1"/>
    <col min="9" max="9" width="9" style="1" customWidth="1"/>
    <col min="10" max="10" width="10.19921875" style="75" customWidth="1"/>
    <col min="11" max="11" width="9" style="1" customWidth="1"/>
    <col min="12" max="12" width="10.19921875" style="1" customWidth="1"/>
    <col min="13" max="13" width="9" style="1" customWidth="1"/>
    <col min="14" max="14" width="10.19921875" style="1" customWidth="1"/>
    <col min="15" max="15" width="9" style="1" customWidth="1"/>
    <col min="16" max="16" width="10.19921875" style="1" customWidth="1"/>
    <col min="17" max="17" width="9" style="1" customWidth="1"/>
    <col min="18" max="18" width="10.19921875" style="1" customWidth="1"/>
    <col min="19" max="19" width="9" style="1" customWidth="1"/>
    <col min="20" max="20" width="10.19921875" style="1" customWidth="1"/>
    <col min="21" max="21" width="9" style="1" customWidth="1"/>
    <col min="22" max="22" width="10.19921875" style="1" customWidth="1"/>
    <col min="23" max="23" width="9" style="1" customWidth="1"/>
    <col min="24" max="24" width="10.19921875" style="1" customWidth="1"/>
    <col min="25" max="25" width="9" style="1" customWidth="1"/>
    <col min="26" max="26" width="10.19921875" style="1" customWidth="1"/>
    <col min="27" max="27" width="9" style="1" customWidth="1"/>
    <col min="28" max="28" width="10.19921875" style="1" customWidth="1"/>
    <col min="29" max="29" width="9" style="1" customWidth="1"/>
    <col min="30" max="30" width="10.19921875" style="1" customWidth="1"/>
    <col min="31" max="31" width="9" style="1" customWidth="1"/>
    <col min="32" max="32" width="10.19921875" style="1" customWidth="1"/>
    <col min="33" max="33" width="9" style="1" customWidth="1"/>
    <col min="34" max="34" width="10.19921875" style="1" customWidth="1"/>
    <col min="35" max="35" width="9" style="1" customWidth="1"/>
    <col min="36" max="36" width="10.19921875" style="1" customWidth="1"/>
    <col min="37" max="37" width="9" style="1" customWidth="1"/>
    <col min="38" max="38" width="10.19921875" style="1" customWidth="1"/>
    <col min="39" max="39" width="9" style="1" customWidth="1"/>
    <col min="40" max="40" width="10.19921875" style="1" customWidth="1"/>
    <col min="41" max="41" width="9" style="1" customWidth="1"/>
    <col min="42" max="42" width="10.19921875" style="1" customWidth="1"/>
    <col min="43" max="43" width="9" style="1" customWidth="1"/>
    <col min="44" max="44" width="10.19921875" style="1" customWidth="1"/>
    <col min="45" max="45" width="9.19921875" style="1" bestFit="1" customWidth="1"/>
    <col min="46" max="46" width="10.19921875" style="1" customWidth="1"/>
    <col min="47" max="47" width="9" style="1" customWidth="1"/>
    <col min="48" max="48" width="10.19921875" style="1" customWidth="1"/>
    <col min="49" max="16384" width="9" style="1" customWidth="1"/>
  </cols>
  <sheetData>
    <row r="1" spans="1:48" ht="29.25" customHeight="1">
      <c r="A1" s="26"/>
      <c r="B1" s="26"/>
      <c r="C1" s="27" t="s">
        <v>14</v>
      </c>
      <c r="D1" s="26"/>
      <c r="E1" s="26"/>
      <c r="F1" s="26"/>
      <c r="G1" s="26"/>
      <c r="H1" s="26"/>
      <c r="I1" s="121" t="s">
        <v>5</v>
      </c>
      <c r="J1" s="121"/>
      <c r="K1" s="26"/>
      <c r="L1" s="26"/>
      <c r="M1" s="26"/>
      <c r="N1" s="26"/>
      <c r="O1" s="26"/>
      <c r="P1" s="26"/>
      <c r="Q1" s="29"/>
      <c r="R1" s="28" t="s">
        <v>42</v>
      </c>
      <c r="S1" s="26"/>
      <c r="T1" s="26"/>
      <c r="U1" s="26"/>
      <c r="V1" s="26"/>
      <c r="W1" s="26"/>
      <c r="X1" s="26"/>
      <c r="Y1" s="29"/>
      <c r="Z1" s="28" t="s">
        <v>42</v>
      </c>
      <c r="AA1" s="26"/>
      <c r="AB1" s="26"/>
      <c r="AC1" s="26"/>
      <c r="AD1" s="26"/>
      <c r="AE1" s="26"/>
      <c r="AF1" s="26"/>
      <c r="AG1" s="29"/>
      <c r="AH1" s="28" t="s">
        <v>42</v>
      </c>
      <c r="AI1" s="26"/>
      <c r="AJ1" s="26"/>
      <c r="AK1" s="26"/>
      <c r="AL1" s="26"/>
      <c r="AM1" s="26"/>
      <c r="AN1" s="26"/>
      <c r="AO1" s="29"/>
      <c r="AP1" s="28" t="s">
        <v>42</v>
      </c>
      <c r="AQ1" s="26"/>
      <c r="AR1" s="26"/>
      <c r="AS1" s="26"/>
      <c r="AT1" s="26"/>
      <c r="AU1" s="26"/>
      <c r="AV1" s="28" t="s">
        <v>42</v>
      </c>
    </row>
    <row r="2" spans="1:48" ht="15.75" customHeight="1">
      <c r="A2" s="117" t="s">
        <v>43</v>
      </c>
      <c r="B2" s="118"/>
      <c r="C2" s="107" t="s">
        <v>44</v>
      </c>
      <c r="D2" s="112"/>
      <c r="E2" s="107" t="s">
        <v>45</v>
      </c>
      <c r="F2" s="108"/>
      <c r="G2" s="111" t="s">
        <v>46</v>
      </c>
      <c r="H2" s="112"/>
      <c r="I2" s="107" t="s">
        <v>47</v>
      </c>
      <c r="J2" s="108"/>
      <c r="K2" s="107" t="s">
        <v>48</v>
      </c>
      <c r="L2" s="112"/>
      <c r="M2" s="107" t="s">
        <v>49</v>
      </c>
      <c r="N2" s="108"/>
      <c r="O2" s="110" t="s">
        <v>50</v>
      </c>
      <c r="P2" s="106"/>
      <c r="Q2" s="105" t="s">
        <v>51</v>
      </c>
      <c r="R2" s="109"/>
      <c r="S2" s="107" t="s">
        <v>52</v>
      </c>
      <c r="T2" s="112"/>
      <c r="U2" s="107" t="s">
        <v>53</v>
      </c>
      <c r="V2" s="108"/>
      <c r="W2" s="111" t="s">
        <v>54</v>
      </c>
      <c r="X2" s="112"/>
      <c r="Y2" s="105" t="s">
        <v>55</v>
      </c>
      <c r="Z2" s="109"/>
      <c r="AA2" s="107" t="s">
        <v>56</v>
      </c>
      <c r="AB2" s="112"/>
      <c r="AC2" s="105" t="s">
        <v>57</v>
      </c>
      <c r="AD2" s="109"/>
      <c r="AE2" s="110" t="s">
        <v>58</v>
      </c>
      <c r="AF2" s="106"/>
      <c r="AG2" s="107" t="s">
        <v>59</v>
      </c>
      <c r="AH2" s="108"/>
      <c r="AI2" s="105" t="s">
        <v>60</v>
      </c>
      <c r="AJ2" s="106"/>
      <c r="AK2" s="107" t="s">
        <v>61</v>
      </c>
      <c r="AL2" s="108"/>
      <c r="AM2" s="110" t="s">
        <v>62</v>
      </c>
      <c r="AN2" s="106"/>
      <c r="AO2" s="105" t="s">
        <v>63</v>
      </c>
      <c r="AP2" s="109"/>
      <c r="AQ2" s="105" t="s">
        <v>64</v>
      </c>
      <c r="AR2" s="106"/>
      <c r="AS2" s="107" t="s">
        <v>65</v>
      </c>
      <c r="AT2" s="108"/>
      <c r="AU2" s="105" t="s">
        <v>66</v>
      </c>
      <c r="AV2" s="109"/>
    </row>
    <row r="3" spans="1:48" ht="15.75" customHeight="1">
      <c r="A3" s="122" t="s">
        <v>67</v>
      </c>
      <c r="B3" s="123"/>
      <c r="C3" s="30" t="s">
        <v>68</v>
      </c>
      <c r="D3" s="31" t="s">
        <v>69</v>
      </c>
      <c r="E3" s="30" t="s">
        <v>68</v>
      </c>
      <c r="F3" s="32" t="s">
        <v>69</v>
      </c>
      <c r="G3" s="33" t="s">
        <v>68</v>
      </c>
      <c r="H3" s="34" t="s">
        <v>69</v>
      </c>
      <c r="I3" s="30" t="s">
        <v>68</v>
      </c>
      <c r="J3" s="32" t="s">
        <v>69</v>
      </c>
      <c r="K3" s="30" t="s">
        <v>68</v>
      </c>
      <c r="L3" s="31" t="s">
        <v>69</v>
      </c>
      <c r="M3" s="30" t="s">
        <v>68</v>
      </c>
      <c r="N3" s="32" t="s">
        <v>69</v>
      </c>
      <c r="O3" s="33" t="s">
        <v>68</v>
      </c>
      <c r="P3" s="34" t="s">
        <v>69</v>
      </c>
      <c r="Q3" s="30" t="s">
        <v>68</v>
      </c>
      <c r="R3" s="32" t="s">
        <v>69</v>
      </c>
      <c r="S3" s="30" t="s">
        <v>68</v>
      </c>
      <c r="T3" s="31" t="s">
        <v>69</v>
      </c>
      <c r="U3" s="30" t="s">
        <v>68</v>
      </c>
      <c r="V3" s="35" t="s">
        <v>69</v>
      </c>
      <c r="W3" s="33" t="s">
        <v>68</v>
      </c>
      <c r="X3" s="31" t="s">
        <v>69</v>
      </c>
      <c r="Y3" s="30" t="s">
        <v>68</v>
      </c>
      <c r="Z3" s="32" t="s">
        <v>69</v>
      </c>
      <c r="AA3" s="30" t="s">
        <v>68</v>
      </c>
      <c r="AB3" s="34" t="s">
        <v>69</v>
      </c>
      <c r="AC3" s="30" t="s">
        <v>68</v>
      </c>
      <c r="AD3" s="32" t="s">
        <v>69</v>
      </c>
      <c r="AE3" s="33" t="s">
        <v>68</v>
      </c>
      <c r="AF3" s="31" t="s">
        <v>69</v>
      </c>
      <c r="AG3" s="30" t="s">
        <v>68</v>
      </c>
      <c r="AH3" s="32" t="s">
        <v>69</v>
      </c>
      <c r="AI3" s="30" t="s">
        <v>68</v>
      </c>
      <c r="AJ3" s="34" t="s">
        <v>69</v>
      </c>
      <c r="AK3" s="30" t="s">
        <v>68</v>
      </c>
      <c r="AL3" s="32" t="s">
        <v>69</v>
      </c>
      <c r="AM3" s="33" t="s">
        <v>68</v>
      </c>
      <c r="AN3" s="31" t="s">
        <v>69</v>
      </c>
      <c r="AO3" s="30" t="s">
        <v>68</v>
      </c>
      <c r="AP3" s="32" t="s">
        <v>69</v>
      </c>
      <c r="AQ3" s="30" t="s">
        <v>68</v>
      </c>
      <c r="AR3" s="34" t="s">
        <v>69</v>
      </c>
      <c r="AS3" s="30" t="s">
        <v>68</v>
      </c>
      <c r="AT3" s="32" t="s">
        <v>69</v>
      </c>
      <c r="AU3" s="30" t="s">
        <v>68</v>
      </c>
      <c r="AV3" s="35" t="s">
        <v>69</v>
      </c>
    </row>
    <row r="4" spans="1:48" s="40" customFormat="1" ht="15.75" customHeight="1">
      <c r="A4" s="113" t="s">
        <v>71</v>
      </c>
      <c r="B4" s="114"/>
      <c r="C4" s="41">
        <v>1341.87</v>
      </c>
      <c r="D4" s="42">
        <v>4311706</v>
      </c>
      <c r="E4" s="43">
        <v>42.15</v>
      </c>
      <c r="F4" s="44">
        <v>1246072</v>
      </c>
      <c r="G4" s="45">
        <v>42.41</v>
      </c>
      <c r="H4" s="46">
        <v>756970</v>
      </c>
      <c r="I4" s="43">
        <v>611.75</v>
      </c>
      <c r="J4" s="44">
        <v>273220</v>
      </c>
      <c r="K4" s="43">
        <v>422.27</v>
      </c>
      <c r="L4" s="46">
        <v>135464</v>
      </c>
      <c r="M4" s="43">
        <v>13.58</v>
      </c>
      <c r="N4" s="44">
        <v>156220</v>
      </c>
      <c r="O4" s="45">
        <v>40.18</v>
      </c>
      <c r="P4" s="46">
        <v>107000</v>
      </c>
      <c r="Q4" s="43">
        <v>25.56</v>
      </c>
      <c r="R4" s="44">
        <v>503790</v>
      </c>
      <c r="S4" s="41" t="s">
        <v>70</v>
      </c>
      <c r="T4" s="42" t="s">
        <v>70</v>
      </c>
      <c r="U4" s="43">
        <v>4.92</v>
      </c>
      <c r="V4" s="44">
        <v>149190</v>
      </c>
      <c r="W4" s="47" t="s">
        <v>70</v>
      </c>
      <c r="X4" s="42" t="s">
        <v>70</v>
      </c>
      <c r="Y4" s="43">
        <v>31.6</v>
      </c>
      <c r="Z4" s="44">
        <v>58380</v>
      </c>
      <c r="AA4" s="41">
        <v>2.53</v>
      </c>
      <c r="AB4" s="42">
        <v>10890</v>
      </c>
      <c r="AC4" s="43">
        <v>67.82</v>
      </c>
      <c r="AD4" s="44">
        <v>175886</v>
      </c>
      <c r="AE4" s="45">
        <v>7.93</v>
      </c>
      <c r="AF4" s="46">
        <v>171200</v>
      </c>
      <c r="AG4" s="41" t="s">
        <v>70</v>
      </c>
      <c r="AH4" s="48" t="s">
        <v>70</v>
      </c>
      <c r="AI4" s="43">
        <v>4.39</v>
      </c>
      <c r="AJ4" s="46">
        <v>117700</v>
      </c>
      <c r="AK4" s="43">
        <v>6.8</v>
      </c>
      <c r="AL4" s="44">
        <v>177650</v>
      </c>
      <c r="AM4" s="49">
        <v>1323.89</v>
      </c>
      <c r="AN4" s="89">
        <v>4039632</v>
      </c>
      <c r="AO4" s="41" t="s">
        <v>15</v>
      </c>
      <c r="AP4" s="48" t="s">
        <v>15</v>
      </c>
      <c r="AQ4" s="85" t="s">
        <v>70</v>
      </c>
      <c r="AR4" s="86" t="s">
        <v>70</v>
      </c>
      <c r="AS4" s="95">
        <v>17.98</v>
      </c>
      <c r="AT4" s="96">
        <v>272074</v>
      </c>
      <c r="AU4" s="97" t="s">
        <v>70</v>
      </c>
      <c r="AV4" s="98" t="s">
        <v>70</v>
      </c>
    </row>
    <row r="5" spans="1:48" s="40" customFormat="1" ht="15.75" customHeight="1">
      <c r="A5" s="113" t="s">
        <v>72</v>
      </c>
      <c r="B5" s="114"/>
      <c r="C5" s="41">
        <v>1258.46</v>
      </c>
      <c r="D5" s="42">
        <v>3818705</v>
      </c>
      <c r="E5" s="43">
        <v>40.96</v>
      </c>
      <c r="F5" s="44">
        <v>1040752</v>
      </c>
      <c r="G5" s="45">
        <v>53.53</v>
      </c>
      <c r="H5" s="46">
        <v>601145</v>
      </c>
      <c r="I5" s="43">
        <v>675.16</v>
      </c>
      <c r="J5" s="44">
        <v>269640</v>
      </c>
      <c r="K5" s="43">
        <v>277.6</v>
      </c>
      <c r="L5" s="46">
        <v>134820</v>
      </c>
      <c r="M5" s="43">
        <v>6.86</v>
      </c>
      <c r="N5" s="44">
        <v>110210</v>
      </c>
      <c r="O5" s="45">
        <v>21.66</v>
      </c>
      <c r="P5" s="46">
        <v>70406</v>
      </c>
      <c r="Q5" s="43">
        <v>45.46</v>
      </c>
      <c r="R5" s="44">
        <v>497791</v>
      </c>
      <c r="S5" s="41" t="s">
        <v>70</v>
      </c>
      <c r="T5" s="42" t="s">
        <v>70</v>
      </c>
      <c r="U5" s="43">
        <v>23.36</v>
      </c>
      <c r="V5" s="44">
        <v>191289</v>
      </c>
      <c r="W5" s="47" t="s">
        <v>70</v>
      </c>
      <c r="X5" s="42" t="s">
        <v>70</v>
      </c>
      <c r="Y5" s="79" t="s">
        <v>70</v>
      </c>
      <c r="Z5" s="80" t="s">
        <v>70</v>
      </c>
      <c r="AA5" s="41" t="s">
        <v>70</v>
      </c>
      <c r="AB5" s="42" t="s">
        <v>70</v>
      </c>
      <c r="AC5" s="43">
        <v>85.2</v>
      </c>
      <c r="AD5" s="44">
        <v>151940</v>
      </c>
      <c r="AE5" s="45">
        <v>2.23</v>
      </c>
      <c r="AF5" s="46">
        <v>126978</v>
      </c>
      <c r="AG5" s="41" t="s">
        <v>15</v>
      </c>
      <c r="AH5" s="48" t="s">
        <v>15</v>
      </c>
      <c r="AI5" s="43">
        <v>7.08</v>
      </c>
      <c r="AJ5" s="46">
        <v>145600</v>
      </c>
      <c r="AK5" s="43">
        <v>7.4</v>
      </c>
      <c r="AL5" s="44">
        <v>126499</v>
      </c>
      <c r="AM5" s="49">
        <v>1246.5</v>
      </c>
      <c r="AN5" s="89">
        <v>3467070</v>
      </c>
      <c r="AO5" s="41" t="s">
        <v>15</v>
      </c>
      <c r="AP5" s="48" t="s">
        <v>15</v>
      </c>
      <c r="AQ5" s="51" t="s">
        <v>15</v>
      </c>
      <c r="AR5" s="50" t="s">
        <v>15</v>
      </c>
      <c r="AS5" s="43">
        <v>11.96</v>
      </c>
      <c r="AT5" s="44">
        <v>351635</v>
      </c>
      <c r="AU5" s="41" t="s">
        <v>15</v>
      </c>
      <c r="AV5" s="48" t="s">
        <v>15</v>
      </c>
    </row>
    <row r="6" spans="1:48" s="40" customFormat="1" ht="15.75" customHeight="1">
      <c r="A6" s="113" t="s">
        <v>73</v>
      </c>
      <c r="B6" s="114"/>
      <c r="C6" s="41">
        <v>1323.39</v>
      </c>
      <c r="D6" s="42">
        <v>3746548</v>
      </c>
      <c r="E6" s="43">
        <v>51.35</v>
      </c>
      <c r="F6" s="44">
        <v>1033160</v>
      </c>
      <c r="G6" s="45">
        <v>57.19</v>
      </c>
      <c r="H6" s="46">
        <v>880729</v>
      </c>
      <c r="I6" s="43">
        <v>718.33</v>
      </c>
      <c r="J6" s="44">
        <v>261936</v>
      </c>
      <c r="K6" s="43">
        <v>304.3</v>
      </c>
      <c r="L6" s="46">
        <v>104640</v>
      </c>
      <c r="M6" s="43">
        <v>4.48</v>
      </c>
      <c r="N6" s="44">
        <v>86670</v>
      </c>
      <c r="O6" s="45">
        <v>38.3</v>
      </c>
      <c r="P6" s="46">
        <v>73830</v>
      </c>
      <c r="Q6" s="36" t="s">
        <v>70</v>
      </c>
      <c r="R6" s="37" t="s">
        <v>70</v>
      </c>
      <c r="S6" s="41">
        <v>59.78</v>
      </c>
      <c r="T6" s="42">
        <v>425474</v>
      </c>
      <c r="U6" s="36" t="s">
        <v>70</v>
      </c>
      <c r="V6" s="37" t="s">
        <v>70</v>
      </c>
      <c r="W6" s="47">
        <v>64.33</v>
      </c>
      <c r="X6" s="42">
        <v>181276</v>
      </c>
      <c r="Y6" s="41" t="s">
        <v>70</v>
      </c>
      <c r="Z6" s="48" t="s">
        <v>70</v>
      </c>
      <c r="AA6" s="41">
        <v>7.42</v>
      </c>
      <c r="AB6" s="42">
        <v>52236</v>
      </c>
      <c r="AC6" s="43">
        <v>3.6</v>
      </c>
      <c r="AD6" s="44">
        <v>37450</v>
      </c>
      <c r="AE6" s="45">
        <v>2.39</v>
      </c>
      <c r="AF6" s="46">
        <v>128820</v>
      </c>
      <c r="AG6" s="41" t="s">
        <v>70</v>
      </c>
      <c r="AH6" s="48" t="s">
        <v>70</v>
      </c>
      <c r="AI6" s="43">
        <v>0.92</v>
      </c>
      <c r="AJ6" s="46">
        <v>25600</v>
      </c>
      <c r="AK6" s="43">
        <v>4.4</v>
      </c>
      <c r="AL6" s="44">
        <v>116359</v>
      </c>
      <c r="AM6" s="49">
        <v>1316.79</v>
      </c>
      <c r="AN6" s="89">
        <v>3408180</v>
      </c>
      <c r="AO6" s="51" t="s">
        <v>70</v>
      </c>
      <c r="AP6" s="52" t="s">
        <v>70</v>
      </c>
      <c r="AQ6" s="51" t="s">
        <v>70</v>
      </c>
      <c r="AR6" s="50" t="s">
        <v>70</v>
      </c>
      <c r="AS6" s="43">
        <v>6.6</v>
      </c>
      <c r="AT6" s="44">
        <v>338368</v>
      </c>
      <c r="AU6" s="51" t="s">
        <v>70</v>
      </c>
      <c r="AV6" s="52" t="s">
        <v>70</v>
      </c>
    </row>
    <row r="7" spans="1:48" s="40" customFormat="1" ht="15.75" customHeight="1">
      <c r="A7" s="113" t="s">
        <v>74</v>
      </c>
      <c r="B7" s="114"/>
      <c r="C7" s="43">
        <v>934.1</v>
      </c>
      <c r="D7" s="44">
        <f>AN7+AT7</f>
        <v>2905694</v>
      </c>
      <c r="E7" s="43">
        <v>41.53</v>
      </c>
      <c r="F7" s="44">
        <v>824846</v>
      </c>
      <c r="G7" s="45">
        <v>44.15</v>
      </c>
      <c r="H7" s="46">
        <v>553942</v>
      </c>
      <c r="I7" s="43">
        <v>415.59</v>
      </c>
      <c r="J7" s="44">
        <v>182071</v>
      </c>
      <c r="K7" s="43">
        <v>259.92</v>
      </c>
      <c r="L7" s="46">
        <v>83830</v>
      </c>
      <c r="M7" s="43">
        <v>2.52</v>
      </c>
      <c r="N7" s="44">
        <v>53500</v>
      </c>
      <c r="O7" s="45">
        <v>38.16</v>
      </c>
      <c r="P7" s="46">
        <v>77896</v>
      </c>
      <c r="Q7" s="41" t="s">
        <v>70</v>
      </c>
      <c r="R7" s="48" t="s">
        <v>70</v>
      </c>
      <c r="S7" s="43">
        <v>83.9</v>
      </c>
      <c r="T7" s="46">
        <v>446560</v>
      </c>
      <c r="U7" s="41" t="s">
        <v>70</v>
      </c>
      <c r="V7" s="48" t="s">
        <v>70</v>
      </c>
      <c r="W7" s="45">
        <v>12.65</v>
      </c>
      <c r="X7" s="46">
        <v>138012</v>
      </c>
      <c r="Y7" s="41" t="s">
        <v>70</v>
      </c>
      <c r="Z7" s="48" t="s">
        <v>70</v>
      </c>
      <c r="AA7" s="43">
        <v>10.52</v>
      </c>
      <c r="AB7" s="46">
        <v>68361</v>
      </c>
      <c r="AC7" s="41" t="s">
        <v>70</v>
      </c>
      <c r="AD7" s="48" t="s">
        <v>70</v>
      </c>
      <c r="AE7" s="45">
        <v>7.01</v>
      </c>
      <c r="AF7" s="46">
        <v>141600</v>
      </c>
      <c r="AG7" s="41" t="s">
        <v>70</v>
      </c>
      <c r="AH7" s="48" t="s">
        <v>70</v>
      </c>
      <c r="AI7" s="81" t="s">
        <v>70</v>
      </c>
      <c r="AJ7" s="38" t="s">
        <v>70</v>
      </c>
      <c r="AK7" s="43">
        <v>4.2</v>
      </c>
      <c r="AL7" s="44">
        <v>109199</v>
      </c>
      <c r="AM7" s="43">
        <f>SUM(E7,G7,I7,K7,M7,O7,Q7,S7,U7,W7,Y7,AA7,AC7,AE7,AG7,AI7,AK7)</f>
        <v>920.15</v>
      </c>
      <c r="AN7" s="90">
        <f>SUM(F7,H7,J7,L7,N7,P7,R7,T7,V7,X7,Z7,AB7,AD7,AF7,AH7,AJ7,AL7)</f>
        <v>2679817</v>
      </c>
      <c r="AO7" s="41" t="s">
        <v>70</v>
      </c>
      <c r="AP7" s="48" t="s">
        <v>70</v>
      </c>
      <c r="AQ7" s="41" t="s">
        <v>70</v>
      </c>
      <c r="AR7" s="42" t="s">
        <v>70</v>
      </c>
      <c r="AS7" s="43">
        <v>13.95</v>
      </c>
      <c r="AT7" s="44">
        <v>225877</v>
      </c>
      <c r="AU7" s="41" t="s">
        <v>70</v>
      </c>
      <c r="AV7" s="48" t="s">
        <v>70</v>
      </c>
    </row>
    <row r="8" spans="1:48" ht="15.75" customHeight="1">
      <c r="A8" s="115" t="s">
        <v>97</v>
      </c>
      <c r="B8" s="116"/>
      <c r="C8" s="76">
        <f>AM8+AS8</f>
        <v>1048.3300000000002</v>
      </c>
      <c r="D8" s="77">
        <f>AN8+AT8</f>
        <v>2888885</v>
      </c>
      <c r="E8" s="76">
        <f aca="true" t="shared" si="0" ref="E8:P8">SUM(E9,E20,E23,E25,E30,E34,E37,E49)</f>
        <v>34.42</v>
      </c>
      <c r="F8" s="78">
        <f t="shared" si="0"/>
        <v>764134</v>
      </c>
      <c r="G8" s="76">
        <f t="shared" si="0"/>
        <v>20.92</v>
      </c>
      <c r="H8" s="78">
        <f t="shared" si="0"/>
        <v>461444</v>
      </c>
      <c r="I8" s="76">
        <f t="shared" si="0"/>
        <v>553.34</v>
      </c>
      <c r="J8" s="78">
        <f t="shared" si="0"/>
        <v>269639</v>
      </c>
      <c r="K8" s="76">
        <f t="shared" si="0"/>
        <v>249.04</v>
      </c>
      <c r="L8" s="78">
        <f t="shared" si="0"/>
        <v>86670</v>
      </c>
      <c r="M8" s="76">
        <f t="shared" si="0"/>
        <v>4.76</v>
      </c>
      <c r="N8" s="78">
        <f t="shared" si="0"/>
        <v>54570</v>
      </c>
      <c r="O8" s="76">
        <f t="shared" si="0"/>
        <v>23.73</v>
      </c>
      <c r="P8" s="78">
        <f t="shared" si="0"/>
        <v>260520</v>
      </c>
      <c r="Q8" s="73" t="s">
        <v>92</v>
      </c>
      <c r="R8" s="82" t="s">
        <v>92</v>
      </c>
      <c r="S8" s="76">
        <f>SUM(S9,S20,S23,S25,S30,S34,S37,S49)</f>
        <v>48.290000000000006</v>
      </c>
      <c r="T8" s="78">
        <f>SUM(T9,T20,T23,T25,T30,T34,T37,T49)</f>
        <v>259360</v>
      </c>
      <c r="U8" s="73" t="s">
        <v>92</v>
      </c>
      <c r="V8" s="82" t="s">
        <v>92</v>
      </c>
      <c r="W8" s="76">
        <f>SUM(W9,W20,W23,W25,W30,W34,W37,W49)</f>
        <v>1.62</v>
      </c>
      <c r="X8" s="78">
        <f>SUM(X9,X20,X23,X25,X30,X34,X37,X49)</f>
        <v>127048</v>
      </c>
      <c r="Y8" s="73" t="s">
        <v>92</v>
      </c>
      <c r="Z8" s="82" t="s">
        <v>92</v>
      </c>
      <c r="AA8" s="76">
        <f>SUM(AA9,AA20,AA23,AA25,AA30,AA34,AA37,AA49)</f>
        <v>82.13</v>
      </c>
      <c r="AB8" s="78">
        <f>SUM(AB9,AB20,AB23,AB25,AB30,AB34,AB37,AB49)</f>
        <v>228744</v>
      </c>
      <c r="AC8" s="73" t="s">
        <v>92</v>
      </c>
      <c r="AD8" s="82" t="s">
        <v>92</v>
      </c>
      <c r="AE8" s="76">
        <f>SUM(AE9,AE20,AE23,AE25,AE30,AE34,AE37,AE49)</f>
        <v>4.54</v>
      </c>
      <c r="AF8" s="78">
        <f>SUM(AF9,AF20,AF23,AF25,AF30,AF34,AF37,AF49)</f>
        <v>89880</v>
      </c>
      <c r="AG8" s="73" t="s">
        <v>92</v>
      </c>
      <c r="AH8" s="82" t="s">
        <v>92</v>
      </c>
      <c r="AI8" s="73" t="s">
        <v>92</v>
      </c>
      <c r="AJ8" s="82" t="s">
        <v>92</v>
      </c>
      <c r="AK8" s="76">
        <f>SUM(AK9,AK20,AK23,AK25,AK30,AK34,AK37,AK49)</f>
        <v>9.4</v>
      </c>
      <c r="AL8" s="78">
        <f>SUM(AL9,AL20,AL23,AL25,AL30,AL34,AL37,AL49)</f>
        <v>98000</v>
      </c>
      <c r="AM8" s="76">
        <f>SUM(AM9,AM20,AM23,AM25,AM30,AM34,AM37,AM49)</f>
        <v>1032.19</v>
      </c>
      <c r="AN8" s="91">
        <f>SUM(AN9,AN20,AN23,AN25,AN30,AN34,AN37,AN49)</f>
        <v>2700009</v>
      </c>
      <c r="AO8" s="73" t="s">
        <v>92</v>
      </c>
      <c r="AP8" s="82" t="s">
        <v>92</v>
      </c>
      <c r="AQ8" s="73" t="s">
        <v>92</v>
      </c>
      <c r="AR8" s="82" t="s">
        <v>92</v>
      </c>
      <c r="AS8" s="76">
        <f>SUM(AS9,AS20,AS23,AS25,AS30,AS34,AS37,AS49)</f>
        <v>16.14</v>
      </c>
      <c r="AT8" s="78">
        <f>SUM(AT9,AT20,AT23,AT25,AT30,AT34,AT37,AT49)</f>
        <v>188876</v>
      </c>
      <c r="AU8" s="73" t="s">
        <v>92</v>
      </c>
      <c r="AV8" s="82" t="s">
        <v>92</v>
      </c>
    </row>
    <row r="9" spans="1:48" ht="15.75" customHeight="1">
      <c r="A9" s="119" t="s">
        <v>16</v>
      </c>
      <c r="B9" s="120"/>
      <c r="C9" s="58">
        <f>AM9+AS9</f>
        <v>44.52</v>
      </c>
      <c r="D9" s="70">
        <f>AN9+AT9</f>
        <v>155166</v>
      </c>
      <c r="E9" s="36">
        <f aca="true" t="shared" si="1" ref="E9:J9">SUM(E10:E19)</f>
        <v>1.62</v>
      </c>
      <c r="F9" s="39">
        <f t="shared" si="1"/>
        <v>39246</v>
      </c>
      <c r="G9" s="36">
        <f t="shared" si="1"/>
        <v>4.2</v>
      </c>
      <c r="H9" s="39">
        <f t="shared" si="1"/>
        <v>55916</v>
      </c>
      <c r="I9" s="36">
        <f t="shared" si="1"/>
        <v>37.17</v>
      </c>
      <c r="J9" s="37">
        <f t="shared" si="1"/>
        <v>13501</v>
      </c>
      <c r="K9" s="36" t="s">
        <v>92</v>
      </c>
      <c r="L9" s="39" t="s">
        <v>92</v>
      </c>
      <c r="M9" s="36" t="s">
        <v>100</v>
      </c>
      <c r="N9" s="39" t="s">
        <v>92</v>
      </c>
      <c r="O9" s="36" t="s">
        <v>92</v>
      </c>
      <c r="P9" s="39" t="s">
        <v>92</v>
      </c>
      <c r="Q9" s="36" t="s">
        <v>92</v>
      </c>
      <c r="R9" s="37" t="s">
        <v>92</v>
      </c>
      <c r="S9" s="65" t="s">
        <v>92</v>
      </c>
      <c r="T9" s="66" t="s">
        <v>92</v>
      </c>
      <c r="U9" s="65" t="s">
        <v>92</v>
      </c>
      <c r="V9" s="66" t="s">
        <v>92</v>
      </c>
      <c r="W9" s="65" t="s">
        <v>92</v>
      </c>
      <c r="X9" s="66" t="s">
        <v>92</v>
      </c>
      <c r="Y9" s="65" t="s">
        <v>92</v>
      </c>
      <c r="Z9" s="67" t="s">
        <v>92</v>
      </c>
      <c r="AA9" s="36">
        <f>SUM(AA10:AA19)</f>
        <v>1.08</v>
      </c>
      <c r="AB9" s="37">
        <f>SUM(AB10:AB19)</f>
        <v>25744</v>
      </c>
      <c r="AC9" s="36" t="s">
        <v>92</v>
      </c>
      <c r="AD9" s="39" t="s">
        <v>92</v>
      </c>
      <c r="AE9" s="36" t="s">
        <v>92</v>
      </c>
      <c r="AF9" s="39" t="s">
        <v>92</v>
      </c>
      <c r="AG9" s="36" t="s">
        <v>92</v>
      </c>
      <c r="AH9" s="37" t="s">
        <v>92</v>
      </c>
      <c r="AI9" s="36" t="s">
        <v>92</v>
      </c>
      <c r="AJ9" s="39" t="s">
        <v>92</v>
      </c>
      <c r="AK9" s="36" t="s">
        <v>92</v>
      </c>
      <c r="AL9" s="39" t="s">
        <v>92</v>
      </c>
      <c r="AM9" s="36">
        <f>SUM(AM10:AM19)</f>
        <v>44.07</v>
      </c>
      <c r="AN9" s="92">
        <f>SUM(AN10:AN19)</f>
        <v>134407</v>
      </c>
      <c r="AO9" s="36" t="s">
        <v>92</v>
      </c>
      <c r="AP9" s="37" t="s">
        <v>92</v>
      </c>
      <c r="AQ9" s="36" t="s">
        <v>92</v>
      </c>
      <c r="AR9" s="39" t="s">
        <v>92</v>
      </c>
      <c r="AS9" s="36">
        <f>SUM(AS10:AS19)</f>
        <v>0.44999999999999996</v>
      </c>
      <c r="AT9" s="39">
        <f>SUM(AT10:AT19)</f>
        <v>20759</v>
      </c>
      <c r="AU9" s="65" t="s">
        <v>92</v>
      </c>
      <c r="AV9" s="67" t="s">
        <v>92</v>
      </c>
    </row>
    <row r="10" spans="1:48" ht="15.75" customHeight="1">
      <c r="A10" s="56"/>
      <c r="B10" s="57" t="s">
        <v>75</v>
      </c>
      <c r="C10" s="58">
        <f>AM10+AS10</f>
        <v>6.12</v>
      </c>
      <c r="D10" s="70">
        <f>AN10+AT10</f>
        <v>109328</v>
      </c>
      <c r="E10" s="36">
        <v>1.62</v>
      </c>
      <c r="F10" s="37">
        <v>39246</v>
      </c>
      <c r="G10" s="55">
        <v>4.2</v>
      </c>
      <c r="H10" s="39">
        <v>55916</v>
      </c>
      <c r="I10" s="36" t="s">
        <v>70</v>
      </c>
      <c r="J10" s="37" t="s">
        <v>70</v>
      </c>
      <c r="K10" s="36" t="s">
        <v>70</v>
      </c>
      <c r="L10" s="39" t="s">
        <v>70</v>
      </c>
      <c r="M10" s="36" t="s">
        <v>70</v>
      </c>
      <c r="N10" s="37" t="s">
        <v>70</v>
      </c>
      <c r="O10" s="55" t="s">
        <v>70</v>
      </c>
      <c r="P10" s="39" t="s">
        <v>70</v>
      </c>
      <c r="Q10" s="36" t="s">
        <v>70</v>
      </c>
      <c r="R10" s="37" t="s">
        <v>70</v>
      </c>
      <c r="S10" s="36" t="s">
        <v>70</v>
      </c>
      <c r="T10" s="39" t="s">
        <v>70</v>
      </c>
      <c r="U10" s="36" t="s">
        <v>70</v>
      </c>
      <c r="V10" s="37" t="s">
        <v>70</v>
      </c>
      <c r="W10" s="36" t="s">
        <v>70</v>
      </c>
      <c r="X10" s="37" t="s">
        <v>70</v>
      </c>
      <c r="Y10" s="36" t="s">
        <v>70</v>
      </c>
      <c r="Z10" s="37" t="s">
        <v>70</v>
      </c>
      <c r="AA10" s="36" t="s">
        <v>70</v>
      </c>
      <c r="AB10" s="39" t="s">
        <v>70</v>
      </c>
      <c r="AC10" s="36" t="s">
        <v>70</v>
      </c>
      <c r="AD10" s="37" t="s">
        <v>70</v>
      </c>
      <c r="AE10" s="55" t="s">
        <v>70</v>
      </c>
      <c r="AF10" s="39" t="s">
        <v>70</v>
      </c>
      <c r="AG10" s="36" t="s">
        <v>70</v>
      </c>
      <c r="AH10" s="37" t="s">
        <v>70</v>
      </c>
      <c r="AI10" s="36" t="s">
        <v>70</v>
      </c>
      <c r="AJ10" s="37" t="s">
        <v>70</v>
      </c>
      <c r="AK10" s="36" t="s">
        <v>70</v>
      </c>
      <c r="AL10" s="37" t="s">
        <v>70</v>
      </c>
      <c r="AM10" s="55">
        <f>SUM(E10,G10,I10,K10,M10,O10,Q10,S10,U10,W10,Y10,AA10,AC10,AE10,AG10,AI10,AK10)</f>
        <v>5.82</v>
      </c>
      <c r="AN10" s="93">
        <f>SUM(F10,H10,J10,L10,N10,P10,R10,T10,V10,X10,Z10,AB10,AD10,AF10,AH10,AJ10,AL10)</f>
        <v>95162</v>
      </c>
      <c r="AO10" s="36" t="s">
        <v>70</v>
      </c>
      <c r="AP10" s="37" t="s">
        <v>70</v>
      </c>
      <c r="AQ10" s="36" t="s">
        <v>70</v>
      </c>
      <c r="AR10" s="37" t="s">
        <v>70</v>
      </c>
      <c r="AS10" s="36">
        <v>0.3</v>
      </c>
      <c r="AT10" s="37">
        <v>14166</v>
      </c>
      <c r="AU10" s="36" t="s">
        <v>70</v>
      </c>
      <c r="AV10" s="37" t="s">
        <v>70</v>
      </c>
    </row>
    <row r="11" spans="1:48" ht="15.75" customHeight="1">
      <c r="A11" s="56"/>
      <c r="B11" s="57" t="s">
        <v>17</v>
      </c>
      <c r="C11" s="58" t="s">
        <v>92</v>
      </c>
      <c r="D11" s="70" t="s">
        <v>92</v>
      </c>
      <c r="E11" s="36" t="s">
        <v>70</v>
      </c>
      <c r="F11" s="37" t="s">
        <v>70</v>
      </c>
      <c r="G11" s="55" t="s">
        <v>70</v>
      </c>
      <c r="H11" s="39" t="s">
        <v>70</v>
      </c>
      <c r="I11" s="36" t="s">
        <v>70</v>
      </c>
      <c r="J11" s="37" t="s">
        <v>70</v>
      </c>
      <c r="K11" s="36" t="s">
        <v>70</v>
      </c>
      <c r="L11" s="39" t="s">
        <v>70</v>
      </c>
      <c r="M11" s="36" t="s">
        <v>70</v>
      </c>
      <c r="N11" s="37" t="s">
        <v>70</v>
      </c>
      <c r="O11" s="55" t="s">
        <v>70</v>
      </c>
      <c r="P11" s="39" t="s">
        <v>70</v>
      </c>
      <c r="Q11" s="36" t="s">
        <v>70</v>
      </c>
      <c r="R11" s="37" t="s">
        <v>70</v>
      </c>
      <c r="S11" s="36" t="s">
        <v>70</v>
      </c>
      <c r="T11" s="39" t="s">
        <v>70</v>
      </c>
      <c r="U11" s="36" t="s">
        <v>70</v>
      </c>
      <c r="V11" s="37" t="s">
        <v>70</v>
      </c>
      <c r="W11" s="55" t="s">
        <v>70</v>
      </c>
      <c r="X11" s="39" t="s">
        <v>70</v>
      </c>
      <c r="Y11" s="36" t="s">
        <v>70</v>
      </c>
      <c r="Z11" s="37" t="s">
        <v>70</v>
      </c>
      <c r="AA11" s="36" t="s">
        <v>70</v>
      </c>
      <c r="AB11" s="39" t="s">
        <v>70</v>
      </c>
      <c r="AC11" s="36" t="s">
        <v>70</v>
      </c>
      <c r="AD11" s="37" t="s">
        <v>70</v>
      </c>
      <c r="AE11" s="55" t="s">
        <v>70</v>
      </c>
      <c r="AF11" s="39" t="s">
        <v>70</v>
      </c>
      <c r="AG11" s="36" t="s">
        <v>70</v>
      </c>
      <c r="AH11" s="37" t="s">
        <v>70</v>
      </c>
      <c r="AI11" s="36" t="s">
        <v>70</v>
      </c>
      <c r="AJ11" s="37" t="s">
        <v>70</v>
      </c>
      <c r="AK11" s="36" t="s">
        <v>70</v>
      </c>
      <c r="AL11" s="37" t="s">
        <v>70</v>
      </c>
      <c r="AM11" s="36" t="s">
        <v>70</v>
      </c>
      <c r="AN11" s="37" t="s">
        <v>70</v>
      </c>
      <c r="AO11" s="36" t="s">
        <v>70</v>
      </c>
      <c r="AP11" s="37" t="s">
        <v>70</v>
      </c>
      <c r="AQ11" s="36" t="s">
        <v>70</v>
      </c>
      <c r="AR11" s="37" t="s">
        <v>70</v>
      </c>
      <c r="AS11" s="36" t="s">
        <v>70</v>
      </c>
      <c r="AT11" s="37" t="s">
        <v>70</v>
      </c>
      <c r="AU11" s="36" t="s">
        <v>70</v>
      </c>
      <c r="AV11" s="37" t="s">
        <v>70</v>
      </c>
    </row>
    <row r="12" spans="1:48" ht="15.75" customHeight="1">
      <c r="A12" s="56"/>
      <c r="B12" s="57" t="s">
        <v>76</v>
      </c>
      <c r="C12" s="58" t="s">
        <v>92</v>
      </c>
      <c r="D12" s="70" t="s">
        <v>92</v>
      </c>
      <c r="E12" s="36" t="s">
        <v>77</v>
      </c>
      <c r="F12" s="37" t="s">
        <v>77</v>
      </c>
      <c r="G12" s="55" t="s">
        <v>77</v>
      </c>
      <c r="H12" s="39" t="s">
        <v>77</v>
      </c>
      <c r="I12" s="36" t="s">
        <v>77</v>
      </c>
      <c r="J12" s="37" t="s">
        <v>77</v>
      </c>
      <c r="K12" s="36" t="s">
        <v>77</v>
      </c>
      <c r="L12" s="39" t="s">
        <v>77</v>
      </c>
      <c r="M12" s="36" t="s">
        <v>77</v>
      </c>
      <c r="N12" s="37" t="s">
        <v>77</v>
      </c>
      <c r="O12" s="55" t="s">
        <v>77</v>
      </c>
      <c r="P12" s="39" t="s">
        <v>77</v>
      </c>
      <c r="Q12" s="36" t="s">
        <v>77</v>
      </c>
      <c r="R12" s="37" t="s">
        <v>77</v>
      </c>
      <c r="S12" s="36" t="s">
        <v>77</v>
      </c>
      <c r="T12" s="39" t="s">
        <v>77</v>
      </c>
      <c r="U12" s="36" t="s">
        <v>77</v>
      </c>
      <c r="V12" s="37" t="s">
        <v>77</v>
      </c>
      <c r="W12" s="55" t="s">
        <v>77</v>
      </c>
      <c r="X12" s="39" t="s">
        <v>77</v>
      </c>
      <c r="Y12" s="36" t="s">
        <v>77</v>
      </c>
      <c r="Z12" s="37" t="s">
        <v>77</v>
      </c>
      <c r="AA12" s="36" t="s">
        <v>77</v>
      </c>
      <c r="AB12" s="39" t="s">
        <v>77</v>
      </c>
      <c r="AC12" s="36" t="s">
        <v>77</v>
      </c>
      <c r="AD12" s="37" t="s">
        <v>77</v>
      </c>
      <c r="AE12" s="55" t="s">
        <v>77</v>
      </c>
      <c r="AF12" s="39" t="s">
        <v>77</v>
      </c>
      <c r="AG12" s="36" t="s">
        <v>77</v>
      </c>
      <c r="AH12" s="37" t="s">
        <v>77</v>
      </c>
      <c r="AI12" s="36" t="s">
        <v>77</v>
      </c>
      <c r="AJ12" s="37" t="s">
        <v>77</v>
      </c>
      <c r="AK12" s="36" t="s">
        <v>77</v>
      </c>
      <c r="AL12" s="37" t="s">
        <v>77</v>
      </c>
      <c r="AM12" s="36" t="s">
        <v>77</v>
      </c>
      <c r="AN12" s="37" t="s">
        <v>77</v>
      </c>
      <c r="AO12" s="36" t="s">
        <v>77</v>
      </c>
      <c r="AP12" s="37" t="s">
        <v>77</v>
      </c>
      <c r="AQ12" s="36" t="s">
        <v>77</v>
      </c>
      <c r="AR12" s="37" t="s">
        <v>77</v>
      </c>
      <c r="AS12" s="36" t="s">
        <v>77</v>
      </c>
      <c r="AT12" s="37" t="s">
        <v>77</v>
      </c>
      <c r="AU12" s="36" t="s">
        <v>77</v>
      </c>
      <c r="AV12" s="37" t="s">
        <v>77</v>
      </c>
    </row>
    <row r="13" spans="1:48" ht="15.75" customHeight="1">
      <c r="A13" s="60"/>
      <c r="B13" s="57" t="s">
        <v>78</v>
      </c>
      <c r="C13" s="58" t="s">
        <v>92</v>
      </c>
      <c r="D13" s="70" t="s">
        <v>92</v>
      </c>
      <c r="E13" s="36" t="s">
        <v>77</v>
      </c>
      <c r="F13" s="37" t="s">
        <v>77</v>
      </c>
      <c r="G13" s="55" t="s">
        <v>77</v>
      </c>
      <c r="H13" s="39" t="s">
        <v>77</v>
      </c>
      <c r="I13" s="36" t="s">
        <v>77</v>
      </c>
      <c r="J13" s="37" t="s">
        <v>77</v>
      </c>
      <c r="K13" s="36" t="s">
        <v>77</v>
      </c>
      <c r="L13" s="39" t="s">
        <v>77</v>
      </c>
      <c r="M13" s="36" t="s">
        <v>77</v>
      </c>
      <c r="N13" s="37" t="s">
        <v>77</v>
      </c>
      <c r="O13" s="55" t="s">
        <v>77</v>
      </c>
      <c r="P13" s="39" t="s">
        <v>77</v>
      </c>
      <c r="Q13" s="36" t="s">
        <v>77</v>
      </c>
      <c r="R13" s="37" t="s">
        <v>77</v>
      </c>
      <c r="S13" s="36" t="s">
        <v>77</v>
      </c>
      <c r="T13" s="39" t="s">
        <v>77</v>
      </c>
      <c r="U13" s="36" t="s">
        <v>77</v>
      </c>
      <c r="V13" s="37" t="s">
        <v>77</v>
      </c>
      <c r="W13" s="55" t="s">
        <v>77</v>
      </c>
      <c r="X13" s="39" t="s">
        <v>77</v>
      </c>
      <c r="Y13" s="36" t="s">
        <v>77</v>
      </c>
      <c r="Z13" s="37" t="s">
        <v>77</v>
      </c>
      <c r="AA13" s="36" t="s">
        <v>77</v>
      </c>
      <c r="AB13" s="39" t="s">
        <v>77</v>
      </c>
      <c r="AC13" s="36" t="s">
        <v>77</v>
      </c>
      <c r="AD13" s="37" t="s">
        <v>77</v>
      </c>
      <c r="AE13" s="55" t="s">
        <v>77</v>
      </c>
      <c r="AF13" s="39" t="s">
        <v>77</v>
      </c>
      <c r="AG13" s="36" t="s">
        <v>77</v>
      </c>
      <c r="AH13" s="37" t="s">
        <v>77</v>
      </c>
      <c r="AI13" s="36" t="s">
        <v>77</v>
      </c>
      <c r="AJ13" s="37" t="s">
        <v>77</v>
      </c>
      <c r="AK13" s="36" t="s">
        <v>77</v>
      </c>
      <c r="AL13" s="37" t="s">
        <v>77</v>
      </c>
      <c r="AM13" s="36" t="s">
        <v>77</v>
      </c>
      <c r="AN13" s="37" t="s">
        <v>77</v>
      </c>
      <c r="AO13" s="36" t="s">
        <v>77</v>
      </c>
      <c r="AP13" s="37" t="s">
        <v>77</v>
      </c>
      <c r="AQ13" s="36" t="s">
        <v>77</v>
      </c>
      <c r="AR13" s="37" t="s">
        <v>77</v>
      </c>
      <c r="AS13" s="36" t="s">
        <v>77</v>
      </c>
      <c r="AT13" s="37" t="s">
        <v>77</v>
      </c>
      <c r="AU13" s="36" t="s">
        <v>77</v>
      </c>
      <c r="AV13" s="37" t="s">
        <v>77</v>
      </c>
    </row>
    <row r="14" spans="1:48" ht="15.75" customHeight="1">
      <c r="A14" s="60"/>
      <c r="B14" s="57" t="s">
        <v>79</v>
      </c>
      <c r="C14" s="58" t="s">
        <v>92</v>
      </c>
      <c r="D14" s="70" t="s">
        <v>92</v>
      </c>
      <c r="E14" s="36" t="s">
        <v>77</v>
      </c>
      <c r="F14" s="37" t="s">
        <v>77</v>
      </c>
      <c r="G14" s="55" t="s">
        <v>77</v>
      </c>
      <c r="H14" s="39" t="s">
        <v>77</v>
      </c>
      <c r="I14" s="36" t="s">
        <v>77</v>
      </c>
      <c r="J14" s="37" t="s">
        <v>77</v>
      </c>
      <c r="K14" s="36" t="s">
        <v>77</v>
      </c>
      <c r="L14" s="39" t="s">
        <v>77</v>
      </c>
      <c r="M14" s="36" t="s">
        <v>77</v>
      </c>
      <c r="N14" s="37" t="s">
        <v>77</v>
      </c>
      <c r="O14" s="55" t="s">
        <v>77</v>
      </c>
      <c r="P14" s="39" t="s">
        <v>77</v>
      </c>
      <c r="Q14" s="36" t="s">
        <v>77</v>
      </c>
      <c r="R14" s="37" t="s">
        <v>77</v>
      </c>
      <c r="S14" s="36" t="s">
        <v>77</v>
      </c>
      <c r="T14" s="39" t="s">
        <v>77</v>
      </c>
      <c r="U14" s="36" t="s">
        <v>77</v>
      </c>
      <c r="V14" s="37" t="s">
        <v>77</v>
      </c>
      <c r="W14" s="55" t="s">
        <v>77</v>
      </c>
      <c r="X14" s="39" t="s">
        <v>77</v>
      </c>
      <c r="Y14" s="36" t="s">
        <v>77</v>
      </c>
      <c r="Z14" s="37" t="s">
        <v>77</v>
      </c>
      <c r="AA14" s="36" t="s">
        <v>77</v>
      </c>
      <c r="AB14" s="39" t="s">
        <v>77</v>
      </c>
      <c r="AC14" s="36" t="s">
        <v>77</v>
      </c>
      <c r="AD14" s="37" t="s">
        <v>77</v>
      </c>
      <c r="AE14" s="55" t="s">
        <v>77</v>
      </c>
      <c r="AF14" s="39" t="s">
        <v>77</v>
      </c>
      <c r="AG14" s="36" t="s">
        <v>77</v>
      </c>
      <c r="AH14" s="37" t="s">
        <v>77</v>
      </c>
      <c r="AI14" s="36" t="s">
        <v>77</v>
      </c>
      <c r="AJ14" s="37" t="s">
        <v>77</v>
      </c>
      <c r="AK14" s="36" t="s">
        <v>77</v>
      </c>
      <c r="AL14" s="37" t="s">
        <v>77</v>
      </c>
      <c r="AM14" s="36" t="s">
        <v>77</v>
      </c>
      <c r="AN14" s="37" t="s">
        <v>77</v>
      </c>
      <c r="AO14" s="36" t="s">
        <v>77</v>
      </c>
      <c r="AP14" s="37" t="s">
        <v>77</v>
      </c>
      <c r="AQ14" s="36" t="s">
        <v>77</v>
      </c>
      <c r="AR14" s="37" t="s">
        <v>77</v>
      </c>
      <c r="AS14" s="36" t="s">
        <v>77</v>
      </c>
      <c r="AT14" s="37" t="s">
        <v>77</v>
      </c>
      <c r="AU14" s="36" t="s">
        <v>77</v>
      </c>
      <c r="AV14" s="37" t="s">
        <v>77</v>
      </c>
    </row>
    <row r="15" spans="1:48" ht="15.75" customHeight="1">
      <c r="A15" s="56"/>
      <c r="B15" s="57" t="s">
        <v>18</v>
      </c>
      <c r="C15" s="58" t="s">
        <v>92</v>
      </c>
      <c r="D15" s="70" t="s">
        <v>92</v>
      </c>
      <c r="E15" s="36" t="s">
        <v>77</v>
      </c>
      <c r="F15" s="37" t="s">
        <v>77</v>
      </c>
      <c r="G15" s="55" t="s">
        <v>77</v>
      </c>
      <c r="H15" s="39" t="s">
        <v>77</v>
      </c>
      <c r="I15" s="36" t="s">
        <v>77</v>
      </c>
      <c r="J15" s="37" t="s">
        <v>77</v>
      </c>
      <c r="K15" s="36" t="s">
        <v>77</v>
      </c>
      <c r="L15" s="39" t="s">
        <v>77</v>
      </c>
      <c r="M15" s="36" t="s">
        <v>77</v>
      </c>
      <c r="N15" s="37" t="s">
        <v>77</v>
      </c>
      <c r="O15" s="55" t="s">
        <v>77</v>
      </c>
      <c r="P15" s="39" t="s">
        <v>77</v>
      </c>
      <c r="Q15" s="36" t="s">
        <v>77</v>
      </c>
      <c r="R15" s="37" t="s">
        <v>77</v>
      </c>
      <c r="S15" s="36" t="s">
        <v>77</v>
      </c>
      <c r="T15" s="39" t="s">
        <v>77</v>
      </c>
      <c r="U15" s="36" t="s">
        <v>77</v>
      </c>
      <c r="V15" s="37" t="s">
        <v>77</v>
      </c>
      <c r="W15" s="55" t="s">
        <v>77</v>
      </c>
      <c r="X15" s="39" t="s">
        <v>77</v>
      </c>
      <c r="Y15" s="36" t="s">
        <v>77</v>
      </c>
      <c r="Z15" s="37" t="s">
        <v>77</v>
      </c>
      <c r="AA15" s="36" t="s">
        <v>77</v>
      </c>
      <c r="AB15" s="39" t="s">
        <v>77</v>
      </c>
      <c r="AC15" s="36" t="s">
        <v>77</v>
      </c>
      <c r="AD15" s="37" t="s">
        <v>77</v>
      </c>
      <c r="AE15" s="55" t="s">
        <v>77</v>
      </c>
      <c r="AF15" s="39" t="s">
        <v>77</v>
      </c>
      <c r="AG15" s="36" t="s">
        <v>77</v>
      </c>
      <c r="AH15" s="37" t="s">
        <v>77</v>
      </c>
      <c r="AI15" s="36" t="s">
        <v>77</v>
      </c>
      <c r="AJ15" s="37" t="s">
        <v>77</v>
      </c>
      <c r="AK15" s="36" t="s">
        <v>77</v>
      </c>
      <c r="AL15" s="37" t="s">
        <v>77</v>
      </c>
      <c r="AM15" s="36" t="s">
        <v>77</v>
      </c>
      <c r="AN15" s="37" t="s">
        <v>77</v>
      </c>
      <c r="AO15" s="36" t="s">
        <v>77</v>
      </c>
      <c r="AP15" s="37" t="s">
        <v>77</v>
      </c>
      <c r="AQ15" s="36" t="s">
        <v>77</v>
      </c>
      <c r="AR15" s="37" t="s">
        <v>77</v>
      </c>
      <c r="AS15" s="36" t="s">
        <v>77</v>
      </c>
      <c r="AT15" s="37" t="s">
        <v>77</v>
      </c>
      <c r="AU15" s="36" t="s">
        <v>77</v>
      </c>
      <c r="AV15" s="37" t="s">
        <v>77</v>
      </c>
    </row>
    <row r="16" spans="1:48" ht="15.75" customHeight="1">
      <c r="A16" s="56"/>
      <c r="B16" s="57" t="s">
        <v>19</v>
      </c>
      <c r="C16" s="58" t="s">
        <v>92</v>
      </c>
      <c r="D16" s="70" t="s">
        <v>92</v>
      </c>
      <c r="E16" s="36" t="s">
        <v>77</v>
      </c>
      <c r="F16" s="37" t="s">
        <v>77</v>
      </c>
      <c r="G16" s="55" t="s">
        <v>77</v>
      </c>
      <c r="H16" s="39" t="s">
        <v>77</v>
      </c>
      <c r="I16" s="36" t="s">
        <v>77</v>
      </c>
      <c r="J16" s="37" t="s">
        <v>77</v>
      </c>
      <c r="K16" s="36" t="s">
        <v>77</v>
      </c>
      <c r="L16" s="39" t="s">
        <v>77</v>
      </c>
      <c r="M16" s="36" t="s">
        <v>77</v>
      </c>
      <c r="N16" s="37" t="s">
        <v>77</v>
      </c>
      <c r="O16" s="55" t="s">
        <v>77</v>
      </c>
      <c r="P16" s="39" t="s">
        <v>77</v>
      </c>
      <c r="Q16" s="36" t="s">
        <v>77</v>
      </c>
      <c r="R16" s="37" t="s">
        <v>77</v>
      </c>
      <c r="S16" s="36" t="s">
        <v>77</v>
      </c>
      <c r="T16" s="39" t="s">
        <v>77</v>
      </c>
      <c r="U16" s="36" t="s">
        <v>77</v>
      </c>
      <c r="V16" s="37" t="s">
        <v>77</v>
      </c>
      <c r="W16" s="55" t="s">
        <v>77</v>
      </c>
      <c r="X16" s="39" t="s">
        <v>77</v>
      </c>
      <c r="Y16" s="36" t="s">
        <v>77</v>
      </c>
      <c r="Z16" s="37" t="s">
        <v>77</v>
      </c>
      <c r="AA16" s="36" t="s">
        <v>77</v>
      </c>
      <c r="AB16" s="39" t="s">
        <v>77</v>
      </c>
      <c r="AC16" s="36" t="s">
        <v>77</v>
      </c>
      <c r="AD16" s="37" t="s">
        <v>77</v>
      </c>
      <c r="AE16" s="55" t="s">
        <v>77</v>
      </c>
      <c r="AF16" s="39" t="s">
        <v>77</v>
      </c>
      <c r="AG16" s="36" t="s">
        <v>77</v>
      </c>
      <c r="AH16" s="37" t="s">
        <v>77</v>
      </c>
      <c r="AI16" s="36" t="s">
        <v>77</v>
      </c>
      <c r="AJ16" s="37" t="s">
        <v>77</v>
      </c>
      <c r="AK16" s="36" t="s">
        <v>77</v>
      </c>
      <c r="AL16" s="37" t="s">
        <v>77</v>
      </c>
      <c r="AM16" s="36" t="s">
        <v>77</v>
      </c>
      <c r="AN16" s="37" t="s">
        <v>77</v>
      </c>
      <c r="AO16" s="36" t="s">
        <v>77</v>
      </c>
      <c r="AP16" s="37" t="s">
        <v>77</v>
      </c>
      <c r="AQ16" s="36" t="s">
        <v>77</v>
      </c>
      <c r="AR16" s="37" t="s">
        <v>77</v>
      </c>
      <c r="AS16" s="36" t="s">
        <v>77</v>
      </c>
      <c r="AT16" s="37" t="s">
        <v>77</v>
      </c>
      <c r="AU16" s="36" t="s">
        <v>77</v>
      </c>
      <c r="AV16" s="37" t="s">
        <v>77</v>
      </c>
    </row>
    <row r="17" spans="1:48" ht="15.75" customHeight="1">
      <c r="A17" s="56"/>
      <c r="B17" s="57" t="s">
        <v>20</v>
      </c>
      <c r="C17" s="58">
        <f>AM17+AS17</f>
        <v>38.4</v>
      </c>
      <c r="D17" s="70">
        <f>AN17+AT17</f>
        <v>45838</v>
      </c>
      <c r="E17" s="36" t="s">
        <v>77</v>
      </c>
      <c r="F17" s="37" t="s">
        <v>77</v>
      </c>
      <c r="G17" s="55" t="s">
        <v>77</v>
      </c>
      <c r="H17" s="39" t="s">
        <v>77</v>
      </c>
      <c r="I17" s="36">
        <v>37.17</v>
      </c>
      <c r="J17" s="37">
        <v>13501</v>
      </c>
      <c r="K17" s="36" t="s">
        <v>77</v>
      </c>
      <c r="L17" s="39" t="s">
        <v>77</v>
      </c>
      <c r="M17" s="36" t="s">
        <v>77</v>
      </c>
      <c r="N17" s="37" t="s">
        <v>77</v>
      </c>
      <c r="O17" s="55" t="s">
        <v>77</v>
      </c>
      <c r="P17" s="39" t="s">
        <v>77</v>
      </c>
      <c r="Q17" s="36" t="s">
        <v>77</v>
      </c>
      <c r="R17" s="37" t="s">
        <v>77</v>
      </c>
      <c r="S17" s="36" t="s">
        <v>77</v>
      </c>
      <c r="T17" s="39" t="s">
        <v>77</v>
      </c>
      <c r="U17" s="36" t="s">
        <v>77</v>
      </c>
      <c r="V17" s="37" t="s">
        <v>77</v>
      </c>
      <c r="W17" s="55" t="s">
        <v>77</v>
      </c>
      <c r="X17" s="39" t="s">
        <v>77</v>
      </c>
      <c r="Y17" s="36" t="s">
        <v>77</v>
      </c>
      <c r="Z17" s="37" t="s">
        <v>77</v>
      </c>
      <c r="AA17" s="36">
        <v>1.08</v>
      </c>
      <c r="AB17" s="39">
        <v>25744</v>
      </c>
      <c r="AC17" s="36" t="s">
        <v>77</v>
      </c>
      <c r="AD17" s="37" t="s">
        <v>77</v>
      </c>
      <c r="AE17" s="55" t="s">
        <v>77</v>
      </c>
      <c r="AF17" s="39" t="s">
        <v>77</v>
      </c>
      <c r="AG17" s="36" t="s">
        <v>77</v>
      </c>
      <c r="AH17" s="37" t="s">
        <v>77</v>
      </c>
      <c r="AI17" s="36" t="s">
        <v>77</v>
      </c>
      <c r="AJ17" s="37" t="s">
        <v>77</v>
      </c>
      <c r="AK17" s="36" t="s">
        <v>77</v>
      </c>
      <c r="AL17" s="37" t="s">
        <v>77</v>
      </c>
      <c r="AM17" s="55">
        <f>SUM(E17,G17,I17,K17,M17,O17,Q17,S17,U17,W17,Y17,AA17,AC17,AE17,AG17,AI17,AK17)</f>
        <v>38.25</v>
      </c>
      <c r="AN17" s="93">
        <f>SUM(F17,H17,J17,L17,N17,P17,R17,T17,V17,X17,Z17,AB17,AD17,AF17,AH17,AJ17,AL17)</f>
        <v>39245</v>
      </c>
      <c r="AO17" s="36" t="s">
        <v>77</v>
      </c>
      <c r="AP17" s="37" t="s">
        <v>77</v>
      </c>
      <c r="AQ17" s="36" t="s">
        <v>77</v>
      </c>
      <c r="AR17" s="37" t="s">
        <v>77</v>
      </c>
      <c r="AS17" s="36">
        <v>0.15</v>
      </c>
      <c r="AT17" s="37">
        <v>6593</v>
      </c>
      <c r="AU17" s="36" t="s">
        <v>77</v>
      </c>
      <c r="AV17" s="37" t="s">
        <v>77</v>
      </c>
    </row>
    <row r="18" spans="1:48" ht="15.75" customHeight="1">
      <c r="A18" s="56"/>
      <c r="B18" s="57" t="s">
        <v>21</v>
      </c>
      <c r="C18" s="58" t="s">
        <v>92</v>
      </c>
      <c r="D18" s="70" t="s">
        <v>92</v>
      </c>
      <c r="E18" s="36" t="s">
        <v>77</v>
      </c>
      <c r="F18" s="37" t="s">
        <v>77</v>
      </c>
      <c r="G18" s="55" t="s">
        <v>77</v>
      </c>
      <c r="H18" s="39" t="s">
        <v>77</v>
      </c>
      <c r="I18" s="36" t="s">
        <v>77</v>
      </c>
      <c r="J18" s="37" t="s">
        <v>77</v>
      </c>
      <c r="K18" s="36" t="s">
        <v>77</v>
      </c>
      <c r="L18" s="39" t="s">
        <v>77</v>
      </c>
      <c r="M18" s="36" t="s">
        <v>77</v>
      </c>
      <c r="N18" s="37" t="s">
        <v>77</v>
      </c>
      <c r="O18" s="55" t="s">
        <v>77</v>
      </c>
      <c r="P18" s="39" t="s">
        <v>77</v>
      </c>
      <c r="Q18" s="36" t="s">
        <v>77</v>
      </c>
      <c r="R18" s="37" t="s">
        <v>77</v>
      </c>
      <c r="S18" s="36" t="s">
        <v>77</v>
      </c>
      <c r="T18" s="39" t="s">
        <v>77</v>
      </c>
      <c r="U18" s="36" t="s">
        <v>77</v>
      </c>
      <c r="V18" s="37" t="s">
        <v>77</v>
      </c>
      <c r="W18" s="55" t="s">
        <v>77</v>
      </c>
      <c r="X18" s="39" t="s">
        <v>77</v>
      </c>
      <c r="Y18" s="36" t="s">
        <v>77</v>
      </c>
      <c r="Z18" s="37" t="s">
        <v>77</v>
      </c>
      <c r="AA18" s="36" t="s">
        <v>77</v>
      </c>
      <c r="AB18" s="39" t="s">
        <v>77</v>
      </c>
      <c r="AC18" s="36" t="s">
        <v>77</v>
      </c>
      <c r="AD18" s="37" t="s">
        <v>77</v>
      </c>
      <c r="AE18" s="55" t="s">
        <v>77</v>
      </c>
      <c r="AF18" s="39" t="s">
        <v>77</v>
      </c>
      <c r="AG18" s="36" t="s">
        <v>77</v>
      </c>
      <c r="AH18" s="37" t="s">
        <v>77</v>
      </c>
      <c r="AI18" s="36" t="s">
        <v>77</v>
      </c>
      <c r="AJ18" s="37" t="s">
        <v>77</v>
      </c>
      <c r="AK18" s="36" t="s">
        <v>77</v>
      </c>
      <c r="AL18" s="37" t="s">
        <v>77</v>
      </c>
      <c r="AM18" s="36" t="s">
        <v>77</v>
      </c>
      <c r="AN18" s="37" t="s">
        <v>77</v>
      </c>
      <c r="AO18" s="36" t="s">
        <v>77</v>
      </c>
      <c r="AP18" s="37" t="s">
        <v>77</v>
      </c>
      <c r="AQ18" s="36" t="s">
        <v>77</v>
      </c>
      <c r="AR18" s="37" t="s">
        <v>77</v>
      </c>
      <c r="AS18" s="36" t="s">
        <v>77</v>
      </c>
      <c r="AT18" s="37" t="s">
        <v>77</v>
      </c>
      <c r="AU18" s="36" t="s">
        <v>77</v>
      </c>
      <c r="AV18" s="37" t="s">
        <v>77</v>
      </c>
    </row>
    <row r="19" spans="1:48" ht="15.75" customHeight="1">
      <c r="A19" s="61"/>
      <c r="B19" s="62" t="s">
        <v>22</v>
      </c>
      <c r="C19" s="73" t="s">
        <v>92</v>
      </c>
      <c r="D19" s="82" t="s">
        <v>92</v>
      </c>
      <c r="E19" s="36" t="s">
        <v>77</v>
      </c>
      <c r="F19" s="37" t="s">
        <v>77</v>
      </c>
      <c r="G19" s="55" t="s">
        <v>77</v>
      </c>
      <c r="H19" s="39" t="s">
        <v>77</v>
      </c>
      <c r="I19" s="36" t="s">
        <v>77</v>
      </c>
      <c r="J19" s="37" t="s">
        <v>77</v>
      </c>
      <c r="K19" s="53" t="s">
        <v>77</v>
      </c>
      <c r="L19" s="54" t="s">
        <v>77</v>
      </c>
      <c r="M19" s="53" t="s">
        <v>77</v>
      </c>
      <c r="N19" s="63" t="s">
        <v>77</v>
      </c>
      <c r="O19" s="64" t="s">
        <v>77</v>
      </c>
      <c r="P19" s="54" t="s">
        <v>77</v>
      </c>
      <c r="Q19" s="53" t="s">
        <v>77</v>
      </c>
      <c r="R19" s="63" t="s">
        <v>77</v>
      </c>
      <c r="S19" s="53" t="s">
        <v>77</v>
      </c>
      <c r="T19" s="54" t="s">
        <v>77</v>
      </c>
      <c r="U19" s="53" t="s">
        <v>77</v>
      </c>
      <c r="V19" s="63" t="s">
        <v>77</v>
      </c>
      <c r="W19" s="64" t="s">
        <v>77</v>
      </c>
      <c r="X19" s="54" t="s">
        <v>77</v>
      </c>
      <c r="Y19" s="53" t="s">
        <v>77</v>
      </c>
      <c r="Z19" s="63" t="s">
        <v>77</v>
      </c>
      <c r="AA19" s="53" t="s">
        <v>77</v>
      </c>
      <c r="AB19" s="54" t="s">
        <v>77</v>
      </c>
      <c r="AC19" s="53" t="s">
        <v>77</v>
      </c>
      <c r="AD19" s="63" t="s">
        <v>77</v>
      </c>
      <c r="AE19" s="64" t="s">
        <v>77</v>
      </c>
      <c r="AF19" s="54" t="s">
        <v>77</v>
      </c>
      <c r="AG19" s="53" t="s">
        <v>77</v>
      </c>
      <c r="AH19" s="63" t="s">
        <v>77</v>
      </c>
      <c r="AI19" s="53" t="s">
        <v>77</v>
      </c>
      <c r="AJ19" s="63" t="s">
        <v>77</v>
      </c>
      <c r="AK19" s="53" t="s">
        <v>77</v>
      </c>
      <c r="AL19" s="63" t="s">
        <v>77</v>
      </c>
      <c r="AM19" s="53" t="s">
        <v>77</v>
      </c>
      <c r="AN19" s="63" t="s">
        <v>77</v>
      </c>
      <c r="AO19" s="53" t="s">
        <v>77</v>
      </c>
      <c r="AP19" s="63" t="s">
        <v>77</v>
      </c>
      <c r="AQ19" s="53" t="s">
        <v>77</v>
      </c>
      <c r="AR19" s="63" t="s">
        <v>77</v>
      </c>
      <c r="AS19" s="53" t="s">
        <v>77</v>
      </c>
      <c r="AT19" s="63" t="s">
        <v>77</v>
      </c>
      <c r="AU19" s="53" t="s">
        <v>77</v>
      </c>
      <c r="AV19" s="63" t="s">
        <v>77</v>
      </c>
    </row>
    <row r="20" spans="1:48" ht="15.75" customHeight="1">
      <c r="A20" s="119" t="s">
        <v>23</v>
      </c>
      <c r="B20" s="120"/>
      <c r="C20" s="58">
        <f>AM20+AS20</f>
        <v>390.32</v>
      </c>
      <c r="D20" s="70">
        <f>AN20+AT20</f>
        <v>365921</v>
      </c>
      <c r="E20" s="65">
        <f aca="true" t="shared" si="2" ref="E20:L20">SUM(E21:E22)</f>
        <v>1.54</v>
      </c>
      <c r="F20" s="66">
        <f t="shared" si="2"/>
        <v>97680</v>
      </c>
      <c r="G20" s="65">
        <f t="shared" si="2"/>
        <v>2.1</v>
      </c>
      <c r="H20" s="66">
        <f t="shared" si="2"/>
        <v>51906</v>
      </c>
      <c r="I20" s="65">
        <f t="shared" si="2"/>
        <v>263.92</v>
      </c>
      <c r="J20" s="67">
        <f t="shared" si="2"/>
        <v>55854</v>
      </c>
      <c r="K20" s="65">
        <f t="shared" si="2"/>
        <v>112.4</v>
      </c>
      <c r="L20" s="66">
        <f t="shared" si="2"/>
        <v>22858</v>
      </c>
      <c r="M20" s="65" t="s">
        <v>92</v>
      </c>
      <c r="N20" s="66" t="s">
        <v>92</v>
      </c>
      <c r="O20" s="65" t="s">
        <v>92</v>
      </c>
      <c r="P20" s="66" t="s">
        <v>92</v>
      </c>
      <c r="Q20" s="65" t="s">
        <v>92</v>
      </c>
      <c r="R20" s="67" t="s">
        <v>92</v>
      </c>
      <c r="S20" s="65" t="s">
        <v>92</v>
      </c>
      <c r="T20" s="66" t="s">
        <v>92</v>
      </c>
      <c r="U20" s="36" t="s">
        <v>92</v>
      </c>
      <c r="V20" s="39" t="s">
        <v>92</v>
      </c>
      <c r="W20" s="36" t="s">
        <v>92</v>
      </c>
      <c r="X20" s="39" t="s">
        <v>92</v>
      </c>
      <c r="Y20" s="36" t="s">
        <v>92</v>
      </c>
      <c r="Z20" s="37" t="s">
        <v>92</v>
      </c>
      <c r="AA20" s="65">
        <f>SUM(AA21:AA22)</f>
        <v>0.39</v>
      </c>
      <c r="AB20" s="66">
        <f>SUM(AB21:AB22)</f>
        <v>19322</v>
      </c>
      <c r="AC20" s="36" t="s">
        <v>92</v>
      </c>
      <c r="AD20" s="39" t="s">
        <v>92</v>
      </c>
      <c r="AE20" s="36" t="s">
        <v>92</v>
      </c>
      <c r="AF20" s="39" t="s">
        <v>92</v>
      </c>
      <c r="AG20" s="36" t="s">
        <v>92</v>
      </c>
      <c r="AH20" s="37" t="s">
        <v>92</v>
      </c>
      <c r="AI20" s="36" t="s">
        <v>92</v>
      </c>
      <c r="AJ20" s="39" t="s">
        <v>92</v>
      </c>
      <c r="AK20" s="65">
        <f>SUM(AK21:AK22)</f>
        <v>9.4</v>
      </c>
      <c r="AL20" s="66">
        <f>SUM(AL21:AL22)</f>
        <v>98000</v>
      </c>
      <c r="AM20" s="65">
        <f>SUM(AM21:AM22)</f>
        <v>389.75</v>
      </c>
      <c r="AN20" s="94">
        <f>SUM(AN21:AN22)</f>
        <v>345620</v>
      </c>
      <c r="AO20" s="36" t="s">
        <v>92</v>
      </c>
      <c r="AP20" s="37" t="s">
        <v>92</v>
      </c>
      <c r="AQ20" s="36" t="s">
        <v>92</v>
      </c>
      <c r="AR20" s="39" t="s">
        <v>92</v>
      </c>
      <c r="AS20" s="65">
        <f>SUM(AS21:AS22)</f>
        <v>0.57</v>
      </c>
      <c r="AT20" s="66">
        <f>SUM(AT21:AT22)</f>
        <v>20301</v>
      </c>
      <c r="AU20" s="36" t="s">
        <v>92</v>
      </c>
      <c r="AV20" s="37" t="s">
        <v>92</v>
      </c>
    </row>
    <row r="21" spans="1:48" ht="15.75" customHeight="1">
      <c r="A21" s="68"/>
      <c r="B21" s="57" t="s">
        <v>24</v>
      </c>
      <c r="C21" s="58">
        <f>AM21+AS21</f>
        <v>390.32</v>
      </c>
      <c r="D21" s="70">
        <f>AN21+AT21</f>
        <v>365921</v>
      </c>
      <c r="E21" s="36">
        <v>1.54</v>
      </c>
      <c r="F21" s="37">
        <v>97680</v>
      </c>
      <c r="G21" s="55">
        <v>2.1</v>
      </c>
      <c r="H21" s="39">
        <v>51906</v>
      </c>
      <c r="I21" s="36">
        <v>263.92</v>
      </c>
      <c r="J21" s="37">
        <v>55854</v>
      </c>
      <c r="K21" s="36">
        <v>112.4</v>
      </c>
      <c r="L21" s="39">
        <v>22858</v>
      </c>
      <c r="M21" s="36" t="s">
        <v>77</v>
      </c>
      <c r="N21" s="37" t="s">
        <v>77</v>
      </c>
      <c r="O21" s="55" t="s">
        <v>77</v>
      </c>
      <c r="P21" s="39" t="s">
        <v>77</v>
      </c>
      <c r="Q21" s="36" t="s">
        <v>77</v>
      </c>
      <c r="R21" s="37" t="s">
        <v>77</v>
      </c>
      <c r="S21" s="36" t="s">
        <v>77</v>
      </c>
      <c r="T21" s="39" t="s">
        <v>77</v>
      </c>
      <c r="U21" s="36" t="s">
        <v>70</v>
      </c>
      <c r="V21" s="37" t="s">
        <v>70</v>
      </c>
      <c r="W21" s="36" t="s">
        <v>70</v>
      </c>
      <c r="X21" s="37" t="s">
        <v>70</v>
      </c>
      <c r="Y21" s="36" t="s">
        <v>70</v>
      </c>
      <c r="Z21" s="37" t="s">
        <v>70</v>
      </c>
      <c r="AA21" s="36">
        <v>0.39</v>
      </c>
      <c r="AB21" s="39">
        <v>19322</v>
      </c>
      <c r="AC21" s="36" t="s">
        <v>70</v>
      </c>
      <c r="AD21" s="37" t="s">
        <v>70</v>
      </c>
      <c r="AE21" s="36" t="s">
        <v>70</v>
      </c>
      <c r="AF21" s="37" t="s">
        <v>70</v>
      </c>
      <c r="AG21" s="36" t="s">
        <v>70</v>
      </c>
      <c r="AH21" s="37" t="s">
        <v>70</v>
      </c>
      <c r="AI21" s="36" t="s">
        <v>70</v>
      </c>
      <c r="AJ21" s="37" t="s">
        <v>70</v>
      </c>
      <c r="AK21" s="36">
        <v>9.4</v>
      </c>
      <c r="AL21" s="37">
        <v>98000</v>
      </c>
      <c r="AM21" s="55">
        <f>SUM(E21,G21,I21,K21,M21,O21,Q21,S21,U21,W21,Y21,AA21,AC21,AE21,AG21,AI21,AK21)</f>
        <v>389.75</v>
      </c>
      <c r="AN21" s="93">
        <f>SUM(F21,H21,J21,L21,N21,P21,R21,T21,V21,X21,Z21,AB21,AD21,AF21,AH21,AJ21,AL21)</f>
        <v>345620</v>
      </c>
      <c r="AO21" s="36" t="s">
        <v>70</v>
      </c>
      <c r="AP21" s="37" t="s">
        <v>70</v>
      </c>
      <c r="AQ21" s="36" t="s">
        <v>70</v>
      </c>
      <c r="AR21" s="37" t="s">
        <v>70</v>
      </c>
      <c r="AS21" s="36">
        <v>0.57</v>
      </c>
      <c r="AT21" s="37">
        <v>20301</v>
      </c>
      <c r="AU21" s="36" t="s">
        <v>70</v>
      </c>
      <c r="AV21" s="37" t="s">
        <v>70</v>
      </c>
    </row>
    <row r="22" spans="1:48" ht="15.75" customHeight="1">
      <c r="A22" s="69"/>
      <c r="B22" s="62" t="s">
        <v>25</v>
      </c>
      <c r="C22" s="73" t="s">
        <v>92</v>
      </c>
      <c r="D22" s="82" t="s">
        <v>101</v>
      </c>
      <c r="E22" s="53" t="s">
        <v>77</v>
      </c>
      <c r="F22" s="63" t="s">
        <v>77</v>
      </c>
      <c r="G22" s="64" t="s">
        <v>77</v>
      </c>
      <c r="H22" s="54" t="s">
        <v>77</v>
      </c>
      <c r="I22" s="53" t="s">
        <v>77</v>
      </c>
      <c r="J22" s="63" t="s">
        <v>77</v>
      </c>
      <c r="K22" s="53" t="s">
        <v>77</v>
      </c>
      <c r="L22" s="54" t="s">
        <v>77</v>
      </c>
      <c r="M22" s="53" t="s">
        <v>77</v>
      </c>
      <c r="N22" s="63" t="s">
        <v>77</v>
      </c>
      <c r="O22" s="64" t="s">
        <v>77</v>
      </c>
      <c r="P22" s="54" t="s">
        <v>77</v>
      </c>
      <c r="Q22" s="53" t="s">
        <v>77</v>
      </c>
      <c r="R22" s="63" t="s">
        <v>77</v>
      </c>
      <c r="S22" s="53" t="s">
        <v>77</v>
      </c>
      <c r="T22" s="54" t="s">
        <v>77</v>
      </c>
      <c r="U22" s="53" t="s">
        <v>77</v>
      </c>
      <c r="V22" s="63" t="s">
        <v>77</v>
      </c>
      <c r="W22" s="64" t="s">
        <v>77</v>
      </c>
      <c r="X22" s="54" t="s">
        <v>77</v>
      </c>
      <c r="Y22" s="53" t="s">
        <v>77</v>
      </c>
      <c r="Z22" s="63" t="s">
        <v>77</v>
      </c>
      <c r="AA22" s="53" t="s">
        <v>77</v>
      </c>
      <c r="AB22" s="54" t="s">
        <v>77</v>
      </c>
      <c r="AC22" s="53" t="s">
        <v>77</v>
      </c>
      <c r="AD22" s="63" t="s">
        <v>77</v>
      </c>
      <c r="AE22" s="53" t="s">
        <v>77</v>
      </c>
      <c r="AF22" s="63" t="s">
        <v>77</v>
      </c>
      <c r="AG22" s="53" t="s">
        <v>77</v>
      </c>
      <c r="AH22" s="63" t="s">
        <v>77</v>
      </c>
      <c r="AI22" s="53" t="s">
        <v>77</v>
      </c>
      <c r="AJ22" s="63" t="s">
        <v>77</v>
      </c>
      <c r="AK22" s="53" t="s">
        <v>77</v>
      </c>
      <c r="AL22" s="63" t="s">
        <v>77</v>
      </c>
      <c r="AM22" s="55" t="s">
        <v>92</v>
      </c>
      <c r="AN22" s="93" t="s">
        <v>92</v>
      </c>
      <c r="AO22" s="53" t="s">
        <v>77</v>
      </c>
      <c r="AP22" s="63" t="s">
        <v>77</v>
      </c>
      <c r="AQ22" s="53" t="s">
        <v>77</v>
      </c>
      <c r="AR22" s="63" t="s">
        <v>77</v>
      </c>
      <c r="AS22" s="53" t="s">
        <v>77</v>
      </c>
      <c r="AT22" s="63" t="s">
        <v>77</v>
      </c>
      <c r="AU22" s="53" t="s">
        <v>77</v>
      </c>
      <c r="AV22" s="63" t="s">
        <v>77</v>
      </c>
    </row>
    <row r="23" spans="1:48" ht="15.75" customHeight="1">
      <c r="A23" s="117" t="s">
        <v>80</v>
      </c>
      <c r="B23" s="118"/>
      <c r="C23" s="87">
        <f aca="true" t="shared" si="3" ref="C23:D26">AM23+AS23</f>
        <v>201.89</v>
      </c>
      <c r="D23" s="88">
        <f t="shared" si="3"/>
        <v>443416</v>
      </c>
      <c r="E23" s="65">
        <f aca="true" t="shared" si="4" ref="E23:L23">SUM(E24)</f>
        <v>8.16</v>
      </c>
      <c r="F23" s="66">
        <f t="shared" si="4"/>
        <v>111708</v>
      </c>
      <c r="G23" s="65">
        <f t="shared" si="4"/>
        <v>3.78</v>
      </c>
      <c r="H23" s="66">
        <f t="shared" si="4"/>
        <v>87954</v>
      </c>
      <c r="I23" s="65">
        <f t="shared" si="4"/>
        <v>80.86</v>
      </c>
      <c r="J23" s="67">
        <f t="shared" si="4"/>
        <v>96728</v>
      </c>
      <c r="K23" s="65">
        <f t="shared" si="4"/>
        <v>75.63</v>
      </c>
      <c r="L23" s="66">
        <f t="shared" si="4"/>
        <v>43256</v>
      </c>
      <c r="M23" s="65" t="s">
        <v>92</v>
      </c>
      <c r="N23" s="66" t="s">
        <v>92</v>
      </c>
      <c r="O23" s="65" t="s">
        <v>92</v>
      </c>
      <c r="P23" s="66" t="s">
        <v>92</v>
      </c>
      <c r="Q23" s="65" t="s">
        <v>98</v>
      </c>
      <c r="R23" s="67" t="s">
        <v>99</v>
      </c>
      <c r="S23" s="65">
        <f>SUM(S24)</f>
        <v>11.71</v>
      </c>
      <c r="T23" s="66">
        <f>SUM(T24)</f>
        <v>40866</v>
      </c>
      <c r="U23" s="65" t="s">
        <v>98</v>
      </c>
      <c r="V23" s="66" t="s">
        <v>99</v>
      </c>
      <c r="W23" s="65">
        <f>SUM(W24)</f>
        <v>0.39</v>
      </c>
      <c r="X23" s="66">
        <f>SUM(X24)</f>
        <v>18190</v>
      </c>
      <c r="Y23" s="65" t="s">
        <v>98</v>
      </c>
      <c r="Z23" s="67" t="s">
        <v>99</v>
      </c>
      <c r="AA23" s="65">
        <f>SUM(AA24)</f>
        <v>20.97</v>
      </c>
      <c r="AB23" s="66">
        <f>SUM(AB24)</f>
        <v>28314</v>
      </c>
      <c r="AC23" s="65" t="s">
        <v>98</v>
      </c>
      <c r="AD23" s="66" t="s">
        <v>99</v>
      </c>
      <c r="AE23" s="65" t="s">
        <v>98</v>
      </c>
      <c r="AF23" s="66" t="s">
        <v>99</v>
      </c>
      <c r="AG23" s="65" t="s">
        <v>98</v>
      </c>
      <c r="AH23" s="67" t="s">
        <v>99</v>
      </c>
      <c r="AI23" s="65" t="s">
        <v>98</v>
      </c>
      <c r="AJ23" s="66" t="s">
        <v>99</v>
      </c>
      <c r="AK23" s="65" t="s">
        <v>98</v>
      </c>
      <c r="AL23" s="66" t="s">
        <v>99</v>
      </c>
      <c r="AM23" s="65">
        <f>SUM(AM24)</f>
        <v>201.5</v>
      </c>
      <c r="AN23" s="94">
        <f>SUM(AN24)</f>
        <v>427016</v>
      </c>
      <c r="AO23" s="65" t="s">
        <v>98</v>
      </c>
      <c r="AP23" s="67" t="s">
        <v>99</v>
      </c>
      <c r="AQ23" s="65" t="s">
        <v>98</v>
      </c>
      <c r="AR23" s="66" t="s">
        <v>99</v>
      </c>
      <c r="AS23" s="65">
        <f>SUM(AS24)</f>
        <v>0.39</v>
      </c>
      <c r="AT23" s="66">
        <f>SUM(AT24)</f>
        <v>16400</v>
      </c>
      <c r="AU23" s="65" t="s">
        <v>98</v>
      </c>
      <c r="AV23" s="67" t="s">
        <v>99</v>
      </c>
    </row>
    <row r="24" spans="1:48" ht="15.75" customHeight="1">
      <c r="A24" s="68"/>
      <c r="B24" s="57" t="s">
        <v>26</v>
      </c>
      <c r="C24" s="73">
        <f t="shared" si="3"/>
        <v>201.89</v>
      </c>
      <c r="D24" s="74">
        <f t="shared" si="3"/>
        <v>443416</v>
      </c>
      <c r="E24" s="36">
        <v>8.16</v>
      </c>
      <c r="F24" s="37">
        <v>111708</v>
      </c>
      <c r="G24" s="55">
        <v>3.78</v>
      </c>
      <c r="H24" s="39">
        <v>87954</v>
      </c>
      <c r="I24" s="36">
        <v>80.86</v>
      </c>
      <c r="J24" s="37">
        <v>96728</v>
      </c>
      <c r="K24" s="36">
        <v>75.63</v>
      </c>
      <c r="L24" s="39">
        <v>43256</v>
      </c>
      <c r="M24" s="36" t="s">
        <v>77</v>
      </c>
      <c r="N24" s="37" t="s">
        <v>77</v>
      </c>
      <c r="O24" s="55" t="s">
        <v>92</v>
      </c>
      <c r="P24" s="39" t="s">
        <v>77</v>
      </c>
      <c r="Q24" s="36" t="s">
        <v>98</v>
      </c>
      <c r="R24" s="37" t="s">
        <v>98</v>
      </c>
      <c r="S24" s="36">
        <v>11.71</v>
      </c>
      <c r="T24" s="37">
        <v>40866</v>
      </c>
      <c r="U24" s="36" t="s">
        <v>98</v>
      </c>
      <c r="V24" s="37" t="s">
        <v>98</v>
      </c>
      <c r="W24" s="36">
        <v>0.39</v>
      </c>
      <c r="X24" s="37">
        <v>18190</v>
      </c>
      <c r="Y24" s="36" t="s">
        <v>98</v>
      </c>
      <c r="Z24" s="37" t="s">
        <v>98</v>
      </c>
      <c r="AA24" s="36">
        <v>20.97</v>
      </c>
      <c r="AB24" s="39">
        <v>28314</v>
      </c>
      <c r="AC24" s="36" t="s">
        <v>98</v>
      </c>
      <c r="AD24" s="37" t="s">
        <v>98</v>
      </c>
      <c r="AE24" s="36" t="s">
        <v>98</v>
      </c>
      <c r="AF24" s="37" t="s">
        <v>98</v>
      </c>
      <c r="AG24" s="36" t="s">
        <v>98</v>
      </c>
      <c r="AH24" s="37" t="s">
        <v>98</v>
      </c>
      <c r="AI24" s="36" t="s">
        <v>98</v>
      </c>
      <c r="AJ24" s="37" t="s">
        <v>98</v>
      </c>
      <c r="AK24" s="36" t="s">
        <v>98</v>
      </c>
      <c r="AL24" s="37" t="s">
        <v>98</v>
      </c>
      <c r="AM24" s="55">
        <f>SUM(E24,G24,I24,K24,M24,O24,Q24,S24,U24,W24,Y24,AA24,AC24,AE24,AG24,AI24,AK24)</f>
        <v>201.5</v>
      </c>
      <c r="AN24" s="93">
        <f>SUM(F24,H24,J24,L24,N24,P24,R24,T24,V24,X24,Z24,AB24,AD24,AF24,AH24,AJ24,AL24)</f>
        <v>427016</v>
      </c>
      <c r="AO24" s="36" t="s">
        <v>98</v>
      </c>
      <c r="AP24" s="37" t="s">
        <v>98</v>
      </c>
      <c r="AQ24" s="36" t="s">
        <v>98</v>
      </c>
      <c r="AR24" s="37" t="s">
        <v>98</v>
      </c>
      <c r="AS24" s="36">
        <v>0.39</v>
      </c>
      <c r="AT24" s="37">
        <v>16400</v>
      </c>
      <c r="AU24" s="36" t="s">
        <v>98</v>
      </c>
      <c r="AV24" s="37" t="s">
        <v>98</v>
      </c>
    </row>
    <row r="25" spans="1:48" ht="15.75" customHeight="1">
      <c r="A25" s="117" t="s">
        <v>27</v>
      </c>
      <c r="B25" s="118"/>
      <c r="C25" s="58">
        <f t="shared" si="3"/>
        <v>28.499999999999996</v>
      </c>
      <c r="D25" s="70">
        <f t="shared" si="3"/>
        <v>250235</v>
      </c>
      <c r="E25" s="65">
        <f aca="true" t="shared" si="5" ref="E25:L25">SUM(E26:E29)</f>
        <v>1.31</v>
      </c>
      <c r="F25" s="66">
        <f t="shared" si="5"/>
        <v>50076</v>
      </c>
      <c r="G25" s="65">
        <f t="shared" si="5"/>
        <v>0.84</v>
      </c>
      <c r="H25" s="66">
        <f t="shared" si="5"/>
        <v>48792</v>
      </c>
      <c r="I25" s="65">
        <f t="shared" si="5"/>
        <v>10.34</v>
      </c>
      <c r="J25" s="67">
        <f t="shared" si="5"/>
        <v>18404</v>
      </c>
      <c r="K25" s="65">
        <f t="shared" si="5"/>
        <v>9.25</v>
      </c>
      <c r="L25" s="66">
        <f t="shared" si="5"/>
        <v>1958</v>
      </c>
      <c r="M25" s="65" t="s">
        <v>92</v>
      </c>
      <c r="N25" s="66" t="s">
        <v>92</v>
      </c>
      <c r="O25" s="65" t="s">
        <v>92</v>
      </c>
      <c r="P25" s="66" t="s">
        <v>92</v>
      </c>
      <c r="Q25" s="65" t="s">
        <v>92</v>
      </c>
      <c r="R25" s="67" t="s">
        <v>92</v>
      </c>
      <c r="S25" s="65" t="s">
        <v>92</v>
      </c>
      <c r="T25" s="66" t="s">
        <v>92</v>
      </c>
      <c r="U25" s="65" t="s">
        <v>92</v>
      </c>
      <c r="V25" s="66" t="s">
        <v>92</v>
      </c>
      <c r="W25" s="65" t="s">
        <v>92</v>
      </c>
      <c r="X25" s="66" t="s">
        <v>92</v>
      </c>
      <c r="Y25" s="65" t="s">
        <v>92</v>
      </c>
      <c r="Z25" s="67" t="s">
        <v>92</v>
      </c>
      <c r="AA25" s="65">
        <f>SUM(AA26:AA29)</f>
        <v>2.07</v>
      </c>
      <c r="AB25" s="66">
        <f>SUM(AB26:AB29)</f>
        <v>22898</v>
      </c>
      <c r="AC25" s="65" t="s">
        <v>92</v>
      </c>
      <c r="AD25" s="66" t="s">
        <v>92</v>
      </c>
      <c r="AE25" s="65">
        <f>SUM(AE26:AE29)</f>
        <v>4.54</v>
      </c>
      <c r="AF25" s="66">
        <f>SUM(AF26:AF29)</f>
        <v>89880</v>
      </c>
      <c r="AG25" s="65" t="s">
        <v>92</v>
      </c>
      <c r="AH25" s="67" t="s">
        <v>92</v>
      </c>
      <c r="AI25" s="65" t="s">
        <v>92</v>
      </c>
      <c r="AJ25" s="66" t="s">
        <v>92</v>
      </c>
      <c r="AK25" s="65" t="s">
        <v>92</v>
      </c>
      <c r="AL25" s="66" t="s">
        <v>92</v>
      </c>
      <c r="AM25" s="65">
        <f>SUM(AM26:AM29)</f>
        <v>28.349999999999998</v>
      </c>
      <c r="AN25" s="94">
        <f>SUM(AN26:AN29)</f>
        <v>232008</v>
      </c>
      <c r="AO25" s="65" t="s">
        <v>92</v>
      </c>
      <c r="AP25" s="67" t="s">
        <v>92</v>
      </c>
      <c r="AQ25" s="65" t="s">
        <v>92</v>
      </c>
      <c r="AR25" s="66" t="s">
        <v>92</v>
      </c>
      <c r="AS25" s="65">
        <f>SUM(AS26:AS29)</f>
        <v>0.15</v>
      </c>
      <c r="AT25" s="66">
        <f>SUM(AT26:AT29)</f>
        <v>18227</v>
      </c>
      <c r="AU25" s="65" t="s">
        <v>92</v>
      </c>
      <c r="AV25" s="67" t="s">
        <v>92</v>
      </c>
    </row>
    <row r="26" spans="1:48" ht="15.75" customHeight="1">
      <c r="A26" s="68"/>
      <c r="B26" s="57" t="s">
        <v>28</v>
      </c>
      <c r="C26" s="58">
        <f t="shared" si="3"/>
        <v>1.3900000000000001</v>
      </c>
      <c r="D26" s="70">
        <f t="shared" si="3"/>
        <v>90123</v>
      </c>
      <c r="E26" s="36">
        <v>0.46</v>
      </c>
      <c r="F26" s="37">
        <v>33384</v>
      </c>
      <c r="G26" s="55">
        <v>0.84</v>
      </c>
      <c r="H26" s="39">
        <v>48792</v>
      </c>
      <c r="I26" s="36" t="s">
        <v>98</v>
      </c>
      <c r="J26" s="37" t="s">
        <v>98</v>
      </c>
      <c r="K26" s="36" t="s">
        <v>77</v>
      </c>
      <c r="L26" s="39" t="s">
        <v>77</v>
      </c>
      <c r="M26" s="36" t="s">
        <v>77</v>
      </c>
      <c r="N26" s="37" t="s">
        <v>77</v>
      </c>
      <c r="O26" s="55" t="s">
        <v>77</v>
      </c>
      <c r="P26" s="39" t="s">
        <v>77</v>
      </c>
      <c r="Q26" s="36" t="s">
        <v>77</v>
      </c>
      <c r="R26" s="37" t="s">
        <v>77</v>
      </c>
      <c r="S26" s="36" t="s">
        <v>77</v>
      </c>
      <c r="T26" s="39" t="s">
        <v>77</v>
      </c>
      <c r="U26" s="36" t="s">
        <v>77</v>
      </c>
      <c r="V26" s="37" t="s">
        <v>77</v>
      </c>
      <c r="W26" s="36" t="s">
        <v>77</v>
      </c>
      <c r="X26" s="37" t="s">
        <v>77</v>
      </c>
      <c r="Y26" s="36" t="s">
        <v>77</v>
      </c>
      <c r="Z26" s="37" t="s">
        <v>77</v>
      </c>
      <c r="AA26" s="36" t="s">
        <v>77</v>
      </c>
      <c r="AB26" s="39" t="s">
        <v>77</v>
      </c>
      <c r="AC26" s="36" t="s">
        <v>77</v>
      </c>
      <c r="AD26" s="37" t="s">
        <v>77</v>
      </c>
      <c r="AE26" s="55" t="s">
        <v>77</v>
      </c>
      <c r="AF26" s="39" t="s">
        <v>77</v>
      </c>
      <c r="AG26" s="36" t="s">
        <v>77</v>
      </c>
      <c r="AH26" s="37" t="s">
        <v>77</v>
      </c>
      <c r="AI26" s="36" t="s">
        <v>77</v>
      </c>
      <c r="AJ26" s="37" t="s">
        <v>77</v>
      </c>
      <c r="AK26" s="36" t="s">
        <v>77</v>
      </c>
      <c r="AL26" s="37" t="s">
        <v>77</v>
      </c>
      <c r="AM26" s="55">
        <f aca="true" t="shared" si="6" ref="AM26:AN28">SUM(E26,G26,I26,K26,M26,O26,Q26,S26,U26,W26,Y26,AA26,AC26,AE26,AG26,AI26,AK26)</f>
        <v>1.3</v>
      </c>
      <c r="AN26" s="93">
        <f t="shared" si="6"/>
        <v>82176</v>
      </c>
      <c r="AO26" s="36" t="s">
        <v>77</v>
      </c>
      <c r="AP26" s="37" t="s">
        <v>77</v>
      </c>
      <c r="AQ26" s="36" t="s">
        <v>77</v>
      </c>
      <c r="AR26" s="37" t="s">
        <v>77</v>
      </c>
      <c r="AS26" s="36">
        <v>0.09</v>
      </c>
      <c r="AT26" s="37">
        <v>7947</v>
      </c>
      <c r="AU26" s="36" t="s">
        <v>77</v>
      </c>
      <c r="AV26" s="37" t="s">
        <v>77</v>
      </c>
    </row>
    <row r="27" spans="1:48" ht="15.75" customHeight="1">
      <c r="A27" s="68"/>
      <c r="B27" s="57" t="s">
        <v>81</v>
      </c>
      <c r="C27" s="58">
        <f>AM27</f>
        <v>2.45</v>
      </c>
      <c r="D27" s="70">
        <f>AN27</f>
        <v>571</v>
      </c>
      <c r="E27" s="58" t="s">
        <v>82</v>
      </c>
      <c r="F27" s="70" t="s">
        <v>82</v>
      </c>
      <c r="G27" s="71" t="s">
        <v>82</v>
      </c>
      <c r="H27" s="59" t="s">
        <v>82</v>
      </c>
      <c r="I27" s="58" t="s">
        <v>82</v>
      </c>
      <c r="J27" s="70" t="s">
        <v>82</v>
      </c>
      <c r="K27" s="36">
        <v>2.45</v>
      </c>
      <c r="L27" s="39">
        <v>571</v>
      </c>
      <c r="M27" s="36" t="s">
        <v>82</v>
      </c>
      <c r="N27" s="37" t="s">
        <v>82</v>
      </c>
      <c r="O27" s="55" t="s">
        <v>82</v>
      </c>
      <c r="P27" s="39" t="s">
        <v>82</v>
      </c>
      <c r="Q27" s="36" t="s">
        <v>82</v>
      </c>
      <c r="R27" s="37" t="s">
        <v>82</v>
      </c>
      <c r="S27" s="36" t="s">
        <v>82</v>
      </c>
      <c r="T27" s="39" t="s">
        <v>82</v>
      </c>
      <c r="U27" s="36" t="s">
        <v>82</v>
      </c>
      <c r="V27" s="37" t="s">
        <v>82</v>
      </c>
      <c r="W27" s="55" t="s">
        <v>82</v>
      </c>
      <c r="X27" s="39" t="s">
        <v>82</v>
      </c>
      <c r="Y27" s="36" t="s">
        <v>82</v>
      </c>
      <c r="Z27" s="37" t="s">
        <v>82</v>
      </c>
      <c r="AA27" s="36" t="s">
        <v>82</v>
      </c>
      <c r="AB27" s="39" t="s">
        <v>82</v>
      </c>
      <c r="AC27" s="36" t="s">
        <v>82</v>
      </c>
      <c r="AD27" s="37" t="s">
        <v>82</v>
      </c>
      <c r="AE27" s="55" t="s">
        <v>82</v>
      </c>
      <c r="AF27" s="39" t="s">
        <v>82</v>
      </c>
      <c r="AG27" s="36" t="s">
        <v>82</v>
      </c>
      <c r="AH27" s="37" t="s">
        <v>82</v>
      </c>
      <c r="AI27" s="36" t="s">
        <v>82</v>
      </c>
      <c r="AJ27" s="37" t="s">
        <v>82</v>
      </c>
      <c r="AK27" s="36" t="s">
        <v>82</v>
      </c>
      <c r="AL27" s="37" t="s">
        <v>82</v>
      </c>
      <c r="AM27" s="55">
        <f t="shared" si="6"/>
        <v>2.45</v>
      </c>
      <c r="AN27" s="93">
        <f t="shared" si="6"/>
        <v>571</v>
      </c>
      <c r="AO27" s="36" t="s">
        <v>82</v>
      </c>
      <c r="AP27" s="37" t="s">
        <v>82</v>
      </c>
      <c r="AQ27" s="36" t="s">
        <v>82</v>
      </c>
      <c r="AR27" s="37" t="s">
        <v>82</v>
      </c>
      <c r="AS27" s="36" t="s">
        <v>92</v>
      </c>
      <c r="AT27" s="37" t="s">
        <v>92</v>
      </c>
      <c r="AU27" s="36" t="s">
        <v>82</v>
      </c>
      <c r="AV27" s="37" t="s">
        <v>82</v>
      </c>
    </row>
    <row r="28" spans="1:48" ht="15.75" customHeight="1">
      <c r="A28" s="68"/>
      <c r="B28" s="57" t="s">
        <v>29</v>
      </c>
      <c r="C28" s="58">
        <f>AM28+AS28</f>
        <v>24.659999999999997</v>
      </c>
      <c r="D28" s="70">
        <f>AN28+AT28</f>
        <v>159541</v>
      </c>
      <c r="E28" s="36">
        <v>0.85</v>
      </c>
      <c r="F28" s="37">
        <v>16692</v>
      </c>
      <c r="G28" s="71" t="s">
        <v>82</v>
      </c>
      <c r="H28" s="59" t="s">
        <v>82</v>
      </c>
      <c r="I28" s="36">
        <v>10.34</v>
      </c>
      <c r="J28" s="37">
        <v>18404</v>
      </c>
      <c r="K28" s="36">
        <v>6.8</v>
      </c>
      <c r="L28" s="39">
        <v>1387</v>
      </c>
      <c r="M28" s="36" t="s">
        <v>82</v>
      </c>
      <c r="N28" s="37" t="s">
        <v>82</v>
      </c>
      <c r="O28" s="55" t="s">
        <v>82</v>
      </c>
      <c r="P28" s="39" t="s">
        <v>82</v>
      </c>
      <c r="Q28" s="36" t="s">
        <v>82</v>
      </c>
      <c r="R28" s="37" t="s">
        <v>82</v>
      </c>
      <c r="S28" s="36" t="s">
        <v>82</v>
      </c>
      <c r="T28" s="39" t="s">
        <v>82</v>
      </c>
      <c r="U28" s="36" t="s">
        <v>82</v>
      </c>
      <c r="V28" s="37" t="s">
        <v>82</v>
      </c>
      <c r="W28" s="55" t="s">
        <v>82</v>
      </c>
      <c r="X28" s="39" t="s">
        <v>82</v>
      </c>
      <c r="Y28" s="36" t="s">
        <v>82</v>
      </c>
      <c r="Z28" s="37" t="s">
        <v>82</v>
      </c>
      <c r="AA28" s="36">
        <v>2.07</v>
      </c>
      <c r="AB28" s="39">
        <v>22898</v>
      </c>
      <c r="AC28" s="36" t="s">
        <v>82</v>
      </c>
      <c r="AD28" s="37" t="s">
        <v>82</v>
      </c>
      <c r="AE28" s="55">
        <v>4.54</v>
      </c>
      <c r="AF28" s="39">
        <v>89880</v>
      </c>
      <c r="AG28" s="36" t="s">
        <v>82</v>
      </c>
      <c r="AH28" s="37" t="s">
        <v>82</v>
      </c>
      <c r="AI28" s="36" t="s">
        <v>82</v>
      </c>
      <c r="AJ28" s="37" t="s">
        <v>82</v>
      </c>
      <c r="AK28" s="36" t="s">
        <v>82</v>
      </c>
      <c r="AL28" s="37" t="s">
        <v>82</v>
      </c>
      <c r="AM28" s="55">
        <f t="shared" si="6"/>
        <v>24.599999999999998</v>
      </c>
      <c r="AN28" s="93">
        <f t="shared" si="6"/>
        <v>149261</v>
      </c>
      <c r="AO28" s="36" t="s">
        <v>82</v>
      </c>
      <c r="AP28" s="37" t="s">
        <v>82</v>
      </c>
      <c r="AQ28" s="36" t="s">
        <v>82</v>
      </c>
      <c r="AR28" s="37" t="s">
        <v>82</v>
      </c>
      <c r="AS28" s="36">
        <v>0.06</v>
      </c>
      <c r="AT28" s="37">
        <v>10280</v>
      </c>
      <c r="AU28" s="36" t="s">
        <v>82</v>
      </c>
      <c r="AV28" s="37" t="s">
        <v>82</v>
      </c>
    </row>
    <row r="29" spans="1:48" ht="15.75" customHeight="1">
      <c r="A29" s="68"/>
      <c r="B29" s="57" t="s">
        <v>30</v>
      </c>
      <c r="C29" s="73" t="s">
        <v>92</v>
      </c>
      <c r="D29" s="82" t="s">
        <v>102</v>
      </c>
      <c r="E29" s="36" t="s">
        <v>82</v>
      </c>
      <c r="F29" s="37" t="s">
        <v>82</v>
      </c>
      <c r="G29" s="55" t="s">
        <v>82</v>
      </c>
      <c r="H29" s="39" t="s">
        <v>82</v>
      </c>
      <c r="I29" s="36" t="s">
        <v>82</v>
      </c>
      <c r="J29" s="37" t="s">
        <v>82</v>
      </c>
      <c r="K29" s="36" t="s">
        <v>82</v>
      </c>
      <c r="L29" s="39" t="s">
        <v>82</v>
      </c>
      <c r="M29" s="36" t="s">
        <v>82</v>
      </c>
      <c r="N29" s="37" t="s">
        <v>82</v>
      </c>
      <c r="O29" s="55" t="s">
        <v>82</v>
      </c>
      <c r="P29" s="39" t="s">
        <v>82</v>
      </c>
      <c r="Q29" s="36" t="s">
        <v>82</v>
      </c>
      <c r="R29" s="37" t="s">
        <v>82</v>
      </c>
      <c r="S29" s="36" t="s">
        <v>82</v>
      </c>
      <c r="T29" s="39" t="s">
        <v>82</v>
      </c>
      <c r="U29" s="36" t="s">
        <v>82</v>
      </c>
      <c r="V29" s="37" t="s">
        <v>82</v>
      </c>
      <c r="W29" s="55" t="s">
        <v>82</v>
      </c>
      <c r="X29" s="39" t="s">
        <v>82</v>
      </c>
      <c r="Y29" s="36" t="s">
        <v>82</v>
      </c>
      <c r="Z29" s="37" t="s">
        <v>82</v>
      </c>
      <c r="AA29" s="36" t="s">
        <v>82</v>
      </c>
      <c r="AB29" s="39" t="s">
        <v>82</v>
      </c>
      <c r="AC29" s="36" t="s">
        <v>82</v>
      </c>
      <c r="AD29" s="37" t="s">
        <v>82</v>
      </c>
      <c r="AE29" s="55" t="s">
        <v>82</v>
      </c>
      <c r="AF29" s="39" t="s">
        <v>82</v>
      </c>
      <c r="AG29" s="36" t="s">
        <v>82</v>
      </c>
      <c r="AH29" s="37" t="s">
        <v>82</v>
      </c>
      <c r="AI29" s="36" t="s">
        <v>82</v>
      </c>
      <c r="AJ29" s="37" t="s">
        <v>82</v>
      </c>
      <c r="AK29" s="36" t="s">
        <v>82</v>
      </c>
      <c r="AL29" s="37" t="s">
        <v>82</v>
      </c>
      <c r="AM29" s="55" t="s">
        <v>92</v>
      </c>
      <c r="AN29" s="93" t="s">
        <v>92</v>
      </c>
      <c r="AO29" s="36" t="s">
        <v>82</v>
      </c>
      <c r="AP29" s="37" t="s">
        <v>82</v>
      </c>
      <c r="AQ29" s="36" t="s">
        <v>82</v>
      </c>
      <c r="AR29" s="37" t="s">
        <v>82</v>
      </c>
      <c r="AS29" s="36" t="s">
        <v>82</v>
      </c>
      <c r="AT29" s="37" t="s">
        <v>82</v>
      </c>
      <c r="AU29" s="36" t="s">
        <v>82</v>
      </c>
      <c r="AV29" s="37" t="s">
        <v>82</v>
      </c>
    </row>
    <row r="30" spans="1:48" ht="15.75" customHeight="1">
      <c r="A30" s="117" t="s">
        <v>31</v>
      </c>
      <c r="B30" s="118"/>
      <c r="C30" s="58">
        <f>AM30+AS30</f>
        <v>136.71000000000004</v>
      </c>
      <c r="D30" s="70">
        <f>AN30+AT30</f>
        <v>451942</v>
      </c>
      <c r="E30" s="65">
        <f aca="true" t="shared" si="7" ref="E30:L30">SUM(E31:E33)</f>
        <v>2.39</v>
      </c>
      <c r="F30" s="66">
        <f t="shared" si="7"/>
        <v>101672</v>
      </c>
      <c r="G30" s="65">
        <f t="shared" si="7"/>
        <v>5.18</v>
      </c>
      <c r="H30" s="66">
        <f t="shared" si="7"/>
        <v>91372</v>
      </c>
      <c r="I30" s="65">
        <f t="shared" si="7"/>
        <v>87.73</v>
      </c>
      <c r="J30" s="67">
        <f t="shared" si="7"/>
        <v>17548</v>
      </c>
      <c r="K30" s="65">
        <f t="shared" si="7"/>
        <v>8.93</v>
      </c>
      <c r="L30" s="66">
        <f t="shared" si="7"/>
        <v>2397</v>
      </c>
      <c r="M30" s="65" t="s">
        <v>92</v>
      </c>
      <c r="N30" s="66" t="s">
        <v>92</v>
      </c>
      <c r="O30" s="65" t="s">
        <v>92</v>
      </c>
      <c r="P30" s="66" t="s">
        <v>92</v>
      </c>
      <c r="Q30" s="65" t="s">
        <v>92</v>
      </c>
      <c r="R30" s="67" t="s">
        <v>92</v>
      </c>
      <c r="S30" s="65">
        <f>SUM(S31:S33)</f>
        <v>30.8</v>
      </c>
      <c r="T30" s="66">
        <f>SUM(T31:T33)</f>
        <v>73616</v>
      </c>
      <c r="U30" s="65" t="s">
        <v>92</v>
      </c>
      <c r="V30" s="66" t="s">
        <v>92</v>
      </c>
      <c r="W30" s="65">
        <f>SUM(W31:W33)</f>
        <v>1.23</v>
      </c>
      <c r="X30" s="66">
        <f>SUM(X31:X33)</f>
        <v>108858</v>
      </c>
      <c r="Y30" s="65" t="s">
        <v>92</v>
      </c>
      <c r="Z30" s="67" t="s">
        <v>92</v>
      </c>
      <c r="AA30" s="65">
        <f>SUM(AA31:AA33)</f>
        <v>0.15</v>
      </c>
      <c r="AB30" s="66">
        <f>SUM(AB31:AB33)</f>
        <v>32956</v>
      </c>
      <c r="AC30" s="65" t="s">
        <v>92</v>
      </c>
      <c r="AD30" s="66" t="s">
        <v>92</v>
      </c>
      <c r="AE30" s="65" t="s">
        <v>92</v>
      </c>
      <c r="AF30" s="66" t="s">
        <v>92</v>
      </c>
      <c r="AG30" s="65" t="s">
        <v>92</v>
      </c>
      <c r="AH30" s="67" t="s">
        <v>92</v>
      </c>
      <c r="AI30" s="65" t="s">
        <v>92</v>
      </c>
      <c r="AJ30" s="66" t="s">
        <v>92</v>
      </c>
      <c r="AK30" s="65" t="s">
        <v>92</v>
      </c>
      <c r="AL30" s="66" t="s">
        <v>92</v>
      </c>
      <c r="AM30" s="65">
        <f>SUM(AM31:AM33)</f>
        <v>136.41000000000003</v>
      </c>
      <c r="AN30" s="94">
        <f>SUM(AN31:AN33)</f>
        <v>428419</v>
      </c>
      <c r="AO30" s="65" t="s">
        <v>92</v>
      </c>
      <c r="AP30" s="67" t="s">
        <v>92</v>
      </c>
      <c r="AQ30" s="65" t="s">
        <v>92</v>
      </c>
      <c r="AR30" s="66" t="s">
        <v>92</v>
      </c>
      <c r="AS30" s="65">
        <f>SUM(AS31:AS33)</f>
        <v>0.30000000000000004</v>
      </c>
      <c r="AT30" s="66">
        <f>SUM(AT31:AT33)</f>
        <v>23523</v>
      </c>
      <c r="AU30" s="65" t="s">
        <v>92</v>
      </c>
      <c r="AV30" s="67" t="s">
        <v>92</v>
      </c>
    </row>
    <row r="31" spans="1:48" ht="15.75" customHeight="1">
      <c r="A31" s="68"/>
      <c r="B31" s="57" t="s">
        <v>32</v>
      </c>
      <c r="C31" s="58">
        <f aca="true" t="shared" si="8" ref="C31:D34">AM31+AS31</f>
        <v>88.07000000000001</v>
      </c>
      <c r="D31" s="70">
        <f t="shared" si="8"/>
        <v>43589</v>
      </c>
      <c r="E31" s="36" t="s">
        <v>82</v>
      </c>
      <c r="F31" s="37" t="s">
        <v>82</v>
      </c>
      <c r="G31" s="55">
        <v>0.28</v>
      </c>
      <c r="H31" s="39">
        <v>20116</v>
      </c>
      <c r="I31" s="36">
        <v>87.73</v>
      </c>
      <c r="J31" s="37">
        <v>17548</v>
      </c>
      <c r="K31" s="36" t="s">
        <v>82</v>
      </c>
      <c r="L31" s="39" t="s">
        <v>82</v>
      </c>
      <c r="M31" s="36" t="s">
        <v>82</v>
      </c>
      <c r="N31" s="37" t="s">
        <v>82</v>
      </c>
      <c r="O31" s="55" t="s">
        <v>82</v>
      </c>
      <c r="P31" s="39" t="s">
        <v>82</v>
      </c>
      <c r="Q31" s="36" t="s">
        <v>82</v>
      </c>
      <c r="R31" s="37" t="s">
        <v>82</v>
      </c>
      <c r="S31" s="36" t="s">
        <v>82</v>
      </c>
      <c r="T31" s="39" t="s">
        <v>82</v>
      </c>
      <c r="U31" s="36" t="s">
        <v>82</v>
      </c>
      <c r="V31" s="37" t="s">
        <v>82</v>
      </c>
      <c r="W31" s="55" t="s">
        <v>82</v>
      </c>
      <c r="X31" s="39" t="s">
        <v>82</v>
      </c>
      <c r="Y31" s="36" t="s">
        <v>82</v>
      </c>
      <c r="Z31" s="37" t="s">
        <v>82</v>
      </c>
      <c r="AA31" s="36" t="s">
        <v>82</v>
      </c>
      <c r="AB31" s="39" t="s">
        <v>82</v>
      </c>
      <c r="AC31" s="36" t="s">
        <v>82</v>
      </c>
      <c r="AD31" s="37" t="s">
        <v>82</v>
      </c>
      <c r="AE31" s="36" t="s">
        <v>82</v>
      </c>
      <c r="AF31" s="37" t="s">
        <v>82</v>
      </c>
      <c r="AG31" s="36" t="s">
        <v>82</v>
      </c>
      <c r="AH31" s="37" t="s">
        <v>82</v>
      </c>
      <c r="AI31" s="36" t="s">
        <v>82</v>
      </c>
      <c r="AJ31" s="37" t="s">
        <v>82</v>
      </c>
      <c r="AK31" s="36" t="s">
        <v>82</v>
      </c>
      <c r="AL31" s="37" t="s">
        <v>82</v>
      </c>
      <c r="AM31" s="55">
        <f aca="true" t="shared" si="9" ref="AM31:AN33">SUM(E31,G31,I31,K31,M31,O31,Q31,S31,U31,W31,Y31,AA31,AC31,AE31,AG31,AI31,AK31)</f>
        <v>88.01</v>
      </c>
      <c r="AN31" s="93">
        <f t="shared" si="9"/>
        <v>37664</v>
      </c>
      <c r="AO31" s="36" t="s">
        <v>82</v>
      </c>
      <c r="AP31" s="37" t="s">
        <v>82</v>
      </c>
      <c r="AQ31" s="36" t="s">
        <v>82</v>
      </c>
      <c r="AR31" s="37" t="s">
        <v>82</v>
      </c>
      <c r="AS31" s="36">
        <v>0.06</v>
      </c>
      <c r="AT31" s="39">
        <v>5925</v>
      </c>
      <c r="AU31" s="36" t="s">
        <v>82</v>
      </c>
      <c r="AV31" s="37" t="s">
        <v>82</v>
      </c>
    </row>
    <row r="32" spans="1:48" ht="15.75" customHeight="1">
      <c r="A32" s="68"/>
      <c r="B32" s="57" t="s">
        <v>83</v>
      </c>
      <c r="C32" s="58">
        <f t="shared" si="8"/>
        <v>5.8</v>
      </c>
      <c r="D32" s="70">
        <f t="shared" si="8"/>
        <v>293139</v>
      </c>
      <c r="E32" s="58">
        <v>2.39</v>
      </c>
      <c r="F32" s="70">
        <v>101672</v>
      </c>
      <c r="G32" s="71">
        <v>1.82</v>
      </c>
      <c r="H32" s="59">
        <v>35310</v>
      </c>
      <c r="I32" s="58" t="s">
        <v>84</v>
      </c>
      <c r="J32" s="70" t="s">
        <v>84</v>
      </c>
      <c r="K32" s="36" t="s">
        <v>98</v>
      </c>
      <c r="L32" s="39" t="s">
        <v>99</v>
      </c>
      <c r="M32" s="36" t="s">
        <v>84</v>
      </c>
      <c r="N32" s="37" t="s">
        <v>84</v>
      </c>
      <c r="O32" s="55" t="s">
        <v>84</v>
      </c>
      <c r="P32" s="39" t="s">
        <v>84</v>
      </c>
      <c r="Q32" s="36" t="s">
        <v>84</v>
      </c>
      <c r="R32" s="37" t="s">
        <v>84</v>
      </c>
      <c r="S32" s="36" t="s">
        <v>84</v>
      </c>
      <c r="T32" s="39" t="s">
        <v>84</v>
      </c>
      <c r="U32" s="36" t="s">
        <v>84</v>
      </c>
      <c r="V32" s="37" t="s">
        <v>84</v>
      </c>
      <c r="W32" s="36">
        <v>1.23</v>
      </c>
      <c r="X32" s="37">
        <v>108858</v>
      </c>
      <c r="Y32" s="36" t="s">
        <v>84</v>
      </c>
      <c r="Z32" s="37" t="s">
        <v>84</v>
      </c>
      <c r="AA32" s="36">
        <v>0.15</v>
      </c>
      <c r="AB32" s="39">
        <v>32956</v>
      </c>
      <c r="AC32" s="36" t="s">
        <v>84</v>
      </c>
      <c r="AD32" s="37" t="s">
        <v>84</v>
      </c>
      <c r="AE32" s="36" t="s">
        <v>84</v>
      </c>
      <c r="AF32" s="37" t="s">
        <v>84</v>
      </c>
      <c r="AG32" s="36" t="s">
        <v>84</v>
      </c>
      <c r="AH32" s="37" t="s">
        <v>84</v>
      </c>
      <c r="AI32" s="36" t="s">
        <v>84</v>
      </c>
      <c r="AJ32" s="37" t="s">
        <v>84</v>
      </c>
      <c r="AK32" s="36" t="s">
        <v>84</v>
      </c>
      <c r="AL32" s="37" t="s">
        <v>84</v>
      </c>
      <c r="AM32" s="55">
        <f t="shared" si="9"/>
        <v>5.59</v>
      </c>
      <c r="AN32" s="93">
        <f t="shared" si="9"/>
        <v>278796</v>
      </c>
      <c r="AO32" s="36" t="s">
        <v>84</v>
      </c>
      <c r="AP32" s="37" t="s">
        <v>84</v>
      </c>
      <c r="AQ32" s="36" t="s">
        <v>84</v>
      </c>
      <c r="AR32" s="37" t="s">
        <v>84</v>
      </c>
      <c r="AS32" s="36">
        <v>0.21</v>
      </c>
      <c r="AT32" s="37">
        <v>14343</v>
      </c>
      <c r="AU32" s="36" t="s">
        <v>84</v>
      </c>
      <c r="AV32" s="37" t="s">
        <v>84</v>
      </c>
    </row>
    <row r="33" spans="1:48" ht="15.75" customHeight="1">
      <c r="A33" s="68"/>
      <c r="B33" s="57" t="s">
        <v>33</v>
      </c>
      <c r="C33" s="73">
        <f t="shared" si="8"/>
        <v>42.84</v>
      </c>
      <c r="D33" s="82">
        <f t="shared" si="8"/>
        <v>115214</v>
      </c>
      <c r="E33" s="36" t="s">
        <v>92</v>
      </c>
      <c r="F33" s="37" t="s">
        <v>92</v>
      </c>
      <c r="G33" s="55">
        <v>3.08</v>
      </c>
      <c r="H33" s="39">
        <v>35946</v>
      </c>
      <c r="I33" s="36" t="s">
        <v>84</v>
      </c>
      <c r="J33" s="37" t="s">
        <v>84</v>
      </c>
      <c r="K33" s="36">
        <v>8.93</v>
      </c>
      <c r="L33" s="39">
        <v>2397</v>
      </c>
      <c r="M33" s="36" t="s">
        <v>84</v>
      </c>
      <c r="N33" s="37" t="s">
        <v>92</v>
      </c>
      <c r="O33" s="55" t="s">
        <v>84</v>
      </c>
      <c r="P33" s="39" t="s">
        <v>84</v>
      </c>
      <c r="Q33" s="36" t="s">
        <v>98</v>
      </c>
      <c r="R33" s="37" t="s">
        <v>98</v>
      </c>
      <c r="S33" s="36">
        <v>30.8</v>
      </c>
      <c r="T33" s="37">
        <v>73616</v>
      </c>
      <c r="U33" s="36" t="s">
        <v>98</v>
      </c>
      <c r="V33" s="37" t="s">
        <v>98</v>
      </c>
      <c r="W33" s="55" t="s">
        <v>84</v>
      </c>
      <c r="X33" s="39" t="s">
        <v>84</v>
      </c>
      <c r="Y33" s="36" t="s">
        <v>98</v>
      </c>
      <c r="Z33" s="37" t="s">
        <v>98</v>
      </c>
      <c r="AA33" s="36" t="s">
        <v>84</v>
      </c>
      <c r="AB33" s="39" t="s">
        <v>84</v>
      </c>
      <c r="AC33" s="36" t="s">
        <v>98</v>
      </c>
      <c r="AD33" s="37" t="s">
        <v>98</v>
      </c>
      <c r="AE33" s="36" t="s">
        <v>98</v>
      </c>
      <c r="AF33" s="37" t="s">
        <v>98</v>
      </c>
      <c r="AG33" s="36" t="s">
        <v>98</v>
      </c>
      <c r="AH33" s="37" t="s">
        <v>98</v>
      </c>
      <c r="AI33" s="36" t="s">
        <v>98</v>
      </c>
      <c r="AJ33" s="37" t="s">
        <v>98</v>
      </c>
      <c r="AK33" s="36" t="s">
        <v>98</v>
      </c>
      <c r="AL33" s="37" t="s">
        <v>98</v>
      </c>
      <c r="AM33" s="55">
        <f t="shared" si="9"/>
        <v>42.81</v>
      </c>
      <c r="AN33" s="93">
        <f t="shared" si="9"/>
        <v>111959</v>
      </c>
      <c r="AO33" s="36" t="s">
        <v>98</v>
      </c>
      <c r="AP33" s="37" t="s">
        <v>98</v>
      </c>
      <c r="AQ33" s="36" t="s">
        <v>98</v>
      </c>
      <c r="AR33" s="37" t="s">
        <v>98</v>
      </c>
      <c r="AS33" s="36">
        <v>0.03</v>
      </c>
      <c r="AT33" s="37">
        <v>3255</v>
      </c>
      <c r="AU33" s="36" t="s">
        <v>98</v>
      </c>
      <c r="AV33" s="37" t="s">
        <v>98</v>
      </c>
    </row>
    <row r="34" spans="1:48" ht="15.75" customHeight="1">
      <c r="A34" s="117" t="s">
        <v>34</v>
      </c>
      <c r="B34" s="118"/>
      <c r="C34" s="58">
        <f t="shared" si="8"/>
        <v>91.97</v>
      </c>
      <c r="D34" s="70">
        <f t="shared" si="8"/>
        <v>124224</v>
      </c>
      <c r="E34" s="65" t="s">
        <v>92</v>
      </c>
      <c r="F34" s="66" t="s">
        <v>92</v>
      </c>
      <c r="G34" s="65">
        <f aca="true" t="shared" si="10" ref="G34:L34">SUM(G35:G36)</f>
        <v>0.98</v>
      </c>
      <c r="H34" s="66">
        <f t="shared" si="10"/>
        <v>18618</v>
      </c>
      <c r="I34" s="65">
        <f t="shared" si="10"/>
        <v>52.04</v>
      </c>
      <c r="J34" s="67">
        <f t="shared" si="10"/>
        <v>10914</v>
      </c>
      <c r="K34" s="65">
        <f t="shared" si="10"/>
        <v>18.7</v>
      </c>
      <c r="L34" s="66">
        <f t="shared" si="10"/>
        <v>3014</v>
      </c>
      <c r="M34" s="65" t="s">
        <v>92</v>
      </c>
      <c r="N34" s="66" t="s">
        <v>92</v>
      </c>
      <c r="O34" s="65">
        <f>SUM(O35:O36)</f>
        <v>10.89</v>
      </c>
      <c r="P34" s="66">
        <f>SUM(P35:P36)</f>
        <v>65270</v>
      </c>
      <c r="Q34" s="65" t="s">
        <v>92</v>
      </c>
      <c r="R34" s="67" t="s">
        <v>92</v>
      </c>
      <c r="S34" s="65" t="s">
        <v>92</v>
      </c>
      <c r="T34" s="66" t="s">
        <v>92</v>
      </c>
      <c r="U34" s="65" t="s">
        <v>92</v>
      </c>
      <c r="V34" s="66" t="s">
        <v>92</v>
      </c>
      <c r="W34" s="65" t="s">
        <v>92</v>
      </c>
      <c r="X34" s="66" t="s">
        <v>92</v>
      </c>
      <c r="Y34" s="65" t="s">
        <v>92</v>
      </c>
      <c r="Z34" s="67" t="s">
        <v>92</v>
      </c>
      <c r="AA34" s="65" t="s">
        <v>92</v>
      </c>
      <c r="AB34" s="66" t="s">
        <v>92</v>
      </c>
      <c r="AC34" s="65" t="s">
        <v>92</v>
      </c>
      <c r="AD34" s="66" t="s">
        <v>92</v>
      </c>
      <c r="AE34" s="65" t="s">
        <v>92</v>
      </c>
      <c r="AF34" s="66" t="s">
        <v>92</v>
      </c>
      <c r="AG34" s="65" t="s">
        <v>92</v>
      </c>
      <c r="AH34" s="67" t="s">
        <v>92</v>
      </c>
      <c r="AI34" s="65" t="s">
        <v>92</v>
      </c>
      <c r="AJ34" s="66" t="s">
        <v>92</v>
      </c>
      <c r="AK34" s="65" t="s">
        <v>92</v>
      </c>
      <c r="AL34" s="66" t="s">
        <v>92</v>
      </c>
      <c r="AM34" s="65">
        <f>SUM(AM35:AM36)</f>
        <v>82.61</v>
      </c>
      <c r="AN34" s="94">
        <f>SUM(AN35:AN36)</f>
        <v>97816</v>
      </c>
      <c r="AO34" s="65" t="s">
        <v>92</v>
      </c>
      <c r="AP34" s="67" t="s">
        <v>92</v>
      </c>
      <c r="AQ34" s="65" t="s">
        <v>92</v>
      </c>
      <c r="AR34" s="66" t="s">
        <v>92</v>
      </c>
      <c r="AS34" s="65">
        <f>SUM(AS35:AS36)</f>
        <v>9.36</v>
      </c>
      <c r="AT34" s="66">
        <f>SUM(AT35:AT36)</f>
        <v>26408</v>
      </c>
      <c r="AU34" s="65" t="s">
        <v>92</v>
      </c>
      <c r="AV34" s="67" t="s">
        <v>92</v>
      </c>
    </row>
    <row r="35" spans="1:48" ht="15.75" customHeight="1">
      <c r="A35" s="68"/>
      <c r="B35" s="57" t="s">
        <v>85</v>
      </c>
      <c r="C35" s="58">
        <f>AS35</f>
        <v>0.24</v>
      </c>
      <c r="D35" s="70">
        <f>AT35</f>
        <v>16369</v>
      </c>
      <c r="E35" s="36" t="s">
        <v>86</v>
      </c>
      <c r="F35" s="37" t="s">
        <v>86</v>
      </c>
      <c r="G35" s="55" t="s">
        <v>92</v>
      </c>
      <c r="H35" s="39" t="s">
        <v>98</v>
      </c>
      <c r="I35" s="36" t="s">
        <v>86</v>
      </c>
      <c r="J35" s="37" t="s">
        <v>86</v>
      </c>
      <c r="K35" s="36" t="s">
        <v>86</v>
      </c>
      <c r="L35" s="39" t="s">
        <v>86</v>
      </c>
      <c r="M35" s="36" t="s">
        <v>86</v>
      </c>
      <c r="N35" s="37" t="s">
        <v>86</v>
      </c>
      <c r="O35" s="55" t="s">
        <v>86</v>
      </c>
      <c r="P35" s="39" t="s">
        <v>86</v>
      </c>
      <c r="Q35" s="36" t="s">
        <v>86</v>
      </c>
      <c r="R35" s="37" t="s">
        <v>86</v>
      </c>
      <c r="S35" s="36" t="s">
        <v>86</v>
      </c>
      <c r="T35" s="39" t="s">
        <v>86</v>
      </c>
      <c r="U35" s="36" t="s">
        <v>86</v>
      </c>
      <c r="V35" s="37" t="s">
        <v>86</v>
      </c>
      <c r="W35" s="36" t="s">
        <v>77</v>
      </c>
      <c r="X35" s="37" t="s">
        <v>77</v>
      </c>
      <c r="Y35" s="36" t="s">
        <v>86</v>
      </c>
      <c r="Z35" s="37" t="s">
        <v>86</v>
      </c>
      <c r="AA35" s="36" t="s">
        <v>86</v>
      </c>
      <c r="AB35" s="39" t="s">
        <v>86</v>
      </c>
      <c r="AC35" s="36" t="s">
        <v>86</v>
      </c>
      <c r="AD35" s="37" t="s">
        <v>86</v>
      </c>
      <c r="AE35" s="36" t="s">
        <v>86</v>
      </c>
      <c r="AF35" s="37" t="s">
        <v>86</v>
      </c>
      <c r="AG35" s="36" t="s">
        <v>86</v>
      </c>
      <c r="AH35" s="37" t="s">
        <v>86</v>
      </c>
      <c r="AI35" s="36" t="s">
        <v>86</v>
      </c>
      <c r="AJ35" s="37" t="s">
        <v>86</v>
      </c>
      <c r="AK35" s="36" t="s">
        <v>86</v>
      </c>
      <c r="AL35" s="37" t="s">
        <v>86</v>
      </c>
      <c r="AM35" s="55" t="s">
        <v>92</v>
      </c>
      <c r="AN35" s="93" t="s">
        <v>92</v>
      </c>
      <c r="AO35" s="36" t="s">
        <v>86</v>
      </c>
      <c r="AP35" s="37" t="s">
        <v>86</v>
      </c>
      <c r="AQ35" s="36" t="s">
        <v>86</v>
      </c>
      <c r="AR35" s="37" t="s">
        <v>86</v>
      </c>
      <c r="AS35" s="36">
        <v>0.24</v>
      </c>
      <c r="AT35" s="37">
        <v>16369</v>
      </c>
      <c r="AU35" s="36" t="s">
        <v>86</v>
      </c>
      <c r="AV35" s="37" t="s">
        <v>86</v>
      </c>
    </row>
    <row r="36" spans="1:48" ht="15.75" customHeight="1">
      <c r="A36" s="68"/>
      <c r="B36" s="57" t="s">
        <v>87</v>
      </c>
      <c r="C36" s="73">
        <f>AM36+AS36</f>
        <v>91.73</v>
      </c>
      <c r="D36" s="82">
        <f>AN36+AT36</f>
        <v>107855</v>
      </c>
      <c r="E36" s="36" t="s">
        <v>86</v>
      </c>
      <c r="F36" s="37" t="s">
        <v>86</v>
      </c>
      <c r="G36" s="55">
        <v>0.98</v>
      </c>
      <c r="H36" s="39">
        <v>18618</v>
      </c>
      <c r="I36" s="36">
        <v>52.04</v>
      </c>
      <c r="J36" s="37">
        <v>10914</v>
      </c>
      <c r="K36" s="36">
        <v>18.7</v>
      </c>
      <c r="L36" s="39">
        <v>3014</v>
      </c>
      <c r="M36" s="36" t="s">
        <v>86</v>
      </c>
      <c r="N36" s="37" t="s">
        <v>86</v>
      </c>
      <c r="O36" s="55">
        <v>10.89</v>
      </c>
      <c r="P36" s="39">
        <v>65270</v>
      </c>
      <c r="Q36" s="36" t="s">
        <v>86</v>
      </c>
      <c r="R36" s="37" t="s">
        <v>86</v>
      </c>
      <c r="S36" s="36" t="s">
        <v>86</v>
      </c>
      <c r="T36" s="39" t="s">
        <v>86</v>
      </c>
      <c r="U36" s="36" t="s">
        <v>86</v>
      </c>
      <c r="V36" s="37" t="s">
        <v>86</v>
      </c>
      <c r="W36" s="55" t="s">
        <v>86</v>
      </c>
      <c r="X36" s="39" t="s">
        <v>86</v>
      </c>
      <c r="Y36" s="36" t="s">
        <v>86</v>
      </c>
      <c r="Z36" s="37" t="s">
        <v>86</v>
      </c>
      <c r="AA36" s="36" t="s">
        <v>86</v>
      </c>
      <c r="AB36" s="39" t="s">
        <v>86</v>
      </c>
      <c r="AC36" s="36" t="s">
        <v>86</v>
      </c>
      <c r="AD36" s="37" t="s">
        <v>86</v>
      </c>
      <c r="AE36" s="36" t="s">
        <v>86</v>
      </c>
      <c r="AF36" s="37" t="s">
        <v>86</v>
      </c>
      <c r="AG36" s="36" t="s">
        <v>86</v>
      </c>
      <c r="AH36" s="37" t="s">
        <v>86</v>
      </c>
      <c r="AI36" s="36" t="s">
        <v>86</v>
      </c>
      <c r="AJ36" s="37" t="s">
        <v>86</v>
      </c>
      <c r="AK36" s="36" t="s">
        <v>86</v>
      </c>
      <c r="AL36" s="37" t="s">
        <v>86</v>
      </c>
      <c r="AM36" s="55">
        <f>SUM(E36,G36,I36,K36,M36,O36,Q36,S36,U36,W36,Y36,AA36,AC36,AE36,AG36,AI36,AK36)</f>
        <v>82.61</v>
      </c>
      <c r="AN36" s="93">
        <f>SUM(F36,H36,J36,L36,N36,P36,R36,T36,V36,X36,Z36,AB36,AD36,AF36,AH36,AJ36,AL36)</f>
        <v>97816</v>
      </c>
      <c r="AO36" s="36" t="s">
        <v>86</v>
      </c>
      <c r="AP36" s="37" t="s">
        <v>86</v>
      </c>
      <c r="AQ36" s="36" t="s">
        <v>86</v>
      </c>
      <c r="AR36" s="37" t="s">
        <v>86</v>
      </c>
      <c r="AS36" s="36">
        <v>9.12</v>
      </c>
      <c r="AT36" s="37">
        <v>10039</v>
      </c>
      <c r="AU36" s="36" t="s">
        <v>86</v>
      </c>
      <c r="AV36" s="37" t="s">
        <v>86</v>
      </c>
    </row>
    <row r="37" spans="1:48" ht="15.75" customHeight="1">
      <c r="A37" s="117" t="s">
        <v>35</v>
      </c>
      <c r="B37" s="118"/>
      <c r="C37" s="58">
        <f>AM37+AS37</f>
        <v>58.510000000000005</v>
      </c>
      <c r="D37" s="70">
        <f>AN37+AT37</f>
        <v>243064</v>
      </c>
      <c r="E37" s="65">
        <f aca="true" t="shared" si="11" ref="E37:L37">SUM(E38:E48)</f>
        <v>5.39</v>
      </c>
      <c r="F37" s="66">
        <f t="shared" si="11"/>
        <v>50394</v>
      </c>
      <c r="G37" s="65">
        <f t="shared" si="11"/>
        <v>2.72</v>
      </c>
      <c r="H37" s="66">
        <f t="shared" si="11"/>
        <v>85672</v>
      </c>
      <c r="I37" s="65">
        <f t="shared" si="11"/>
        <v>19.99</v>
      </c>
      <c r="J37" s="67">
        <f t="shared" si="11"/>
        <v>43442</v>
      </c>
      <c r="K37" s="65">
        <f t="shared" si="11"/>
        <v>21.96</v>
      </c>
      <c r="L37" s="66">
        <f t="shared" si="11"/>
        <v>8947</v>
      </c>
      <c r="M37" s="65" t="s">
        <v>92</v>
      </c>
      <c r="N37" s="66" t="s">
        <v>92</v>
      </c>
      <c r="O37" s="65" t="s">
        <v>92</v>
      </c>
      <c r="P37" s="66" t="s">
        <v>92</v>
      </c>
      <c r="Q37" s="65" t="s">
        <v>92</v>
      </c>
      <c r="R37" s="67" t="s">
        <v>92</v>
      </c>
      <c r="S37" s="65" t="s">
        <v>92</v>
      </c>
      <c r="T37" s="66" t="s">
        <v>92</v>
      </c>
      <c r="U37" s="65" t="s">
        <v>92</v>
      </c>
      <c r="V37" s="66" t="s">
        <v>92</v>
      </c>
      <c r="W37" s="65" t="s">
        <v>92</v>
      </c>
      <c r="X37" s="66" t="s">
        <v>92</v>
      </c>
      <c r="Y37" s="65" t="s">
        <v>92</v>
      </c>
      <c r="Z37" s="67" t="s">
        <v>92</v>
      </c>
      <c r="AA37" s="65">
        <f>SUM(AA38:AA48)</f>
        <v>3.89</v>
      </c>
      <c r="AB37" s="66">
        <f>SUM(AB38:AB48)</f>
        <v>18618</v>
      </c>
      <c r="AC37" s="65" t="s">
        <v>92</v>
      </c>
      <c r="AD37" s="66" t="s">
        <v>92</v>
      </c>
      <c r="AE37" s="65" t="s">
        <v>92</v>
      </c>
      <c r="AF37" s="66" t="s">
        <v>92</v>
      </c>
      <c r="AG37" s="65" t="s">
        <v>92</v>
      </c>
      <c r="AH37" s="67" t="s">
        <v>92</v>
      </c>
      <c r="AI37" s="65" t="s">
        <v>92</v>
      </c>
      <c r="AJ37" s="66" t="s">
        <v>92</v>
      </c>
      <c r="AK37" s="65" t="s">
        <v>92</v>
      </c>
      <c r="AL37" s="66" t="s">
        <v>92</v>
      </c>
      <c r="AM37" s="65">
        <f>SUM(AM38:AM48)</f>
        <v>53.95</v>
      </c>
      <c r="AN37" s="94">
        <f>SUM(AN38:AN48)</f>
        <v>207073</v>
      </c>
      <c r="AO37" s="65" t="s">
        <v>92</v>
      </c>
      <c r="AP37" s="67" t="s">
        <v>92</v>
      </c>
      <c r="AQ37" s="65" t="s">
        <v>92</v>
      </c>
      <c r="AR37" s="66" t="s">
        <v>92</v>
      </c>
      <c r="AS37" s="65">
        <f>SUM(AS38:AS48)</f>
        <v>4.5600000000000005</v>
      </c>
      <c r="AT37" s="66">
        <f>SUM(AT38:AT48)</f>
        <v>35991</v>
      </c>
      <c r="AU37" s="65" t="s">
        <v>92</v>
      </c>
      <c r="AV37" s="67" t="s">
        <v>92</v>
      </c>
    </row>
    <row r="38" spans="1:48" ht="15.75" customHeight="1">
      <c r="A38" s="68"/>
      <c r="B38" s="57" t="s">
        <v>36</v>
      </c>
      <c r="C38" s="58">
        <f aca="true" t="shared" si="12" ref="C38:D40">AM38+AS38</f>
        <v>2.88</v>
      </c>
      <c r="D38" s="70">
        <f t="shared" si="12"/>
        <v>67546</v>
      </c>
      <c r="E38" s="36" t="s">
        <v>86</v>
      </c>
      <c r="F38" s="37" t="s">
        <v>86</v>
      </c>
      <c r="G38" s="55">
        <v>2.58</v>
      </c>
      <c r="H38" s="39">
        <v>55070</v>
      </c>
      <c r="I38" s="36" t="s">
        <v>86</v>
      </c>
      <c r="J38" s="37" t="s">
        <v>86</v>
      </c>
      <c r="K38" s="36" t="s">
        <v>86</v>
      </c>
      <c r="L38" s="39" t="s">
        <v>86</v>
      </c>
      <c r="M38" s="36" t="s">
        <v>86</v>
      </c>
      <c r="N38" s="37" t="s">
        <v>86</v>
      </c>
      <c r="O38" s="55" t="s">
        <v>86</v>
      </c>
      <c r="P38" s="39" t="s">
        <v>86</v>
      </c>
      <c r="Q38" s="36" t="s">
        <v>86</v>
      </c>
      <c r="R38" s="37" t="s">
        <v>86</v>
      </c>
      <c r="S38" s="36" t="s">
        <v>86</v>
      </c>
      <c r="T38" s="39" t="s">
        <v>86</v>
      </c>
      <c r="U38" s="36" t="s">
        <v>86</v>
      </c>
      <c r="V38" s="37" t="s">
        <v>86</v>
      </c>
      <c r="W38" s="36" t="s">
        <v>77</v>
      </c>
      <c r="X38" s="37" t="s">
        <v>77</v>
      </c>
      <c r="Y38" s="36" t="s">
        <v>86</v>
      </c>
      <c r="Z38" s="37" t="s">
        <v>86</v>
      </c>
      <c r="AA38" s="36" t="s">
        <v>98</v>
      </c>
      <c r="AB38" s="39" t="s">
        <v>98</v>
      </c>
      <c r="AC38" s="36" t="s">
        <v>86</v>
      </c>
      <c r="AD38" s="37" t="s">
        <v>86</v>
      </c>
      <c r="AE38" s="36" t="s">
        <v>86</v>
      </c>
      <c r="AF38" s="37" t="s">
        <v>86</v>
      </c>
      <c r="AG38" s="36" t="s">
        <v>86</v>
      </c>
      <c r="AH38" s="37" t="s">
        <v>86</v>
      </c>
      <c r="AI38" s="36" t="s">
        <v>86</v>
      </c>
      <c r="AJ38" s="37" t="s">
        <v>86</v>
      </c>
      <c r="AK38" s="36" t="s">
        <v>86</v>
      </c>
      <c r="AL38" s="37" t="s">
        <v>86</v>
      </c>
      <c r="AM38" s="55">
        <f aca="true" t="shared" si="13" ref="AM38:AN40">SUM(E38,G38,I38,K38,M38,O38,Q38,S38,U38,W38,Y38,AA38,AC38,AE38,AG38,AI38,AK38)</f>
        <v>2.58</v>
      </c>
      <c r="AN38" s="93">
        <f t="shared" si="13"/>
        <v>55070</v>
      </c>
      <c r="AO38" s="36" t="s">
        <v>86</v>
      </c>
      <c r="AP38" s="37" t="s">
        <v>86</v>
      </c>
      <c r="AQ38" s="36" t="s">
        <v>86</v>
      </c>
      <c r="AR38" s="37" t="s">
        <v>86</v>
      </c>
      <c r="AS38" s="36">
        <v>0.3</v>
      </c>
      <c r="AT38" s="37">
        <v>12476</v>
      </c>
      <c r="AU38" s="36" t="s">
        <v>86</v>
      </c>
      <c r="AV38" s="37" t="s">
        <v>86</v>
      </c>
    </row>
    <row r="39" spans="1:48" ht="15.75" customHeight="1">
      <c r="A39" s="68"/>
      <c r="B39" s="57" t="s">
        <v>37</v>
      </c>
      <c r="C39" s="58">
        <f t="shared" si="12"/>
        <v>5.42</v>
      </c>
      <c r="D39" s="70">
        <f t="shared" si="12"/>
        <v>52758</v>
      </c>
      <c r="E39" s="36">
        <v>5.39</v>
      </c>
      <c r="F39" s="37">
        <v>50394</v>
      </c>
      <c r="G39" s="55" t="s">
        <v>86</v>
      </c>
      <c r="H39" s="39" t="s">
        <v>86</v>
      </c>
      <c r="I39" s="36" t="s">
        <v>86</v>
      </c>
      <c r="J39" s="37" t="s">
        <v>86</v>
      </c>
      <c r="K39" s="36" t="s">
        <v>86</v>
      </c>
      <c r="L39" s="39" t="s">
        <v>86</v>
      </c>
      <c r="M39" s="36" t="s">
        <v>86</v>
      </c>
      <c r="N39" s="37" t="s">
        <v>86</v>
      </c>
      <c r="O39" s="55" t="s">
        <v>86</v>
      </c>
      <c r="P39" s="39" t="s">
        <v>86</v>
      </c>
      <c r="Q39" s="36" t="s">
        <v>86</v>
      </c>
      <c r="R39" s="37" t="s">
        <v>86</v>
      </c>
      <c r="S39" s="36" t="s">
        <v>86</v>
      </c>
      <c r="T39" s="39" t="s">
        <v>86</v>
      </c>
      <c r="U39" s="36" t="s">
        <v>86</v>
      </c>
      <c r="V39" s="37" t="s">
        <v>86</v>
      </c>
      <c r="W39" s="55" t="s">
        <v>86</v>
      </c>
      <c r="X39" s="39" t="s">
        <v>86</v>
      </c>
      <c r="Y39" s="36" t="s">
        <v>86</v>
      </c>
      <c r="Z39" s="37" t="s">
        <v>86</v>
      </c>
      <c r="AA39" s="36" t="s">
        <v>86</v>
      </c>
      <c r="AB39" s="39" t="s">
        <v>86</v>
      </c>
      <c r="AC39" s="36" t="s">
        <v>86</v>
      </c>
      <c r="AD39" s="37" t="s">
        <v>86</v>
      </c>
      <c r="AE39" s="36" t="s">
        <v>86</v>
      </c>
      <c r="AF39" s="37" t="s">
        <v>86</v>
      </c>
      <c r="AG39" s="36" t="s">
        <v>86</v>
      </c>
      <c r="AH39" s="37" t="s">
        <v>86</v>
      </c>
      <c r="AI39" s="36" t="s">
        <v>86</v>
      </c>
      <c r="AJ39" s="37" t="s">
        <v>86</v>
      </c>
      <c r="AK39" s="36" t="s">
        <v>86</v>
      </c>
      <c r="AL39" s="37" t="s">
        <v>86</v>
      </c>
      <c r="AM39" s="55">
        <f t="shared" si="13"/>
        <v>5.39</v>
      </c>
      <c r="AN39" s="93">
        <f t="shared" si="13"/>
        <v>50394</v>
      </c>
      <c r="AO39" s="36" t="s">
        <v>86</v>
      </c>
      <c r="AP39" s="37" t="s">
        <v>86</v>
      </c>
      <c r="AQ39" s="36" t="s">
        <v>86</v>
      </c>
      <c r="AR39" s="37" t="s">
        <v>86</v>
      </c>
      <c r="AS39" s="36">
        <v>0.03</v>
      </c>
      <c r="AT39" s="37">
        <v>2364</v>
      </c>
      <c r="AU39" s="36" t="s">
        <v>86</v>
      </c>
      <c r="AV39" s="37" t="s">
        <v>86</v>
      </c>
    </row>
    <row r="40" spans="1:48" ht="15.75" customHeight="1">
      <c r="A40" s="68"/>
      <c r="B40" s="57" t="s">
        <v>88</v>
      </c>
      <c r="C40" s="58">
        <f t="shared" si="12"/>
        <v>50.21000000000001</v>
      </c>
      <c r="D40" s="70">
        <f t="shared" si="12"/>
        <v>122760</v>
      </c>
      <c r="E40" s="58" t="s">
        <v>89</v>
      </c>
      <c r="F40" s="37" t="s">
        <v>89</v>
      </c>
      <c r="G40" s="71">
        <v>0.14</v>
      </c>
      <c r="H40" s="59">
        <v>30602</v>
      </c>
      <c r="I40" s="58">
        <v>19.99</v>
      </c>
      <c r="J40" s="70">
        <v>43442</v>
      </c>
      <c r="K40" s="36">
        <v>21.96</v>
      </c>
      <c r="L40" s="39">
        <v>8947</v>
      </c>
      <c r="M40" s="36" t="s">
        <v>89</v>
      </c>
      <c r="N40" s="37" t="s">
        <v>89</v>
      </c>
      <c r="O40" s="55" t="s">
        <v>89</v>
      </c>
      <c r="P40" s="39" t="s">
        <v>89</v>
      </c>
      <c r="Q40" s="36" t="s">
        <v>89</v>
      </c>
      <c r="R40" s="37" t="s">
        <v>89</v>
      </c>
      <c r="S40" s="36" t="s">
        <v>89</v>
      </c>
      <c r="T40" s="39" t="s">
        <v>89</v>
      </c>
      <c r="U40" s="36" t="s">
        <v>89</v>
      </c>
      <c r="V40" s="37" t="s">
        <v>89</v>
      </c>
      <c r="W40" s="55" t="s">
        <v>89</v>
      </c>
      <c r="X40" s="39" t="s">
        <v>89</v>
      </c>
      <c r="Y40" s="36" t="s">
        <v>89</v>
      </c>
      <c r="Z40" s="37" t="s">
        <v>89</v>
      </c>
      <c r="AA40" s="36">
        <v>3.89</v>
      </c>
      <c r="AB40" s="39">
        <v>18618</v>
      </c>
      <c r="AC40" s="36" t="s">
        <v>89</v>
      </c>
      <c r="AD40" s="37" t="s">
        <v>89</v>
      </c>
      <c r="AE40" s="36" t="s">
        <v>89</v>
      </c>
      <c r="AF40" s="37" t="s">
        <v>89</v>
      </c>
      <c r="AG40" s="36" t="s">
        <v>89</v>
      </c>
      <c r="AH40" s="37" t="s">
        <v>89</v>
      </c>
      <c r="AI40" s="36" t="s">
        <v>89</v>
      </c>
      <c r="AJ40" s="37" t="s">
        <v>89</v>
      </c>
      <c r="AK40" s="36" t="s">
        <v>89</v>
      </c>
      <c r="AL40" s="37" t="s">
        <v>89</v>
      </c>
      <c r="AM40" s="55">
        <f t="shared" si="13"/>
        <v>45.980000000000004</v>
      </c>
      <c r="AN40" s="93">
        <f t="shared" si="13"/>
        <v>101609</v>
      </c>
      <c r="AO40" s="36" t="s">
        <v>89</v>
      </c>
      <c r="AP40" s="37" t="s">
        <v>89</v>
      </c>
      <c r="AQ40" s="36" t="s">
        <v>89</v>
      </c>
      <c r="AR40" s="37" t="s">
        <v>89</v>
      </c>
      <c r="AS40" s="36">
        <v>4.23</v>
      </c>
      <c r="AT40" s="37">
        <v>21151</v>
      </c>
      <c r="AU40" s="36" t="s">
        <v>89</v>
      </c>
      <c r="AV40" s="37" t="s">
        <v>89</v>
      </c>
    </row>
    <row r="41" spans="1:48" ht="15.75" customHeight="1">
      <c r="A41" s="68"/>
      <c r="B41" s="57" t="s">
        <v>90</v>
      </c>
      <c r="C41" s="58" t="s">
        <v>92</v>
      </c>
      <c r="D41" s="70" t="s">
        <v>92</v>
      </c>
      <c r="E41" s="36" t="s">
        <v>82</v>
      </c>
      <c r="F41" s="37" t="s">
        <v>82</v>
      </c>
      <c r="G41" s="55" t="s">
        <v>82</v>
      </c>
      <c r="H41" s="39" t="s">
        <v>82</v>
      </c>
      <c r="I41" s="58" t="s">
        <v>82</v>
      </c>
      <c r="J41" s="70" t="s">
        <v>82</v>
      </c>
      <c r="K41" s="36" t="s">
        <v>82</v>
      </c>
      <c r="L41" s="39" t="s">
        <v>82</v>
      </c>
      <c r="M41" s="36" t="s">
        <v>82</v>
      </c>
      <c r="N41" s="37" t="s">
        <v>82</v>
      </c>
      <c r="O41" s="55" t="s">
        <v>82</v>
      </c>
      <c r="P41" s="39" t="s">
        <v>82</v>
      </c>
      <c r="Q41" s="36" t="s">
        <v>82</v>
      </c>
      <c r="R41" s="37" t="s">
        <v>82</v>
      </c>
      <c r="S41" s="36" t="s">
        <v>82</v>
      </c>
      <c r="T41" s="39" t="s">
        <v>82</v>
      </c>
      <c r="U41" s="36" t="s">
        <v>82</v>
      </c>
      <c r="V41" s="37" t="s">
        <v>82</v>
      </c>
      <c r="W41" s="55" t="s">
        <v>82</v>
      </c>
      <c r="X41" s="39" t="s">
        <v>82</v>
      </c>
      <c r="Y41" s="36" t="s">
        <v>82</v>
      </c>
      <c r="Z41" s="37" t="s">
        <v>82</v>
      </c>
      <c r="AA41" s="36" t="s">
        <v>82</v>
      </c>
      <c r="AB41" s="39" t="s">
        <v>82</v>
      </c>
      <c r="AC41" s="36" t="s">
        <v>82</v>
      </c>
      <c r="AD41" s="37" t="s">
        <v>82</v>
      </c>
      <c r="AE41" s="36" t="s">
        <v>82</v>
      </c>
      <c r="AF41" s="37" t="s">
        <v>82</v>
      </c>
      <c r="AG41" s="36" t="s">
        <v>82</v>
      </c>
      <c r="AH41" s="37" t="s">
        <v>82</v>
      </c>
      <c r="AI41" s="36" t="s">
        <v>82</v>
      </c>
      <c r="AJ41" s="37" t="s">
        <v>82</v>
      </c>
      <c r="AK41" s="36" t="s">
        <v>82</v>
      </c>
      <c r="AL41" s="37" t="s">
        <v>82</v>
      </c>
      <c r="AM41" s="55" t="s">
        <v>92</v>
      </c>
      <c r="AN41" s="93" t="s">
        <v>92</v>
      </c>
      <c r="AO41" s="36" t="s">
        <v>82</v>
      </c>
      <c r="AP41" s="37" t="s">
        <v>82</v>
      </c>
      <c r="AQ41" s="36" t="s">
        <v>82</v>
      </c>
      <c r="AR41" s="37" t="s">
        <v>82</v>
      </c>
      <c r="AS41" s="36" t="s">
        <v>82</v>
      </c>
      <c r="AT41" s="37" t="s">
        <v>82</v>
      </c>
      <c r="AU41" s="36" t="s">
        <v>82</v>
      </c>
      <c r="AV41" s="37" t="s">
        <v>82</v>
      </c>
    </row>
    <row r="42" spans="1:48" ht="15.75" customHeight="1">
      <c r="A42" s="68"/>
      <c r="B42" s="57" t="s">
        <v>91</v>
      </c>
      <c r="C42" s="58" t="s">
        <v>92</v>
      </c>
      <c r="D42" s="70" t="s">
        <v>92</v>
      </c>
      <c r="E42" s="36" t="s">
        <v>92</v>
      </c>
      <c r="F42" s="37" t="s">
        <v>92</v>
      </c>
      <c r="G42" s="55" t="s">
        <v>92</v>
      </c>
      <c r="H42" s="39" t="s">
        <v>92</v>
      </c>
      <c r="I42" s="58" t="s">
        <v>92</v>
      </c>
      <c r="J42" s="70" t="s">
        <v>92</v>
      </c>
      <c r="K42" s="36" t="s">
        <v>92</v>
      </c>
      <c r="L42" s="39" t="s">
        <v>92</v>
      </c>
      <c r="M42" s="36" t="s">
        <v>92</v>
      </c>
      <c r="N42" s="37" t="s">
        <v>92</v>
      </c>
      <c r="O42" s="55" t="s">
        <v>92</v>
      </c>
      <c r="P42" s="39" t="s">
        <v>92</v>
      </c>
      <c r="Q42" s="36" t="s">
        <v>92</v>
      </c>
      <c r="R42" s="37" t="s">
        <v>92</v>
      </c>
      <c r="S42" s="36" t="s">
        <v>92</v>
      </c>
      <c r="T42" s="39" t="s">
        <v>92</v>
      </c>
      <c r="U42" s="36" t="s">
        <v>92</v>
      </c>
      <c r="V42" s="37" t="s">
        <v>92</v>
      </c>
      <c r="W42" s="55" t="s">
        <v>92</v>
      </c>
      <c r="X42" s="39" t="s">
        <v>92</v>
      </c>
      <c r="Y42" s="36" t="s">
        <v>92</v>
      </c>
      <c r="Z42" s="37" t="s">
        <v>92</v>
      </c>
      <c r="AA42" s="36" t="s">
        <v>92</v>
      </c>
      <c r="AB42" s="39" t="s">
        <v>92</v>
      </c>
      <c r="AC42" s="36" t="s">
        <v>92</v>
      </c>
      <c r="AD42" s="37" t="s">
        <v>92</v>
      </c>
      <c r="AE42" s="36" t="s">
        <v>92</v>
      </c>
      <c r="AF42" s="37" t="s">
        <v>92</v>
      </c>
      <c r="AG42" s="36" t="s">
        <v>92</v>
      </c>
      <c r="AH42" s="37" t="s">
        <v>92</v>
      </c>
      <c r="AI42" s="36" t="s">
        <v>92</v>
      </c>
      <c r="AJ42" s="37" t="s">
        <v>92</v>
      </c>
      <c r="AK42" s="36" t="s">
        <v>92</v>
      </c>
      <c r="AL42" s="37" t="s">
        <v>92</v>
      </c>
      <c r="AM42" s="55" t="s">
        <v>92</v>
      </c>
      <c r="AN42" s="93" t="s">
        <v>92</v>
      </c>
      <c r="AO42" s="36" t="s">
        <v>92</v>
      </c>
      <c r="AP42" s="37" t="s">
        <v>92</v>
      </c>
      <c r="AQ42" s="36" t="s">
        <v>92</v>
      </c>
      <c r="AR42" s="37" t="s">
        <v>92</v>
      </c>
      <c r="AS42" s="36" t="s">
        <v>92</v>
      </c>
      <c r="AT42" s="37" t="s">
        <v>92</v>
      </c>
      <c r="AU42" s="36" t="s">
        <v>92</v>
      </c>
      <c r="AV42" s="37" t="s">
        <v>92</v>
      </c>
    </row>
    <row r="43" spans="1:48" ht="15.75" customHeight="1">
      <c r="A43" s="68"/>
      <c r="B43" s="57" t="s">
        <v>93</v>
      </c>
      <c r="C43" s="58" t="s">
        <v>92</v>
      </c>
      <c r="D43" s="70" t="s">
        <v>92</v>
      </c>
      <c r="E43" s="58" t="s">
        <v>82</v>
      </c>
      <c r="F43" s="70" t="s">
        <v>82</v>
      </c>
      <c r="G43" s="71" t="s">
        <v>82</v>
      </c>
      <c r="H43" s="59" t="s">
        <v>82</v>
      </c>
      <c r="I43" s="58" t="s">
        <v>82</v>
      </c>
      <c r="J43" s="70" t="s">
        <v>82</v>
      </c>
      <c r="K43" s="36" t="s">
        <v>82</v>
      </c>
      <c r="L43" s="39" t="s">
        <v>82</v>
      </c>
      <c r="M43" s="36" t="s">
        <v>82</v>
      </c>
      <c r="N43" s="37" t="s">
        <v>82</v>
      </c>
      <c r="O43" s="55" t="s">
        <v>82</v>
      </c>
      <c r="P43" s="39" t="s">
        <v>82</v>
      </c>
      <c r="Q43" s="36" t="s">
        <v>82</v>
      </c>
      <c r="R43" s="37" t="s">
        <v>82</v>
      </c>
      <c r="S43" s="36" t="s">
        <v>82</v>
      </c>
      <c r="T43" s="39" t="s">
        <v>82</v>
      </c>
      <c r="U43" s="36" t="s">
        <v>82</v>
      </c>
      <c r="V43" s="37" t="s">
        <v>82</v>
      </c>
      <c r="W43" s="55" t="s">
        <v>82</v>
      </c>
      <c r="X43" s="39" t="s">
        <v>82</v>
      </c>
      <c r="Y43" s="36" t="s">
        <v>82</v>
      </c>
      <c r="Z43" s="37" t="s">
        <v>82</v>
      </c>
      <c r="AA43" s="36" t="s">
        <v>82</v>
      </c>
      <c r="AB43" s="39" t="s">
        <v>82</v>
      </c>
      <c r="AC43" s="36" t="s">
        <v>82</v>
      </c>
      <c r="AD43" s="37" t="s">
        <v>82</v>
      </c>
      <c r="AE43" s="36" t="s">
        <v>82</v>
      </c>
      <c r="AF43" s="37" t="s">
        <v>82</v>
      </c>
      <c r="AG43" s="36" t="s">
        <v>82</v>
      </c>
      <c r="AH43" s="37" t="s">
        <v>82</v>
      </c>
      <c r="AI43" s="36" t="s">
        <v>82</v>
      </c>
      <c r="AJ43" s="37" t="s">
        <v>82</v>
      </c>
      <c r="AK43" s="36" t="s">
        <v>82</v>
      </c>
      <c r="AL43" s="37" t="s">
        <v>82</v>
      </c>
      <c r="AM43" s="55" t="s">
        <v>92</v>
      </c>
      <c r="AN43" s="93" t="s">
        <v>92</v>
      </c>
      <c r="AO43" s="36" t="s">
        <v>82</v>
      </c>
      <c r="AP43" s="37" t="s">
        <v>82</v>
      </c>
      <c r="AQ43" s="36" t="s">
        <v>82</v>
      </c>
      <c r="AR43" s="37" t="s">
        <v>82</v>
      </c>
      <c r="AS43" s="36" t="s">
        <v>82</v>
      </c>
      <c r="AT43" s="37" t="s">
        <v>82</v>
      </c>
      <c r="AU43" s="36" t="s">
        <v>82</v>
      </c>
      <c r="AV43" s="37" t="s">
        <v>82</v>
      </c>
    </row>
    <row r="44" spans="1:48" ht="15.75" customHeight="1">
      <c r="A44" s="68"/>
      <c r="B44" s="57" t="s">
        <v>38</v>
      </c>
      <c r="C44" s="58" t="s">
        <v>92</v>
      </c>
      <c r="D44" s="70" t="s">
        <v>92</v>
      </c>
      <c r="E44" s="36" t="s">
        <v>82</v>
      </c>
      <c r="F44" s="37" t="s">
        <v>82</v>
      </c>
      <c r="G44" s="55" t="s">
        <v>82</v>
      </c>
      <c r="H44" s="39" t="s">
        <v>82</v>
      </c>
      <c r="I44" s="58" t="s">
        <v>82</v>
      </c>
      <c r="J44" s="70" t="s">
        <v>82</v>
      </c>
      <c r="K44" s="36" t="s">
        <v>82</v>
      </c>
      <c r="L44" s="39" t="s">
        <v>82</v>
      </c>
      <c r="M44" s="36" t="s">
        <v>82</v>
      </c>
      <c r="N44" s="37" t="s">
        <v>82</v>
      </c>
      <c r="O44" s="55" t="s">
        <v>82</v>
      </c>
      <c r="P44" s="39" t="s">
        <v>82</v>
      </c>
      <c r="Q44" s="36" t="s">
        <v>82</v>
      </c>
      <c r="R44" s="37" t="s">
        <v>82</v>
      </c>
      <c r="S44" s="36" t="s">
        <v>82</v>
      </c>
      <c r="T44" s="39" t="s">
        <v>82</v>
      </c>
      <c r="U44" s="36" t="s">
        <v>82</v>
      </c>
      <c r="V44" s="37" t="s">
        <v>82</v>
      </c>
      <c r="W44" s="55" t="s">
        <v>82</v>
      </c>
      <c r="X44" s="39" t="s">
        <v>82</v>
      </c>
      <c r="Y44" s="36" t="s">
        <v>82</v>
      </c>
      <c r="Z44" s="37" t="s">
        <v>82</v>
      </c>
      <c r="AA44" s="36" t="s">
        <v>82</v>
      </c>
      <c r="AB44" s="39" t="s">
        <v>82</v>
      </c>
      <c r="AC44" s="36" t="s">
        <v>82</v>
      </c>
      <c r="AD44" s="37" t="s">
        <v>82</v>
      </c>
      <c r="AE44" s="36" t="s">
        <v>82</v>
      </c>
      <c r="AF44" s="37" t="s">
        <v>82</v>
      </c>
      <c r="AG44" s="36" t="s">
        <v>82</v>
      </c>
      <c r="AH44" s="37" t="s">
        <v>82</v>
      </c>
      <c r="AI44" s="36" t="s">
        <v>82</v>
      </c>
      <c r="AJ44" s="37" t="s">
        <v>82</v>
      </c>
      <c r="AK44" s="36" t="s">
        <v>82</v>
      </c>
      <c r="AL44" s="37" t="s">
        <v>82</v>
      </c>
      <c r="AM44" s="55" t="s">
        <v>92</v>
      </c>
      <c r="AN44" s="93" t="s">
        <v>92</v>
      </c>
      <c r="AO44" s="36" t="s">
        <v>82</v>
      </c>
      <c r="AP44" s="37" t="s">
        <v>82</v>
      </c>
      <c r="AQ44" s="36" t="s">
        <v>82</v>
      </c>
      <c r="AR44" s="37" t="s">
        <v>82</v>
      </c>
      <c r="AS44" s="36" t="s">
        <v>82</v>
      </c>
      <c r="AT44" s="37" t="s">
        <v>82</v>
      </c>
      <c r="AU44" s="36" t="s">
        <v>82</v>
      </c>
      <c r="AV44" s="37" t="s">
        <v>82</v>
      </c>
    </row>
    <row r="45" spans="1:48" ht="15.75" customHeight="1">
      <c r="A45" s="68"/>
      <c r="B45" s="57" t="s">
        <v>39</v>
      </c>
      <c r="C45" s="58" t="s">
        <v>92</v>
      </c>
      <c r="D45" s="70" t="s">
        <v>92</v>
      </c>
      <c r="E45" s="36" t="s">
        <v>82</v>
      </c>
      <c r="F45" s="37" t="s">
        <v>82</v>
      </c>
      <c r="G45" s="55" t="s">
        <v>82</v>
      </c>
      <c r="H45" s="39" t="s">
        <v>82</v>
      </c>
      <c r="I45" s="58" t="s">
        <v>82</v>
      </c>
      <c r="J45" s="70" t="s">
        <v>82</v>
      </c>
      <c r="K45" s="36" t="s">
        <v>82</v>
      </c>
      <c r="L45" s="39" t="s">
        <v>82</v>
      </c>
      <c r="M45" s="36" t="s">
        <v>82</v>
      </c>
      <c r="N45" s="37" t="s">
        <v>82</v>
      </c>
      <c r="O45" s="55" t="s">
        <v>82</v>
      </c>
      <c r="P45" s="39" t="s">
        <v>82</v>
      </c>
      <c r="Q45" s="36" t="s">
        <v>82</v>
      </c>
      <c r="R45" s="37" t="s">
        <v>82</v>
      </c>
      <c r="S45" s="36" t="s">
        <v>82</v>
      </c>
      <c r="T45" s="39" t="s">
        <v>82</v>
      </c>
      <c r="U45" s="36" t="s">
        <v>82</v>
      </c>
      <c r="V45" s="37" t="s">
        <v>82</v>
      </c>
      <c r="W45" s="55" t="s">
        <v>82</v>
      </c>
      <c r="X45" s="39" t="s">
        <v>82</v>
      </c>
      <c r="Y45" s="36" t="s">
        <v>82</v>
      </c>
      <c r="Z45" s="37" t="s">
        <v>82</v>
      </c>
      <c r="AA45" s="36" t="s">
        <v>82</v>
      </c>
      <c r="AB45" s="39" t="s">
        <v>82</v>
      </c>
      <c r="AC45" s="36" t="s">
        <v>82</v>
      </c>
      <c r="AD45" s="37" t="s">
        <v>82</v>
      </c>
      <c r="AE45" s="36" t="s">
        <v>82</v>
      </c>
      <c r="AF45" s="37" t="s">
        <v>82</v>
      </c>
      <c r="AG45" s="36" t="s">
        <v>82</v>
      </c>
      <c r="AH45" s="37" t="s">
        <v>82</v>
      </c>
      <c r="AI45" s="36" t="s">
        <v>82</v>
      </c>
      <c r="AJ45" s="37" t="s">
        <v>82</v>
      </c>
      <c r="AK45" s="36" t="s">
        <v>82</v>
      </c>
      <c r="AL45" s="37" t="s">
        <v>82</v>
      </c>
      <c r="AM45" s="55" t="s">
        <v>92</v>
      </c>
      <c r="AN45" s="93" t="s">
        <v>92</v>
      </c>
      <c r="AO45" s="36" t="s">
        <v>82</v>
      </c>
      <c r="AP45" s="37" t="s">
        <v>82</v>
      </c>
      <c r="AQ45" s="36" t="s">
        <v>82</v>
      </c>
      <c r="AR45" s="37" t="s">
        <v>82</v>
      </c>
      <c r="AS45" s="36" t="s">
        <v>82</v>
      </c>
      <c r="AT45" s="37" t="s">
        <v>82</v>
      </c>
      <c r="AU45" s="36" t="s">
        <v>82</v>
      </c>
      <c r="AV45" s="37" t="s">
        <v>82</v>
      </c>
    </row>
    <row r="46" spans="1:48" ht="15.75" customHeight="1">
      <c r="A46" s="68"/>
      <c r="B46" s="57" t="s">
        <v>94</v>
      </c>
      <c r="C46" s="58" t="s">
        <v>92</v>
      </c>
      <c r="D46" s="70" t="s">
        <v>92</v>
      </c>
      <c r="E46" s="36" t="s">
        <v>82</v>
      </c>
      <c r="F46" s="37" t="s">
        <v>82</v>
      </c>
      <c r="G46" s="55" t="s">
        <v>82</v>
      </c>
      <c r="H46" s="39" t="s">
        <v>82</v>
      </c>
      <c r="I46" s="58" t="s">
        <v>82</v>
      </c>
      <c r="J46" s="70" t="s">
        <v>82</v>
      </c>
      <c r="K46" s="36" t="s">
        <v>82</v>
      </c>
      <c r="L46" s="39" t="s">
        <v>82</v>
      </c>
      <c r="M46" s="36" t="s">
        <v>82</v>
      </c>
      <c r="N46" s="37" t="s">
        <v>82</v>
      </c>
      <c r="O46" s="55" t="s">
        <v>82</v>
      </c>
      <c r="P46" s="39" t="s">
        <v>82</v>
      </c>
      <c r="Q46" s="36" t="s">
        <v>82</v>
      </c>
      <c r="R46" s="37" t="s">
        <v>82</v>
      </c>
      <c r="S46" s="36" t="s">
        <v>82</v>
      </c>
      <c r="T46" s="39" t="s">
        <v>82</v>
      </c>
      <c r="U46" s="36" t="s">
        <v>82</v>
      </c>
      <c r="V46" s="37" t="s">
        <v>82</v>
      </c>
      <c r="W46" s="55" t="s">
        <v>82</v>
      </c>
      <c r="X46" s="39" t="s">
        <v>82</v>
      </c>
      <c r="Y46" s="36" t="s">
        <v>82</v>
      </c>
      <c r="Z46" s="37" t="s">
        <v>82</v>
      </c>
      <c r="AA46" s="36" t="s">
        <v>82</v>
      </c>
      <c r="AB46" s="39" t="s">
        <v>82</v>
      </c>
      <c r="AC46" s="36" t="s">
        <v>82</v>
      </c>
      <c r="AD46" s="37" t="s">
        <v>82</v>
      </c>
      <c r="AE46" s="36" t="s">
        <v>82</v>
      </c>
      <c r="AF46" s="37" t="s">
        <v>82</v>
      </c>
      <c r="AG46" s="36" t="s">
        <v>82</v>
      </c>
      <c r="AH46" s="37" t="s">
        <v>82</v>
      </c>
      <c r="AI46" s="36" t="s">
        <v>82</v>
      </c>
      <c r="AJ46" s="37" t="s">
        <v>82</v>
      </c>
      <c r="AK46" s="36" t="s">
        <v>82</v>
      </c>
      <c r="AL46" s="37" t="s">
        <v>82</v>
      </c>
      <c r="AM46" s="55" t="s">
        <v>92</v>
      </c>
      <c r="AN46" s="93" t="s">
        <v>92</v>
      </c>
      <c r="AO46" s="36" t="s">
        <v>82</v>
      </c>
      <c r="AP46" s="37" t="s">
        <v>82</v>
      </c>
      <c r="AQ46" s="36" t="s">
        <v>82</v>
      </c>
      <c r="AR46" s="37" t="s">
        <v>82</v>
      </c>
      <c r="AS46" s="36" t="s">
        <v>82</v>
      </c>
      <c r="AT46" s="37" t="s">
        <v>82</v>
      </c>
      <c r="AU46" s="36" t="s">
        <v>82</v>
      </c>
      <c r="AV46" s="37" t="s">
        <v>82</v>
      </c>
    </row>
    <row r="47" spans="1:48" ht="15.75" customHeight="1">
      <c r="A47" s="68"/>
      <c r="B47" s="57" t="s">
        <v>40</v>
      </c>
      <c r="C47" s="58" t="s">
        <v>92</v>
      </c>
      <c r="D47" s="70" t="s">
        <v>92</v>
      </c>
      <c r="E47" s="36" t="s">
        <v>82</v>
      </c>
      <c r="F47" s="37" t="s">
        <v>82</v>
      </c>
      <c r="G47" s="55" t="s">
        <v>82</v>
      </c>
      <c r="H47" s="39" t="s">
        <v>82</v>
      </c>
      <c r="I47" s="58" t="s">
        <v>82</v>
      </c>
      <c r="J47" s="70" t="s">
        <v>82</v>
      </c>
      <c r="K47" s="36" t="s">
        <v>82</v>
      </c>
      <c r="L47" s="39" t="s">
        <v>82</v>
      </c>
      <c r="M47" s="36" t="s">
        <v>82</v>
      </c>
      <c r="N47" s="37" t="s">
        <v>82</v>
      </c>
      <c r="O47" s="55" t="s">
        <v>82</v>
      </c>
      <c r="P47" s="39" t="s">
        <v>82</v>
      </c>
      <c r="Q47" s="36" t="s">
        <v>82</v>
      </c>
      <c r="R47" s="37" t="s">
        <v>82</v>
      </c>
      <c r="S47" s="36" t="s">
        <v>82</v>
      </c>
      <c r="T47" s="39" t="s">
        <v>82</v>
      </c>
      <c r="U47" s="36" t="s">
        <v>82</v>
      </c>
      <c r="V47" s="37" t="s">
        <v>82</v>
      </c>
      <c r="W47" s="55" t="s">
        <v>82</v>
      </c>
      <c r="X47" s="39" t="s">
        <v>82</v>
      </c>
      <c r="Y47" s="36" t="s">
        <v>82</v>
      </c>
      <c r="Z47" s="37" t="s">
        <v>82</v>
      </c>
      <c r="AA47" s="36" t="s">
        <v>82</v>
      </c>
      <c r="AB47" s="39" t="s">
        <v>82</v>
      </c>
      <c r="AC47" s="36" t="s">
        <v>82</v>
      </c>
      <c r="AD47" s="37" t="s">
        <v>82</v>
      </c>
      <c r="AE47" s="36" t="s">
        <v>82</v>
      </c>
      <c r="AF47" s="37" t="s">
        <v>82</v>
      </c>
      <c r="AG47" s="36" t="s">
        <v>82</v>
      </c>
      <c r="AH47" s="37" t="s">
        <v>82</v>
      </c>
      <c r="AI47" s="36" t="s">
        <v>82</v>
      </c>
      <c r="AJ47" s="37" t="s">
        <v>82</v>
      </c>
      <c r="AK47" s="36" t="s">
        <v>82</v>
      </c>
      <c r="AL47" s="37" t="s">
        <v>82</v>
      </c>
      <c r="AM47" s="55" t="s">
        <v>92</v>
      </c>
      <c r="AN47" s="93" t="s">
        <v>92</v>
      </c>
      <c r="AO47" s="36" t="s">
        <v>82</v>
      </c>
      <c r="AP47" s="37" t="s">
        <v>82</v>
      </c>
      <c r="AQ47" s="36" t="s">
        <v>82</v>
      </c>
      <c r="AR47" s="37" t="s">
        <v>82</v>
      </c>
      <c r="AS47" s="36" t="s">
        <v>82</v>
      </c>
      <c r="AT47" s="37" t="s">
        <v>82</v>
      </c>
      <c r="AU47" s="36" t="s">
        <v>82</v>
      </c>
      <c r="AV47" s="37" t="s">
        <v>82</v>
      </c>
    </row>
    <row r="48" spans="1:48" ht="15.75" customHeight="1">
      <c r="A48" s="68"/>
      <c r="B48" s="57" t="s">
        <v>95</v>
      </c>
      <c r="C48" s="73" t="s">
        <v>92</v>
      </c>
      <c r="D48" s="82" t="s">
        <v>92</v>
      </c>
      <c r="E48" s="36" t="s">
        <v>82</v>
      </c>
      <c r="F48" s="37" t="s">
        <v>82</v>
      </c>
      <c r="G48" s="55" t="s">
        <v>82</v>
      </c>
      <c r="H48" s="39" t="s">
        <v>82</v>
      </c>
      <c r="I48" s="58" t="s">
        <v>82</v>
      </c>
      <c r="J48" s="70" t="s">
        <v>82</v>
      </c>
      <c r="K48" s="36" t="s">
        <v>82</v>
      </c>
      <c r="L48" s="39" t="s">
        <v>82</v>
      </c>
      <c r="M48" s="36" t="s">
        <v>82</v>
      </c>
      <c r="N48" s="37" t="s">
        <v>82</v>
      </c>
      <c r="O48" s="55" t="s">
        <v>82</v>
      </c>
      <c r="P48" s="39" t="s">
        <v>82</v>
      </c>
      <c r="Q48" s="36" t="s">
        <v>82</v>
      </c>
      <c r="R48" s="37" t="s">
        <v>82</v>
      </c>
      <c r="S48" s="36" t="s">
        <v>82</v>
      </c>
      <c r="T48" s="39" t="s">
        <v>82</v>
      </c>
      <c r="U48" s="36" t="s">
        <v>82</v>
      </c>
      <c r="V48" s="37" t="s">
        <v>82</v>
      </c>
      <c r="W48" s="55" t="s">
        <v>82</v>
      </c>
      <c r="X48" s="39" t="s">
        <v>82</v>
      </c>
      <c r="Y48" s="36" t="s">
        <v>82</v>
      </c>
      <c r="Z48" s="37" t="s">
        <v>82</v>
      </c>
      <c r="AA48" s="36" t="s">
        <v>82</v>
      </c>
      <c r="AB48" s="39" t="s">
        <v>82</v>
      </c>
      <c r="AC48" s="36" t="s">
        <v>82</v>
      </c>
      <c r="AD48" s="37" t="s">
        <v>82</v>
      </c>
      <c r="AE48" s="36" t="s">
        <v>82</v>
      </c>
      <c r="AF48" s="37" t="s">
        <v>82</v>
      </c>
      <c r="AG48" s="36" t="s">
        <v>82</v>
      </c>
      <c r="AH48" s="37" t="s">
        <v>82</v>
      </c>
      <c r="AI48" s="36" t="s">
        <v>82</v>
      </c>
      <c r="AJ48" s="37" t="s">
        <v>82</v>
      </c>
      <c r="AK48" s="36" t="s">
        <v>82</v>
      </c>
      <c r="AL48" s="37" t="s">
        <v>82</v>
      </c>
      <c r="AM48" s="55" t="s">
        <v>92</v>
      </c>
      <c r="AN48" s="93" t="s">
        <v>92</v>
      </c>
      <c r="AO48" s="36" t="s">
        <v>82</v>
      </c>
      <c r="AP48" s="37" t="s">
        <v>82</v>
      </c>
      <c r="AQ48" s="36" t="s">
        <v>82</v>
      </c>
      <c r="AR48" s="37" t="s">
        <v>82</v>
      </c>
      <c r="AS48" s="36" t="s">
        <v>82</v>
      </c>
      <c r="AT48" s="37" t="s">
        <v>82</v>
      </c>
      <c r="AU48" s="36" t="s">
        <v>82</v>
      </c>
      <c r="AV48" s="37" t="s">
        <v>82</v>
      </c>
    </row>
    <row r="49" spans="1:48" ht="15.75" customHeight="1">
      <c r="A49" s="117" t="s">
        <v>41</v>
      </c>
      <c r="B49" s="118"/>
      <c r="C49" s="87">
        <f>AM49+AS49</f>
        <v>95.91</v>
      </c>
      <c r="D49" s="88">
        <f>AN49+AT49</f>
        <v>854917</v>
      </c>
      <c r="E49" s="65">
        <f aca="true" t="shared" si="14" ref="E49:P49">SUM(E50)</f>
        <v>14.01</v>
      </c>
      <c r="F49" s="72">
        <f t="shared" si="14"/>
        <v>313358</v>
      </c>
      <c r="G49" s="65">
        <f t="shared" si="14"/>
        <v>1.12</v>
      </c>
      <c r="H49" s="72">
        <f t="shared" si="14"/>
        <v>21214</v>
      </c>
      <c r="I49" s="65">
        <f t="shared" si="14"/>
        <v>1.29</v>
      </c>
      <c r="J49" s="88">
        <f t="shared" si="14"/>
        <v>13248</v>
      </c>
      <c r="K49" s="65">
        <f t="shared" si="14"/>
        <v>2.17</v>
      </c>
      <c r="L49" s="72">
        <f t="shared" si="14"/>
        <v>4240</v>
      </c>
      <c r="M49" s="65">
        <f t="shared" si="14"/>
        <v>4.76</v>
      </c>
      <c r="N49" s="72">
        <f t="shared" si="14"/>
        <v>54570</v>
      </c>
      <c r="O49" s="65">
        <f t="shared" si="14"/>
        <v>12.84</v>
      </c>
      <c r="P49" s="72">
        <f t="shared" si="14"/>
        <v>195250</v>
      </c>
      <c r="Q49" s="65" t="s">
        <v>92</v>
      </c>
      <c r="R49" s="88" t="s">
        <v>92</v>
      </c>
      <c r="S49" s="65">
        <f>SUM(S50)</f>
        <v>5.78</v>
      </c>
      <c r="T49" s="72">
        <f>SUM(T50)</f>
        <v>144878</v>
      </c>
      <c r="U49" s="65" t="s">
        <v>92</v>
      </c>
      <c r="V49" s="72" t="s">
        <v>92</v>
      </c>
      <c r="W49" s="65" t="s">
        <v>92</v>
      </c>
      <c r="X49" s="66" t="s">
        <v>92</v>
      </c>
      <c r="Y49" s="65" t="s">
        <v>92</v>
      </c>
      <c r="Z49" s="88" t="s">
        <v>92</v>
      </c>
      <c r="AA49" s="65">
        <f>SUM(AA50)</f>
        <v>53.58</v>
      </c>
      <c r="AB49" s="72">
        <f>SUM(AB50)</f>
        <v>80892</v>
      </c>
      <c r="AC49" s="65" t="s">
        <v>92</v>
      </c>
      <c r="AD49" s="72" t="s">
        <v>92</v>
      </c>
      <c r="AE49" s="65" t="s">
        <v>92</v>
      </c>
      <c r="AF49" s="72" t="s">
        <v>92</v>
      </c>
      <c r="AG49" s="65" t="s">
        <v>92</v>
      </c>
      <c r="AH49" s="88" t="s">
        <v>92</v>
      </c>
      <c r="AI49" s="65" t="s">
        <v>92</v>
      </c>
      <c r="AJ49" s="72" t="s">
        <v>92</v>
      </c>
      <c r="AK49" s="65" t="s">
        <v>92</v>
      </c>
      <c r="AL49" s="72" t="s">
        <v>92</v>
      </c>
      <c r="AM49" s="65">
        <f>SUM(AM50)</f>
        <v>95.55</v>
      </c>
      <c r="AN49" s="83">
        <f>SUM(AN50)</f>
        <v>827650</v>
      </c>
      <c r="AO49" s="65" t="s">
        <v>92</v>
      </c>
      <c r="AP49" s="88" t="s">
        <v>92</v>
      </c>
      <c r="AQ49" s="65" t="s">
        <v>92</v>
      </c>
      <c r="AR49" s="72" t="s">
        <v>92</v>
      </c>
      <c r="AS49" s="65">
        <f>SUM(AS50)</f>
        <v>0.36</v>
      </c>
      <c r="AT49" s="72">
        <f>SUM(AT50)</f>
        <v>27267</v>
      </c>
      <c r="AU49" s="65" t="s">
        <v>92</v>
      </c>
      <c r="AV49" s="88" t="s">
        <v>92</v>
      </c>
    </row>
    <row r="50" spans="1:48" ht="15.75" customHeight="1">
      <c r="A50" s="69"/>
      <c r="B50" s="62" t="s">
        <v>26</v>
      </c>
      <c r="C50" s="73">
        <f>AM50+AS50</f>
        <v>95.91</v>
      </c>
      <c r="D50" s="74">
        <f>AN50+AT50</f>
        <v>854917</v>
      </c>
      <c r="E50" s="53">
        <v>14.01</v>
      </c>
      <c r="F50" s="63">
        <v>313358</v>
      </c>
      <c r="G50" s="64">
        <v>1.12</v>
      </c>
      <c r="H50" s="54">
        <v>21214</v>
      </c>
      <c r="I50" s="53">
        <v>1.29</v>
      </c>
      <c r="J50" s="63">
        <v>13248</v>
      </c>
      <c r="K50" s="53">
        <v>2.17</v>
      </c>
      <c r="L50" s="54">
        <v>4240</v>
      </c>
      <c r="M50" s="53">
        <v>4.76</v>
      </c>
      <c r="N50" s="63">
        <v>54570</v>
      </c>
      <c r="O50" s="64">
        <v>12.84</v>
      </c>
      <c r="P50" s="54">
        <v>195250</v>
      </c>
      <c r="Q50" s="53" t="s">
        <v>99</v>
      </c>
      <c r="R50" s="63" t="s">
        <v>92</v>
      </c>
      <c r="S50" s="53">
        <v>5.78</v>
      </c>
      <c r="T50" s="63">
        <v>144878</v>
      </c>
      <c r="U50" s="53" t="s">
        <v>82</v>
      </c>
      <c r="V50" s="63" t="s">
        <v>82</v>
      </c>
      <c r="W50" s="53" t="s">
        <v>77</v>
      </c>
      <c r="X50" s="63" t="s">
        <v>77</v>
      </c>
      <c r="Y50" s="53" t="s">
        <v>82</v>
      </c>
      <c r="Z50" s="63" t="s">
        <v>82</v>
      </c>
      <c r="AA50" s="53">
        <v>53.58</v>
      </c>
      <c r="AB50" s="54">
        <v>80892</v>
      </c>
      <c r="AC50" s="53" t="s">
        <v>82</v>
      </c>
      <c r="AD50" s="63" t="s">
        <v>82</v>
      </c>
      <c r="AE50" s="53" t="s">
        <v>82</v>
      </c>
      <c r="AF50" s="63" t="s">
        <v>82</v>
      </c>
      <c r="AG50" s="53" t="s">
        <v>82</v>
      </c>
      <c r="AH50" s="63" t="s">
        <v>82</v>
      </c>
      <c r="AI50" s="53" t="s">
        <v>82</v>
      </c>
      <c r="AJ50" s="63" t="s">
        <v>82</v>
      </c>
      <c r="AK50" s="53" t="s">
        <v>82</v>
      </c>
      <c r="AL50" s="63" t="s">
        <v>82</v>
      </c>
      <c r="AM50" s="64">
        <f>SUM(E50,G50,I50,K50,M50,O50,Q50,S50,U50,W50,Y50,AA50,AC50,AE50,AG50,AI50,AK50)</f>
        <v>95.55</v>
      </c>
      <c r="AN50" s="84">
        <f>SUM(F50,H50,J50,L50,N50,P50,R50,T50,V50,X50,Z50,AB50,AD50,AF50,AH50,AJ50,AL50)</f>
        <v>827650</v>
      </c>
      <c r="AO50" s="53" t="s">
        <v>82</v>
      </c>
      <c r="AP50" s="63" t="s">
        <v>82</v>
      </c>
      <c r="AQ50" s="53" t="s">
        <v>82</v>
      </c>
      <c r="AR50" s="54" t="s">
        <v>82</v>
      </c>
      <c r="AS50" s="53">
        <v>0.36</v>
      </c>
      <c r="AT50" s="63">
        <v>27267</v>
      </c>
      <c r="AU50" s="53" t="s">
        <v>82</v>
      </c>
      <c r="AV50" s="63" t="s">
        <v>82</v>
      </c>
    </row>
    <row r="51" spans="3:42" ht="15.75" customHeight="1">
      <c r="C51" s="12"/>
      <c r="D51" s="12"/>
      <c r="E51" s="12"/>
      <c r="F51" s="17"/>
      <c r="G51" s="12"/>
      <c r="H51" s="17"/>
      <c r="I51" s="12"/>
      <c r="J51" s="17"/>
      <c r="AI51" s="12"/>
      <c r="AJ51" s="17"/>
      <c r="AK51" s="12"/>
      <c r="AL51" s="17"/>
      <c r="AM51" s="12"/>
      <c r="AN51" s="12"/>
      <c r="AO51" s="12"/>
      <c r="AP51" s="17"/>
    </row>
    <row r="52" spans="36:42" ht="15.75" customHeight="1">
      <c r="AJ52" s="75"/>
      <c r="AL52" s="75"/>
      <c r="AP52" s="75"/>
    </row>
    <row r="53" spans="36:42" ht="15.75" customHeight="1">
      <c r="AJ53" s="75"/>
      <c r="AL53" s="75"/>
      <c r="AP53" s="75"/>
    </row>
    <row r="54" spans="36:42" ht="15.75" customHeight="1">
      <c r="AJ54" s="75"/>
      <c r="AL54" s="75"/>
      <c r="AP54" s="75"/>
    </row>
    <row r="55" spans="36:42" ht="15.75" customHeight="1">
      <c r="AJ55" s="75"/>
      <c r="AL55" s="75"/>
      <c r="AP55" s="75"/>
    </row>
    <row r="56" spans="36:42" ht="15.75" customHeight="1">
      <c r="AJ56" s="75"/>
      <c r="AL56" s="75"/>
      <c r="AP56" s="75"/>
    </row>
    <row r="57" spans="36:42" ht="15.75" customHeight="1">
      <c r="AJ57" s="75"/>
      <c r="AL57" s="75"/>
      <c r="AP57" s="75"/>
    </row>
    <row r="58" spans="36:42" ht="15.75" customHeight="1">
      <c r="AJ58" s="75"/>
      <c r="AL58" s="75"/>
      <c r="AP58" s="75"/>
    </row>
    <row r="59" spans="36:42" ht="15.75" customHeight="1">
      <c r="AJ59" s="75"/>
      <c r="AL59" s="75"/>
      <c r="AP59" s="75"/>
    </row>
    <row r="60" spans="36:42" ht="15.75" customHeight="1">
      <c r="AJ60" s="75"/>
      <c r="AL60" s="75"/>
      <c r="AP60" s="75"/>
    </row>
    <row r="61" spans="36:42" ht="15.75" customHeight="1">
      <c r="AJ61" s="75"/>
      <c r="AL61" s="75"/>
      <c r="AP61" s="75"/>
    </row>
    <row r="62" spans="36:42" ht="15.75" customHeight="1">
      <c r="AJ62" s="75"/>
      <c r="AL62" s="75"/>
      <c r="AP62" s="75"/>
    </row>
    <row r="63" spans="36:42" ht="15.75" customHeight="1">
      <c r="AJ63" s="75"/>
      <c r="AL63" s="75"/>
      <c r="AP63" s="75"/>
    </row>
    <row r="64" spans="36:42" ht="15.75" customHeight="1">
      <c r="AJ64" s="75"/>
      <c r="AL64" s="75"/>
      <c r="AP64" s="75"/>
    </row>
    <row r="65" spans="36:42" ht="15.75" customHeight="1">
      <c r="AJ65" s="75"/>
      <c r="AL65" s="75"/>
      <c r="AP65" s="75"/>
    </row>
    <row r="66" spans="36:42" ht="15.75" customHeight="1">
      <c r="AJ66" s="75"/>
      <c r="AL66" s="75"/>
      <c r="AP66" s="75"/>
    </row>
  </sheetData>
  <sheetProtection/>
  <mergeCells count="39">
    <mergeCell ref="A2:B2"/>
    <mergeCell ref="A3:B3"/>
    <mergeCell ref="I1:J1"/>
    <mergeCell ref="I2:J2"/>
    <mergeCell ref="C2:D2"/>
    <mergeCell ref="E2:F2"/>
    <mergeCell ref="G2:H2"/>
    <mergeCell ref="A37:B37"/>
    <mergeCell ref="A49:B49"/>
    <mergeCell ref="A20:B20"/>
    <mergeCell ref="A23:B23"/>
    <mergeCell ref="A25:B25"/>
    <mergeCell ref="A30:B30"/>
    <mergeCell ref="A4:B4"/>
    <mergeCell ref="A5:B5"/>
    <mergeCell ref="A8:B8"/>
    <mergeCell ref="A34:B34"/>
    <mergeCell ref="A9:B9"/>
    <mergeCell ref="A6:B6"/>
    <mergeCell ref="A7:B7"/>
    <mergeCell ref="K2:L2"/>
    <mergeCell ref="M2:N2"/>
    <mergeCell ref="S2:T2"/>
    <mergeCell ref="U2:V2"/>
    <mergeCell ref="AE2:AF2"/>
    <mergeCell ref="AG2:AH2"/>
    <mergeCell ref="Q2:R2"/>
    <mergeCell ref="O2:P2"/>
    <mergeCell ref="W2:X2"/>
    <mergeCell ref="Y2:Z2"/>
    <mergeCell ref="AA2:AB2"/>
    <mergeCell ref="AC2:AD2"/>
    <mergeCell ref="AQ2:AR2"/>
    <mergeCell ref="AS2:AT2"/>
    <mergeCell ref="AU2:AV2"/>
    <mergeCell ref="AI2:AJ2"/>
    <mergeCell ref="AK2:AL2"/>
    <mergeCell ref="AM2:AN2"/>
    <mergeCell ref="AO2:AP2"/>
  </mergeCells>
  <printOptions verticalCentered="1"/>
  <pageMargins left="0.7874015748031497" right="0.3937007874015748" top="0.7874015748031497" bottom="0.7874015748031497" header="0.5118110236220472" footer="0.5118110236220472"/>
  <pageSetup firstPageNumber="58" useFirstPageNumber="1" horizontalDpi="600" verticalDpi="600" orientation="portrait" paperSize="9" r:id="rId1"/>
  <headerFooter alignWithMargins="0">
    <oddFooter>&amp;C&amp;"ＭＳ Ｐゴシック,標準"&amp;P</oddFooter>
  </headerFooter>
  <colBreaks count="5" manualBreakCount="5">
    <brk id="10" max="65535" man="1"/>
    <brk id="18" max="65535" man="1"/>
    <brk id="26" max="65535" man="1"/>
    <brk id="34" max="65535" man="1"/>
    <brk id="4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栃木県</cp:lastModifiedBy>
  <cp:lastPrinted>2009-01-23T00:41:23Z</cp:lastPrinted>
  <dcterms:created xsi:type="dcterms:W3CDTF">2006-11-27T04:24:27Z</dcterms:created>
  <dcterms:modified xsi:type="dcterms:W3CDTF">2009-02-18T00:19:46Z</dcterms:modified>
  <cp:category/>
  <cp:version/>
  <cp:contentType/>
  <cp:contentStatus/>
</cp:coreProperties>
</file>