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0269891\Documents\高齢対策課\21_サービス提供体制確保事業\02_ＨＰ更新\05_R6.1.4受付終了&amp;要領改正\"/>
    </mc:Choice>
  </mc:AlternateContent>
  <xr:revisionPtr revIDLastSave="0" documentId="13_ncr:1_{7CB4B011-06B8-409A-9113-5ED6D2D407B4}" xr6:coauthVersionLast="47" xr6:coauthVersionMax="47" xr10:uidLastSave="{00000000-0000-0000-0000-000000000000}"/>
  <bookViews>
    <workbookView xWindow="-16320" yWindow="-3600" windowWidth="16440" windowHeight="28440" tabRatio="822" activeTab="1" xr2:uid="{00000000-000D-0000-FFFF-FFFF00000000}"/>
  </bookViews>
  <sheets>
    <sheet name="（はじめにお読みください）" sheetId="25" r:id="rId1"/>
    <sheet name="（様式１）総括表 (令和５年10月以降) " sheetId="50" r:id="rId2"/>
    <sheet name="（様式２）申請額一覧  (令和５年10月以降) " sheetId="51" r:id="rId3"/>
    <sheet name="（様式３）(令和５年10月以降) " sheetId="52" r:id="rId4"/>
    <sheet name="A個票１" sheetId="53" r:id="rId5"/>
    <sheet name="A個票２" sheetId="58" r:id="rId6"/>
    <sheet name="A個票３" sheetId="59" r:id="rId7"/>
  </sheets>
  <definedNames>
    <definedName name="_xlnm.Print_Area" localSheetId="0">'（はじめにお読みください）'!$A$1:$F$25</definedName>
    <definedName name="_xlnm.Print_Area" localSheetId="1">'（様式１）総括表 (令和５年10月以降) '!$A$1:$AM$63</definedName>
    <definedName name="_xlnm.Print_Area" localSheetId="2">'（様式２）申請額一覧  (令和５年10月以降) '!$A$1:$N$28</definedName>
    <definedName name="_xlnm.Print_Area" localSheetId="4">A個票１!$A$1:$AM$103</definedName>
    <definedName name="_xlnm.Print_Area" localSheetId="5">A個票２!$A$1:$AM$103</definedName>
    <definedName name="_xlnm.Print_Area" localSheetId="6">A個票３!$A$1:$AM$103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 i="59" l="1"/>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18" i="59"/>
  <c r="B118" i="59"/>
  <c r="C117" i="59"/>
  <c r="B117" i="59"/>
  <c r="F80" i="59"/>
  <c r="AI58" i="59" s="1"/>
  <c r="AA58" i="59"/>
  <c r="F56" i="59"/>
  <c r="AF66" i="59"/>
  <c r="F49" i="59"/>
  <c r="Y13" i="59" s="1"/>
  <c r="AF27" i="59"/>
  <c r="AI13" i="59"/>
  <c r="O13" i="59"/>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18" i="58"/>
  <c r="B118" i="58"/>
  <c r="C117" i="58"/>
  <c r="B117" i="58"/>
  <c r="F80" i="58"/>
  <c r="AI58" i="58" s="1"/>
  <c r="AA58" i="58"/>
  <c r="F56" i="58"/>
  <c r="AF66" i="58"/>
  <c r="F49" i="58"/>
  <c r="Y13" i="58" s="1"/>
  <c r="AF27" i="58"/>
  <c r="AI13" i="58"/>
  <c r="O13" i="58"/>
  <c r="AF66" i="53"/>
  <c r="H20" i="51"/>
  <c r="D10" i="51"/>
  <c r="E13" i="51"/>
  <c r="K20" i="51"/>
  <c r="D14" i="51"/>
  <c r="K17" i="51"/>
  <c r="K9" i="51"/>
  <c r="H11" i="51"/>
  <c r="E20" i="51"/>
  <c r="D17" i="51"/>
  <c r="G14" i="51"/>
  <c r="C9" i="51"/>
  <c r="K18" i="51"/>
  <c r="E8" i="51"/>
  <c r="E11" i="51"/>
  <c r="D18" i="51"/>
  <c r="G10" i="51"/>
  <c r="G12" i="51"/>
  <c r="C6" i="51"/>
  <c r="D19" i="51"/>
  <c r="E12" i="51"/>
  <c r="H15" i="51"/>
  <c r="G7" i="51"/>
  <c r="E15" i="51"/>
  <c r="K16" i="51"/>
  <c r="K15" i="51"/>
  <c r="C16" i="51"/>
  <c r="C17" i="51"/>
  <c r="H8" i="51"/>
  <c r="K6" i="51"/>
  <c r="C10" i="51"/>
  <c r="K7" i="51"/>
  <c r="C19" i="51"/>
  <c r="G17" i="51"/>
  <c r="G20" i="51"/>
  <c r="K10" i="51"/>
  <c r="K14" i="51"/>
  <c r="G16" i="51"/>
  <c r="E14" i="51"/>
  <c r="G11" i="51"/>
  <c r="D16" i="51"/>
  <c r="D11" i="51"/>
  <c r="G8" i="51"/>
  <c r="G18" i="51"/>
  <c r="H9" i="51"/>
  <c r="E19" i="51"/>
  <c r="E18" i="51"/>
  <c r="H18" i="51"/>
  <c r="E16" i="51"/>
  <c r="C8" i="51"/>
  <c r="C11" i="51"/>
  <c r="H16" i="51"/>
  <c r="C12" i="51"/>
  <c r="H12" i="51"/>
  <c r="G15" i="51"/>
  <c r="C15" i="51"/>
  <c r="E10" i="51"/>
  <c r="H13" i="51"/>
  <c r="H10" i="51"/>
  <c r="E7" i="51"/>
  <c r="D8" i="51"/>
  <c r="D20" i="51"/>
  <c r="H19" i="51"/>
  <c r="H17" i="51"/>
  <c r="D13" i="51"/>
  <c r="H7" i="51"/>
  <c r="C13" i="51"/>
  <c r="G19" i="51"/>
  <c r="C7" i="51"/>
  <c r="K8" i="51"/>
  <c r="K19" i="51"/>
  <c r="G9" i="51"/>
  <c r="D6" i="51"/>
  <c r="D15" i="51"/>
  <c r="D7" i="51"/>
  <c r="D9" i="51"/>
  <c r="H14" i="51"/>
  <c r="E9" i="51"/>
  <c r="K13" i="51"/>
  <c r="G13" i="51"/>
  <c r="C14" i="51"/>
  <c r="K12" i="51"/>
  <c r="D12" i="51"/>
  <c r="E6" i="51"/>
  <c r="E17" i="51"/>
  <c r="C20" i="51"/>
  <c r="K11" i="51"/>
  <c r="C18" i="51"/>
  <c r="AF27" i="53" l="1"/>
  <c r="C143" i="53" l="1"/>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A58" i="53"/>
  <c r="F56" i="53"/>
  <c r="AI13" i="53" s="1"/>
  <c r="F49" i="53"/>
  <c r="Y13" i="53" s="1"/>
  <c r="O13" i="53"/>
  <c r="G6" i="51"/>
  <c r="H6" i="51"/>
  <c r="T57" i="50" l="1"/>
  <c r="T55" i="50"/>
  <c r="T53" i="50"/>
  <c r="T51" i="50"/>
  <c r="T49" i="50"/>
  <c r="T47" i="50"/>
  <c r="T45" i="50"/>
  <c r="T43" i="50"/>
  <c r="T41" i="50"/>
  <c r="AD38" i="50"/>
  <c r="AD36" i="50"/>
  <c r="AD34" i="50"/>
  <c r="AD32" i="50"/>
  <c r="AD30" i="50"/>
  <c r="AD28" i="50"/>
  <c r="AD26" i="50"/>
  <c r="AD24" i="50"/>
  <c r="T36" i="50"/>
  <c r="AH56" i="50"/>
  <c r="AH54" i="50"/>
  <c r="AH52" i="50"/>
  <c r="AH50" i="50"/>
  <c r="AH48" i="50"/>
  <c r="AH46" i="50"/>
  <c r="AH44" i="50"/>
  <c r="AH42" i="50"/>
  <c r="AH40" i="50"/>
  <c r="X38" i="50"/>
  <c r="X36" i="50"/>
  <c r="X34" i="50"/>
  <c r="X32" i="50"/>
  <c r="X30" i="50"/>
  <c r="X28" i="50"/>
  <c r="X26" i="50"/>
  <c r="AD54" i="50"/>
  <c r="AD52" i="50"/>
  <c r="AD50" i="50"/>
  <c r="AD48" i="50"/>
  <c r="AD46" i="50"/>
  <c r="T32" i="50"/>
  <c r="AD56" i="50"/>
  <c r="X56" i="50"/>
  <c r="X54" i="50"/>
  <c r="X52" i="50"/>
  <c r="X50" i="50"/>
  <c r="X48" i="50"/>
  <c r="X46" i="50"/>
  <c r="X44" i="50"/>
  <c r="X42" i="50"/>
  <c r="AH39" i="50"/>
  <c r="AH37" i="50"/>
  <c r="AH35" i="50"/>
  <c r="AH33" i="50"/>
  <c r="AH31" i="50"/>
  <c r="AH29" i="50"/>
  <c r="AH27" i="50"/>
  <c r="AD27" i="50"/>
  <c r="AH36" i="50"/>
  <c r="AH26" i="50"/>
  <c r="AD40" i="50"/>
  <c r="T26" i="50"/>
  <c r="T56" i="50"/>
  <c r="T54" i="50"/>
  <c r="T52" i="50"/>
  <c r="T50" i="50"/>
  <c r="T48" i="50"/>
  <c r="T46" i="50"/>
  <c r="T44" i="50"/>
  <c r="T42" i="50"/>
  <c r="AD39" i="50"/>
  <c r="AD37" i="50"/>
  <c r="AD35" i="50"/>
  <c r="AD33" i="50"/>
  <c r="AD31" i="50"/>
  <c r="AD29" i="50"/>
  <c r="AH32" i="50"/>
  <c r="AD42" i="50"/>
  <c r="T28" i="50"/>
  <c r="AH57" i="50"/>
  <c r="AH55" i="50"/>
  <c r="AH53" i="50"/>
  <c r="AH51" i="50"/>
  <c r="AH49" i="50"/>
  <c r="AH47" i="50"/>
  <c r="AH45" i="50"/>
  <c r="AH43" i="50"/>
  <c r="AH41" i="50"/>
  <c r="X39" i="50"/>
  <c r="X37" i="50"/>
  <c r="X35" i="50"/>
  <c r="X33" i="50"/>
  <c r="X31" i="50"/>
  <c r="X29" i="50"/>
  <c r="X27" i="50"/>
  <c r="T27" i="50"/>
  <c r="X41" i="50"/>
  <c r="AH30" i="50"/>
  <c r="AD44" i="50"/>
  <c r="T30" i="50"/>
  <c r="AD57" i="50"/>
  <c r="AD55" i="50"/>
  <c r="AD53" i="50"/>
  <c r="AD51" i="50"/>
  <c r="AD49" i="50"/>
  <c r="AD47" i="50"/>
  <c r="AD45" i="50"/>
  <c r="AD43" i="50"/>
  <c r="AD41" i="50"/>
  <c r="T39" i="50"/>
  <c r="T37" i="50"/>
  <c r="T35" i="50"/>
  <c r="T33" i="50"/>
  <c r="T31" i="50"/>
  <c r="T29" i="50"/>
  <c r="AH34" i="50"/>
  <c r="AH24" i="50"/>
  <c r="T34" i="50"/>
  <c r="X57" i="50"/>
  <c r="X55" i="50"/>
  <c r="X53" i="50"/>
  <c r="X51" i="50"/>
  <c r="X49" i="50"/>
  <c r="X47" i="50"/>
  <c r="X45" i="50"/>
  <c r="X43" i="50"/>
  <c r="AH38" i="50"/>
  <c r="AH28" i="50"/>
  <c r="T38" i="50"/>
  <c r="J6" i="51"/>
  <c r="F6" i="51"/>
  <c r="J7" i="51"/>
  <c r="F7" i="51"/>
  <c r="F8" i="51"/>
  <c r="J8" i="51"/>
  <c r="J10" i="51"/>
  <c r="F18" i="51"/>
  <c r="F16" i="51"/>
  <c r="J16" i="51"/>
  <c r="J17" i="51"/>
  <c r="F12" i="51"/>
  <c r="J20" i="51"/>
  <c r="F11" i="51"/>
  <c r="F17" i="51"/>
  <c r="J9" i="51"/>
  <c r="J14" i="51"/>
  <c r="F13" i="51"/>
  <c r="J11" i="51"/>
  <c r="F14" i="51"/>
  <c r="F15" i="51"/>
  <c r="J19" i="51"/>
  <c r="F9" i="51"/>
  <c r="F10" i="51"/>
  <c r="F19" i="51"/>
  <c r="J13" i="51"/>
  <c r="J18" i="51"/>
  <c r="J15" i="51"/>
  <c r="J12" i="51"/>
  <c r="F20" i="51"/>
  <c r="L8" i="51" l="1"/>
  <c r="I8" i="51"/>
  <c r="L7" i="51"/>
  <c r="L6" i="51"/>
  <c r="AD23" i="50" s="1"/>
  <c r="I7" i="51"/>
  <c r="T23" i="50" s="1"/>
  <c r="I6" i="51"/>
  <c r="X23" i="50" s="1"/>
  <c r="X24" i="50"/>
  <c r="L19" i="51"/>
  <c r="I17" i="51"/>
  <c r="L15" i="51"/>
  <c r="I15" i="51"/>
  <c r="L13" i="51"/>
  <c r="I11" i="51"/>
  <c r="L17" i="51"/>
  <c r="I12" i="51"/>
  <c r="L11" i="51"/>
  <c r="I9" i="51"/>
  <c r="I13" i="51"/>
  <c r="L18" i="51"/>
  <c r="L20" i="51"/>
  <c r="L9" i="51"/>
  <c r="I20" i="51"/>
  <c r="I14" i="51"/>
  <c r="I16" i="51"/>
  <c r="I18" i="51"/>
  <c r="L16" i="51"/>
  <c r="L10" i="51"/>
  <c r="L12" i="51"/>
  <c r="L14" i="51"/>
  <c r="I10" i="51"/>
  <c r="I19" i="51"/>
  <c r="AH23" i="50" l="1"/>
  <c r="M8" i="51"/>
  <c r="AH25" i="50"/>
  <c r="AD25" i="50"/>
  <c r="AD58" i="50" s="1"/>
  <c r="T24" i="50"/>
  <c r="X25" i="50"/>
  <c r="X58" i="50" s="1"/>
  <c r="T25" i="50"/>
  <c r="M7" i="51"/>
  <c r="M6" i="51"/>
  <c r="M11" i="51"/>
  <c r="L21" i="51"/>
  <c r="M19" i="51"/>
  <c r="M14" i="51"/>
  <c r="M12" i="51"/>
  <c r="M15" i="51"/>
  <c r="M10" i="51"/>
  <c r="M20" i="51"/>
  <c r="M13" i="51"/>
  <c r="I21" i="51"/>
  <c r="M18" i="51"/>
  <c r="M9" i="51"/>
  <c r="M17" i="51"/>
  <c r="M16" i="51"/>
  <c r="AH58" i="50" l="1"/>
  <c r="T59" i="50" s="1"/>
  <c r="T58" i="50"/>
  <c r="M2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D0A190D7-BAB3-4FAE-80E5-BCBA9BEBD983}">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DCA5B070-0D81-41D6-925B-F051217BA16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2D5EE86C-464F-4C0D-BD98-782CB9B5A353}">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F39415E4-36A9-4B46-910D-3FAD07F2C5D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37ABD3FC-D92E-455A-B4BD-A324C37B0E32}">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92BE876D-C22C-4F2A-9F2D-A245179572A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<sst xmlns="http://schemas.openxmlformats.org/spreadsheetml/2006/main" count="817" uniqueCount="218">
  <si>
    <t>フリガナ</t>
    <phoneticPr fontId="2"/>
  </si>
  <si>
    <t>殿</t>
    <rPh sb="0" eb="1">
      <t>トノ</t>
    </rPh>
    <phoneticPr fontId="2"/>
  </si>
  <si>
    <t>日</t>
    <rPh sb="0" eb="1">
      <t>ニチ</t>
    </rPh>
    <phoneticPr fontId="2"/>
  </si>
  <si>
    <t>月</t>
    <rPh sb="0" eb="1">
      <t>ゲツ</t>
    </rPh>
    <phoneticPr fontId="2"/>
  </si>
  <si>
    <t>年</t>
    <rPh sb="0" eb="1">
      <t>ネン</t>
    </rPh>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</si>
  <si>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</si>
  <si>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</si>
  <si>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</si>
  <si>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</si>
  <si>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</si>
  <si>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</si>
  <si>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</si>
  <si>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</si>
  <si>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</si>
  <si>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</si>
  <si>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</si>
  <si>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</si>
  <si>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</si>
  <si>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</si>
  <si>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</si>
  <si>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</si>
  <si>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</si>
  <si>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</si>
  <si>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</si>
  <si>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</si>
  <si>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</si>
  <si>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</si>
  <si>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</si>
  <si>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</si>
  <si>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</si>
  <si>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</si>
  <si>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</si>
  <si>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</si>
  <si>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</si>
  <si>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</si>
  <si>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</si>
  <si>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</si>
  <si>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</si>
  <si>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</si>
  <si>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</si>
  <si>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</si>
  <si>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</si>
  <si>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</si>
  <si>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</si>
  <si>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</si>
  <si>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</si>
  <si>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</si>
  <si>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</si>
  <si>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</si>
  <si>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</si>
  <si>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</si>
  <si>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</si>
  <si>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</si>
  <si>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</si>
  <si>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</si>
  <si>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</si>
  <si>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</si>
  <si>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</si>
  <si>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</si>
  <si>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</si>
  <si>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</si>
  <si>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</si>
  <si>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</si>
  <si>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</si>
  <si>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</si>
  <si>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</si>
  <si>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</si>
  <si>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</si>
  <si>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</si>
  <si>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</si>
  <si>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</si>
  <si>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</si>
  <si>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</si>
  <si>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</si>
  <si>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</si>
  <si>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</si>
  <si>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</si>
  <si>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</si>
  <si>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</si>
  <si>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</si>
  <si>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</si>
  <si>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</si>
  <si>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</si>
  <si>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</si>
  <si>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</si>
  <si>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</si>
  <si>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</si>
  <si>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</si>
  <si>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</si>
  <si>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</si>
  <si>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</si>
  <si>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</si>
  <si>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</si>
  <si>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</si>
  <si>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</si>
  <si>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</si>
  <si>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</si>
  <si>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</si>
  <si>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</si>
  <si>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</si>
  <si>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</si>
  <si>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</si>
  <si>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</si>
  <si>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</si>
  <si>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</si>
  <si>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</si>
  <si>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</si>
  <si>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</si>
  <si>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</si>
  <si>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</si>
  <si>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</si>
  <si>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</si>
  <si>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</si>
  <si>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</si>
  <si>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</si>
  <si>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</si>
  <si>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</si>
  <si>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</si>
  <si>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</si>
  <si>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</si>
  <si>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</si>
  <si>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</si>
  <si>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</si>
  <si>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</si>
  <si>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</si>
  <si>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</si>
  <si>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</si>
  <si>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</si>
  <si>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</si>
  <si>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</si>
  <si>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</si>
  <si>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</si>
  <si>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</si>
  <si>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</si>
  <si>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</si>
  <si>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</si>
  <si>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</si>
  <si>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</si>
  <si>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</si>
  <si>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</si>
  <si>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</si>
  <si>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</si>
  <si>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</si>
  <si>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</si>
  <si>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</si>
  <si>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</si>
  <si>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</si>
  <si>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</si>
  <si>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</si>
  <si>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</si>
  <si>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</si>
  <si>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</si>
  <si>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</si>
  <si>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</si>
  <si>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</si>
  <si>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</si>
  <si>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</si>
  <si>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</si>
  <si>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</si>
  <si>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</si>
  <si>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</si>
  <si>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</si>
  <si>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</si>
  <si>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</si>
  <si>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</si>
  <si>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補助金申請書</t>
    <rPh sb="0" eb="3">
      <t>ホジョキン</t>
    </rPh>
    <rPh sb="3" eb="6">
      <t>シンセイショ</t>
    </rPh>
    <phoneticPr fontId="2"/>
  </si>
  <si>
    <t>　記入して提出すること。</t>
    <rPh sb="1" eb="3">
      <t>キニュウ</t>
    </rPh>
    <rPh sb="5" eb="7">
      <t>テイシュツ</t>
    </rPh>
    <phoneticPr fontId="2"/>
  </si>
  <si>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</si>
  <si>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</si>
  <si>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</si>
  <si>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</si>
  <si>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</si>
  <si>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</si>
  <si>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</si>
  <si>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令和５年度新型コロナウイルス感染症流行下における介護サービス事業所等の</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</si>
  <si>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</si>
  <si>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</si>
  <si>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</si>
  <si>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</si>
  <si>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</si>
  <si>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</si>
  <si>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</si>
  <si>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</si>
  <si>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</si>
  <si>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</si>
  <si>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</si>
  <si>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</si>
  <si>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</si>
  <si>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</si>
  <si>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</si>
  <si>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</si>
  <si>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</si>
  <si>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</si>
  <si>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</si>
  <si>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2"/>
  </si>
  <si>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2"/>
  </si>
  <si>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</si>
  <si>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</si>
  <si>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</si>
  <si>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</si>
  <si>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2"/>
  </si>
  <si>
    <t>支給上限額</t>
    <rPh sb="0" eb="2">
      <t>シキュウ</t>
    </rPh>
    <rPh sb="2" eb="5">
      <t>ジョウゲンガク</t>
    </rPh>
    <phoneticPr fontId="2"/>
  </si>
  <si>
    <t>万円</t>
    <rPh sb="0" eb="2">
      <t>マンエン</t>
    </rPh>
    <phoneticPr fontId="2"/>
  </si>
  <si>
    <t>×</t>
    <phoneticPr fontId="2"/>
  </si>
  <si>
    <t>支給人数</t>
    <rPh sb="0" eb="2">
      <t>シキュウ</t>
    </rPh>
    <rPh sb="2" eb="4">
      <t>ニンズウ</t>
    </rPh>
    <phoneticPr fontId="2"/>
  </si>
  <si>
    <t>ヶ月</t>
    <rPh sb="1" eb="2">
      <t>ゲツ</t>
    </rPh>
    <phoneticPr fontId="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</si>
  <si>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2"/>
  </si>
  <si>
    <t>円</t>
    <rPh sb="0" eb="1">
      <t>エン</t>
    </rPh>
    <phoneticPr fontId="2"/>
  </si>
  <si>
    <t>（上限4,000円）</t>
    <rPh sb="1" eb="3">
      <t>ジョウゲン</t>
    </rPh>
    <rPh sb="8" eb="9">
      <t>エン</t>
    </rPh>
    <phoneticPr fontId="2"/>
  </si>
  <si>
    <t>感染対応期間</t>
    <rPh sb="0" eb="2">
      <t>カンセン</t>
    </rPh>
    <rPh sb="2" eb="4">
      <t>タイオウ</t>
    </rPh>
    <rPh sb="4" eb="6">
      <t>キカン</t>
    </rPh>
    <phoneticPr fontId="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</si>
  <si>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</si>
  <si>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</si>
  <si>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2"/>
  </si>
  <si>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2"/>
  </si>
  <si>
    <t>=</t>
    <phoneticPr fontId="2"/>
  </si>
  <si>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2"/>
  </si>
  <si>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2"/>
  </si>
  <si>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10～12</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</si>
</sst>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11"/>
      <color rgb="FF0000FF"/>
      <name val="ＭＳ 明朝"/>
      <family val="1"/>
      <charset val="128"/>
    </font>
    <font>
      <sz val="3"/>
      <color rgb="FFFF0000"/>
      <name val="ＭＳ Ｐ明朝"/>
      <family val="1"/>
      <charset val="128"/>
    </font>
    <font>
      <u/>
      <sz val="11"/>
      <color rgb="FF0000FF"/>
      <name val="ＭＳ 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u/>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sz val="11"/>
      <color theme="9" tint="-0.249977111117893"/>
      <name val="ＭＳ 明朝"/>
      <family val="1"/>
      <charset val="128"/>
    </font>
    <font>
      <u/>
      <sz val="11"/>
      <color theme="9" tint="-0.249977111117893"/>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26">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27" fillId="0" borderId="0" xfId="0" applyNumberFormat="1" applyFont="1" applyFill="1">
      <alignment vertical="center"/>
    </xf>
    <xf numFmtId="0" fontId="29" fillId="0" borderId="0" xfId="0" applyFont="1" applyFill="1" applyAlignment="1">
      <alignment vertical="center"/>
    </xf>
    <xf numFmtId="0" fontId="30" fillId="0" borderId="0" xfId="0" applyFont="1" applyFill="1" applyAlignment="1">
      <alignment horizontal="left" vertical="top"/>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4" xfId="0" applyFont="1" applyFill="1" applyBorder="1" applyAlignment="1">
      <alignment vertical="center"/>
    </xf>
    <xf numFmtId="0" fontId="15" fillId="0" borderId="0" xfId="0" applyFont="1" applyFill="1" applyBorder="1" applyAlignment="1">
      <alignment horizontal="left" vertical="center"/>
    </xf>
    <xf numFmtId="0" fontId="15" fillId="7" borderId="0" xfId="0" applyFont="1" applyFill="1" applyBorder="1" applyAlignment="1">
      <alignment horizontal="left" vertical="center" wrapText="1"/>
    </xf>
    <xf numFmtId="0" fontId="7" fillId="0" borderId="9" xfId="0" applyFont="1" applyFill="1" applyBorder="1" applyAlignment="1">
      <alignment vertical="center"/>
    </xf>
    <xf numFmtId="0" fontId="31"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7" borderId="0" xfId="0" applyFont="1" applyFill="1" applyBorder="1" applyAlignment="1">
      <alignment horizontal="center" vertical="center" wrapTex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8" fillId="5" borderId="39" xfId="0" applyFont="1" applyFill="1" applyBorder="1" applyAlignment="1">
      <alignment horizontal="center"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E25"/>
  <sheetViews>
    <sheetView view="pageBreakPreview" zoomScaleNormal="100" zoomScaleSheetLayoutView="100" workbookViewId="0">
      <selection activeCell="D18" sqref="D18"/>
    </sheetView>
  </sheetViews>
  <sheetFormatPr defaultRowHeight="13.5"/>
  <cols>
    <col min="1" max="1" width="3.125" style="157" customWidth="1"/>
    <col min="2" max="2" width="7.75" style="157" customWidth="1"/>
    <col min="3" max="3" width="27.5" style="156" customWidth="1"/>
    <col min="4" max="4" width="32.375" style="156" customWidth="1"/>
    <col min="5" max="5" width="32.125" style="156" customWidth="1"/>
    <col min="6" max="6" width="4.25" style="157" customWidth="1"/>
    <col min="7" max="16384" width="9" style="157"/>
  </cols>
  <sheetData>
    <row r="2" spans="2:5" ht="17.25">
      <c r="B2" s="1" t="s">
        <v>92</v>
      </c>
      <c r="D2" s="2"/>
    </row>
    <row r="3" spans="2:5" ht="17.25">
      <c r="B3" s="1"/>
      <c r="D3" s="2"/>
    </row>
    <row r="4" spans="2:5" s="162" customFormat="1" ht="17.25">
      <c r="B4" s="175" t="s">
        <v>174</v>
      </c>
      <c r="C4" s="176"/>
      <c r="D4" s="165"/>
      <c r="E4" s="164"/>
    </row>
    <row r="5" spans="2:5" s="162" customFormat="1" ht="17.25">
      <c r="B5" s="163" t="s">
        <v>163</v>
      </c>
      <c r="C5" s="164"/>
      <c r="D5" s="165"/>
      <c r="E5" s="164"/>
    </row>
    <row r="6" spans="2:5" ht="14.25">
      <c r="C6" s="2"/>
      <c r="D6" s="2"/>
    </row>
    <row r="7" spans="2:5" ht="14.25">
      <c r="B7" s="158" t="s">
        <v>87</v>
      </c>
      <c r="C7" s="3" t="s">
        <v>126</v>
      </c>
      <c r="D7" s="4" t="s">
        <v>89</v>
      </c>
      <c r="E7" s="4" t="s">
        <v>86</v>
      </c>
    </row>
    <row r="8" spans="2:5" ht="42" customHeight="1">
      <c r="B8" s="158">
        <v>1</v>
      </c>
      <c r="C8" s="5" t="s">
        <v>88</v>
      </c>
      <c r="D8" s="6"/>
      <c r="E8" s="6"/>
    </row>
    <row r="9" spans="2:5" ht="61.5" customHeight="1">
      <c r="B9" s="158">
        <v>2</v>
      </c>
      <c r="C9" s="5"/>
      <c r="D9" s="6" t="s">
        <v>167</v>
      </c>
      <c r="E9" s="6"/>
    </row>
    <row r="10" spans="2:5" ht="110.25" customHeight="1">
      <c r="B10" s="158">
        <v>3</v>
      </c>
      <c r="C10" s="5"/>
      <c r="D10" s="6"/>
      <c r="E10" s="6" t="s">
        <v>194</v>
      </c>
    </row>
    <row r="11" spans="2:5" ht="39" customHeight="1">
      <c r="B11" s="158">
        <v>4</v>
      </c>
      <c r="C11" s="5"/>
      <c r="D11" s="6" t="s">
        <v>94</v>
      </c>
      <c r="E11" s="6"/>
    </row>
    <row r="12" spans="2:5" ht="48.75" customHeight="1">
      <c r="B12" s="158">
        <v>5</v>
      </c>
      <c r="C12" s="5"/>
      <c r="D12" s="6" t="s">
        <v>90</v>
      </c>
      <c r="E12" s="6"/>
    </row>
    <row r="13" spans="2:5" ht="34.5" customHeight="1">
      <c r="B13" s="158">
        <v>6</v>
      </c>
      <c r="C13" s="5"/>
      <c r="D13" s="6" t="s">
        <v>91</v>
      </c>
      <c r="E13" s="6"/>
    </row>
    <row r="14" spans="2:5" ht="125.25" customHeight="1">
      <c r="B14" s="158">
        <v>7</v>
      </c>
      <c r="C14" s="7"/>
      <c r="D14" s="8" t="s">
        <v>195</v>
      </c>
      <c r="E14" s="9"/>
    </row>
    <row r="15" spans="2:5" ht="95.25" customHeight="1">
      <c r="B15" s="158">
        <v>8</v>
      </c>
      <c r="C15" s="5"/>
      <c r="D15" s="6" t="s">
        <v>196</v>
      </c>
      <c r="E15" s="6"/>
    </row>
    <row r="16" spans="2:5" ht="37.5" customHeight="1">
      <c r="B16" s="158">
        <v>9</v>
      </c>
      <c r="C16" s="5"/>
      <c r="D16" s="6" t="s">
        <v>127</v>
      </c>
      <c r="E16" s="6"/>
    </row>
    <row r="17" spans="2:5" ht="39" customHeight="1">
      <c r="B17" s="158">
        <v>10</v>
      </c>
      <c r="C17" s="5" t="s">
        <v>93</v>
      </c>
      <c r="D17" s="6"/>
      <c r="E17" s="6"/>
    </row>
    <row r="18" spans="2:5" ht="57.75" customHeight="1">
      <c r="B18" s="158">
        <v>11</v>
      </c>
      <c r="C18" s="166" t="s">
        <v>164</v>
      </c>
      <c r="D18" s="6"/>
      <c r="E18" s="6"/>
    </row>
    <row r="19" spans="2:5" ht="22.5" customHeight="1"/>
    <row r="20" spans="2:5" ht="22.5" customHeight="1">
      <c r="B20" s="157" t="s">
        <v>200</v>
      </c>
    </row>
    <row r="21" spans="2:5" ht="22.5" hidden="1" customHeight="1">
      <c r="B21" s="157" t="s">
        <v>215</v>
      </c>
    </row>
    <row r="22" spans="2:5" ht="22.5" hidden="1" customHeight="1">
      <c r="B22" s="157" t="s">
        <v>216</v>
      </c>
    </row>
    <row r="23" spans="2:5" ht="22.5" hidden="1" customHeight="1">
      <c r="B23" s="157" t="s">
        <v>217</v>
      </c>
    </row>
    <row r="24" spans="2:5" ht="22.5" customHeight="1">
      <c r="B24" s="157" t="s">
        <v>166</v>
      </c>
    </row>
    <row r="25" spans="2:5" ht="15.75" customHeight="1"/>
  </sheetData>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1BDB-42CE-441E-91BA-1235326FEEC7}">
  <sheetPr>
    <tabColor theme="9"/>
  </sheetPr>
  <dimension ref="A1:AM63"/>
  <sheetViews>
    <sheetView tabSelected="1" view="pageBreakPreview" zoomScale="115" zoomScaleNormal="120" zoomScaleSheetLayoutView="115" workbookViewId="0">
      <selection activeCell="Q10" sqref="Q10"/>
    </sheetView>
  </sheetViews>
  <sheetFormatPr defaultColWidth="2.25" defaultRowHeight="12"/>
  <cols>
    <col min="1" max="1" width="2.625" style="116" customWidth="1"/>
    <col min="2" max="16384" width="2.25" style="116"/>
  </cols>
  <sheetData>
    <row r="1" spans="1:39" ht="13.5" customHeight="1">
      <c r="A1" s="113" t="s">
        <v>213</v>
      </c>
      <c r="B1" s="114"/>
      <c r="C1" s="115"/>
      <c r="D1" s="115"/>
    </row>
    <row r="2" spans="1:39" ht="8.25" customHeight="1">
      <c r="A2" s="113"/>
      <c r="B2" s="114"/>
      <c r="C2" s="115"/>
      <c r="D2" s="115"/>
    </row>
    <row r="3" spans="1:39" ht="18" customHeight="1">
      <c r="A3" s="208" t="s">
        <v>168</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row>
    <row r="4" spans="1:39" ht="18" customHeight="1">
      <c r="A4" s="209" t="s">
        <v>165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1:39" ht="8.2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row>
    <row r="6" spans="1:39">
      <c r="B6" s="114"/>
      <c r="C6" s="115"/>
      <c r="D6" s="115"/>
      <c r="AB6" s="117"/>
      <c r="AC6" s="118" t="s">
        <v>85</v>
      </c>
      <c r="AD6" s="210"/>
      <c r="AE6" s="210"/>
      <c r="AF6" s="189" t="s">
        <v>4</v>
      </c>
      <c r="AG6" s="210"/>
      <c r="AH6" s="210"/>
      <c r="AI6" s="189" t="s">
        <v>3</v>
      </c>
      <c r="AJ6" s="210"/>
      <c r="AK6" s="210"/>
      <c r="AL6" s="189" t="s">
        <v>2</v>
      </c>
      <c r="AM6" s="189"/>
    </row>
    <row r="7" spans="1:39" ht="18" customHeight="1">
      <c r="A7" s="211"/>
      <c r="B7" s="211"/>
      <c r="C7" s="211"/>
      <c r="D7" s="211"/>
      <c r="E7" s="211"/>
      <c r="F7" s="211"/>
      <c r="G7" s="211"/>
      <c r="I7" s="116" t="s">
        <v>1</v>
      </c>
    </row>
    <row r="8" spans="1:39" ht="8.25" customHeight="1">
      <c r="B8" s="114"/>
      <c r="C8" s="115"/>
      <c r="D8" s="115"/>
    </row>
    <row r="9" spans="1:39">
      <c r="A9" s="116" t="s">
        <v>14</v>
      </c>
      <c r="B9" s="114"/>
      <c r="C9" s="115"/>
      <c r="D9" s="115"/>
    </row>
    <row r="10" spans="1:39" ht="11.25" customHeight="1">
      <c r="B10" s="114"/>
      <c r="C10" s="115"/>
      <c r="D10" s="115"/>
    </row>
    <row r="11" spans="1:39" ht="13.5" customHeight="1">
      <c r="A11" s="232" t="s">
        <v>62</v>
      </c>
      <c r="B11" s="119" t="s">
        <v>0</v>
      </c>
      <c r="C11" s="120"/>
      <c r="D11" s="120"/>
      <c r="E11" s="121"/>
      <c r="F11" s="121"/>
      <c r="G11" s="121"/>
      <c r="H11" s="121"/>
      <c r="I11" s="121"/>
      <c r="J11" s="121"/>
      <c r="K11" s="122"/>
      <c r="L11" s="235"/>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7"/>
    </row>
    <row r="12" spans="1:39" ht="21" customHeight="1">
      <c r="A12" s="233"/>
      <c r="B12" s="123" t="s">
        <v>5</v>
      </c>
      <c r="C12" s="124"/>
      <c r="D12" s="124"/>
      <c r="E12" s="125"/>
      <c r="F12" s="125"/>
      <c r="G12" s="125"/>
      <c r="H12" s="125"/>
      <c r="I12" s="125"/>
      <c r="J12" s="125"/>
      <c r="K12" s="126"/>
      <c r="L12" s="238"/>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40"/>
    </row>
    <row r="13" spans="1:39">
      <c r="A13" s="233"/>
      <c r="B13" s="241" t="s">
        <v>63</v>
      </c>
      <c r="C13" s="242"/>
      <c r="D13" s="242"/>
      <c r="E13" s="242"/>
      <c r="F13" s="242"/>
      <c r="G13" s="242"/>
      <c r="H13" s="242"/>
      <c r="I13" s="242"/>
      <c r="J13" s="242"/>
      <c r="K13" s="243"/>
      <c r="L13" s="127" t="s">
        <v>6</v>
      </c>
      <c r="M13" s="127"/>
      <c r="N13" s="127"/>
      <c r="O13" s="127"/>
      <c r="P13" s="127"/>
      <c r="Q13" s="250"/>
      <c r="R13" s="250"/>
      <c r="S13" s="127" t="s">
        <v>7</v>
      </c>
      <c r="T13" s="250"/>
      <c r="U13" s="250"/>
      <c r="V13" s="250"/>
      <c r="W13" s="127" t="s">
        <v>8</v>
      </c>
      <c r="X13" s="127"/>
      <c r="Y13" s="127"/>
      <c r="Z13" s="127"/>
      <c r="AA13" s="127"/>
      <c r="AB13" s="127"/>
      <c r="AC13" s="127"/>
      <c r="AD13" s="127"/>
      <c r="AE13" s="127"/>
      <c r="AF13" s="127"/>
      <c r="AG13" s="127"/>
      <c r="AH13" s="127"/>
      <c r="AI13" s="127"/>
      <c r="AJ13" s="127"/>
      <c r="AK13" s="127"/>
      <c r="AL13" s="127"/>
      <c r="AM13" s="128"/>
    </row>
    <row r="14" spans="1:39" ht="13.5" customHeight="1">
      <c r="A14" s="233"/>
      <c r="B14" s="244"/>
      <c r="C14" s="245"/>
      <c r="D14" s="245"/>
      <c r="E14" s="245"/>
      <c r="F14" s="245"/>
      <c r="G14" s="245"/>
      <c r="H14" s="245"/>
      <c r="I14" s="245"/>
      <c r="J14" s="245"/>
      <c r="K14" s="246"/>
      <c r="L14" s="251"/>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3"/>
    </row>
    <row r="15" spans="1:39" ht="13.5" customHeight="1">
      <c r="A15" s="233"/>
      <c r="B15" s="247"/>
      <c r="C15" s="248"/>
      <c r="D15" s="248"/>
      <c r="E15" s="248"/>
      <c r="F15" s="248"/>
      <c r="G15" s="248"/>
      <c r="H15" s="248"/>
      <c r="I15" s="248"/>
      <c r="J15" s="248"/>
      <c r="K15" s="249"/>
      <c r="L15" s="254"/>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6"/>
    </row>
    <row r="16" spans="1:39" ht="18" customHeight="1">
      <c r="A16" s="233"/>
      <c r="B16" s="129" t="s">
        <v>9</v>
      </c>
      <c r="C16" s="187"/>
      <c r="D16" s="187"/>
      <c r="E16" s="130"/>
      <c r="F16" s="130"/>
      <c r="G16" s="130"/>
      <c r="H16" s="130"/>
      <c r="I16" s="130"/>
      <c r="J16" s="130"/>
      <c r="K16" s="130"/>
      <c r="L16" s="129" t="s">
        <v>10</v>
      </c>
      <c r="M16" s="130"/>
      <c r="N16" s="130"/>
      <c r="O16" s="130"/>
      <c r="P16" s="130"/>
      <c r="Q16" s="130"/>
      <c r="R16" s="131"/>
      <c r="S16" s="212"/>
      <c r="T16" s="213"/>
      <c r="U16" s="213"/>
      <c r="V16" s="213"/>
      <c r="W16" s="213"/>
      <c r="X16" s="213"/>
      <c r="Y16" s="214"/>
      <c r="Z16" s="129" t="s">
        <v>64</v>
      </c>
      <c r="AA16" s="130"/>
      <c r="AB16" s="130"/>
      <c r="AC16" s="130"/>
      <c r="AD16" s="130"/>
      <c r="AE16" s="130"/>
      <c r="AF16" s="131"/>
      <c r="AG16" s="212"/>
      <c r="AH16" s="213"/>
      <c r="AI16" s="213"/>
      <c r="AJ16" s="213"/>
      <c r="AK16" s="213"/>
      <c r="AL16" s="213"/>
      <c r="AM16" s="214"/>
    </row>
    <row r="17" spans="1:39" ht="18" customHeight="1">
      <c r="A17" s="233"/>
      <c r="B17" s="129" t="s">
        <v>11</v>
      </c>
      <c r="C17" s="187"/>
      <c r="D17" s="187"/>
      <c r="E17" s="130"/>
      <c r="F17" s="130"/>
      <c r="G17" s="130"/>
      <c r="H17" s="130"/>
      <c r="I17" s="130"/>
      <c r="J17" s="130"/>
      <c r="K17" s="130"/>
      <c r="L17" s="129" t="s">
        <v>12</v>
      </c>
      <c r="M17" s="130"/>
      <c r="N17" s="130"/>
      <c r="O17" s="130"/>
      <c r="P17" s="130"/>
      <c r="Q17" s="130"/>
      <c r="R17" s="131"/>
      <c r="S17" s="212"/>
      <c r="T17" s="213"/>
      <c r="U17" s="213"/>
      <c r="V17" s="213"/>
      <c r="W17" s="213"/>
      <c r="X17" s="213"/>
      <c r="Y17" s="214"/>
      <c r="Z17" s="129" t="s">
        <v>13</v>
      </c>
      <c r="AA17" s="130"/>
      <c r="AB17" s="130"/>
      <c r="AC17" s="130"/>
      <c r="AD17" s="130"/>
      <c r="AE17" s="130"/>
      <c r="AF17" s="131"/>
      <c r="AG17" s="212"/>
      <c r="AH17" s="213"/>
      <c r="AI17" s="213"/>
      <c r="AJ17" s="213"/>
      <c r="AK17" s="213"/>
      <c r="AL17" s="213"/>
      <c r="AM17" s="214"/>
    </row>
    <row r="18" spans="1:39" ht="18.75" customHeight="1">
      <c r="A18" s="234"/>
      <c r="B18" s="129" t="s">
        <v>15</v>
      </c>
      <c r="C18" s="187"/>
      <c r="D18" s="187"/>
      <c r="E18" s="130"/>
      <c r="F18" s="130"/>
      <c r="G18" s="130"/>
      <c r="H18" s="130"/>
      <c r="I18" s="130"/>
      <c r="J18" s="130"/>
      <c r="K18" s="130"/>
      <c r="L18" s="129" t="s">
        <v>12</v>
      </c>
      <c r="M18" s="130"/>
      <c r="N18" s="130"/>
      <c r="O18" s="130"/>
      <c r="P18" s="130"/>
      <c r="Q18" s="130"/>
      <c r="R18" s="131"/>
      <c r="S18" s="212"/>
      <c r="T18" s="213"/>
      <c r="U18" s="213"/>
      <c r="V18" s="213"/>
      <c r="W18" s="213"/>
      <c r="X18" s="213"/>
      <c r="Y18" s="214"/>
      <c r="Z18" s="129" t="s">
        <v>13</v>
      </c>
      <c r="AA18" s="130"/>
      <c r="AB18" s="130"/>
      <c r="AC18" s="130"/>
      <c r="AD18" s="130"/>
      <c r="AE18" s="130"/>
      <c r="AF18" s="131"/>
      <c r="AG18" s="212"/>
      <c r="AH18" s="213"/>
      <c r="AI18" s="213"/>
      <c r="AJ18" s="213"/>
      <c r="AK18" s="213"/>
      <c r="AL18" s="213"/>
      <c r="AM18" s="214"/>
    </row>
    <row r="19" spans="1:39" ht="18" customHeight="1">
      <c r="A19" s="129" t="s">
        <v>48</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215" t="s">
        <v>40</v>
      </c>
      <c r="B20" s="216"/>
      <c r="C20" s="216"/>
      <c r="D20" s="216"/>
      <c r="E20" s="216"/>
      <c r="F20" s="216"/>
      <c r="G20" s="216"/>
      <c r="H20" s="216"/>
      <c r="I20" s="216"/>
      <c r="J20" s="216"/>
      <c r="K20" s="216"/>
      <c r="L20" s="216"/>
      <c r="M20" s="216"/>
      <c r="N20" s="216"/>
      <c r="O20" s="216"/>
      <c r="P20" s="216"/>
      <c r="Q20" s="216"/>
      <c r="R20" s="216"/>
      <c r="S20" s="217"/>
      <c r="T20" s="224" t="s">
        <v>96</v>
      </c>
      <c r="U20" s="225"/>
      <c r="V20" s="225"/>
      <c r="W20" s="225"/>
      <c r="X20" s="225"/>
      <c r="Y20" s="225"/>
      <c r="Z20" s="225"/>
      <c r="AA20" s="225"/>
      <c r="AB20" s="225"/>
      <c r="AC20" s="225"/>
      <c r="AD20" s="225"/>
      <c r="AE20" s="225"/>
      <c r="AF20" s="225"/>
      <c r="AG20" s="225"/>
      <c r="AH20" s="225"/>
      <c r="AI20" s="225"/>
      <c r="AJ20" s="225"/>
      <c r="AK20" s="225"/>
      <c r="AL20" s="225"/>
      <c r="AM20" s="226"/>
    </row>
    <row r="21" spans="1:39" ht="22.5" customHeight="1">
      <c r="A21" s="218"/>
      <c r="B21" s="219"/>
      <c r="C21" s="219"/>
      <c r="D21" s="219"/>
      <c r="E21" s="219"/>
      <c r="F21" s="219"/>
      <c r="G21" s="219"/>
      <c r="H21" s="219"/>
      <c r="I21" s="219"/>
      <c r="J21" s="219"/>
      <c r="K21" s="219"/>
      <c r="L21" s="219"/>
      <c r="M21" s="219"/>
      <c r="N21" s="219"/>
      <c r="O21" s="219"/>
      <c r="P21" s="219"/>
      <c r="Q21" s="219"/>
      <c r="R21" s="219"/>
      <c r="S21" s="220"/>
      <c r="T21" s="224" t="s">
        <v>97</v>
      </c>
      <c r="U21" s="225"/>
      <c r="V21" s="225"/>
      <c r="W21" s="225"/>
      <c r="X21" s="225"/>
      <c r="Y21" s="225"/>
      <c r="Z21" s="225"/>
      <c r="AA21" s="225"/>
      <c r="AB21" s="225"/>
      <c r="AC21" s="226"/>
      <c r="AD21" s="224" t="s">
        <v>98</v>
      </c>
      <c r="AE21" s="225"/>
      <c r="AF21" s="225"/>
      <c r="AG21" s="225"/>
      <c r="AH21" s="225"/>
      <c r="AI21" s="225"/>
      <c r="AJ21" s="225"/>
      <c r="AK21" s="225"/>
      <c r="AL21" s="225"/>
      <c r="AM21" s="226"/>
    </row>
    <row r="22" spans="1:39" ht="12.75" customHeight="1">
      <c r="A22" s="221"/>
      <c r="B22" s="222"/>
      <c r="C22" s="222"/>
      <c r="D22" s="222"/>
      <c r="E22" s="222"/>
      <c r="F22" s="222"/>
      <c r="G22" s="222"/>
      <c r="H22" s="222"/>
      <c r="I22" s="222"/>
      <c r="J22" s="222"/>
      <c r="K22" s="222"/>
      <c r="L22" s="222"/>
      <c r="M22" s="222"/>
      <c r="N22" s="222"/>
      <c r="O22" s="222"/>
      <c r="P22" s="222"/>
      <c r="Q22" s="222"/>
      <c r="R22" s="222"/>
      <c r="S22" s="223"/>
      <c r="T22" s="227" t="s">
        <v>173</v>
      </c>
      <c r="U22" s="228"/>
      <c r="V22" s="228"/>
      <c r="W22" s="229"/>
      <c r="X22" s="230" t="s">
        <v>16</v>
      </c>
      <c r="Y22" s="230"/>
      <c r="Z22" s="230"/>
      <c r="AA22" s="230"/>
      <c r="AB22" s="230"/>
      <c r="AC22" s="231"/>
      <c r="AD22" s="227" t="s">
        <v>173</v>
      </c>
      <c r="AE22" s="228"/>
      <c r="AF22" s="228"/>
      <c r="AG22" s="229"/>
      <c r="AH22" s="257" t="s">
        <v>16</v>
      </c>
      <c r="AI22" s="257"/>
      <c r="AJ22" s="257"/>
      <c r="AK22" s="257"/>
      <c r="AL22" s="257"/>
      <c r="AM22" s="258"/>
    </row>
    <row r="23" spans="1:39" ht="12.75" customHeight="1">
      <c r="A23" s="233" t="s">
        <v>128</v>
      </c>
      <c r="B23" s="119" t="s">
        <v>50</v>
      </c>
      <c r="C23" s="121"/>
      <c r="D23" s="121"/>
      <c r="E23" s="121"/>
      <c r="F23" s="121"/>
      <c r="G23" s="121"/>
      <c r="H23" s="121"/>
      <c r="I23" s="121"/>
      <c r="J23" s="121"/>
      <c r="K23" s="121"/>
      <c r="L23" s="121"/>
      <c r="M23" s="121"/>
      <c r="N23" s="121"/>
      <c r="O23" s="121"/>
      <c r="P23" s="121"/>
      <c r="Q23" s="121"/>
      <c r="R23" s="121"/>
      <c r="S23" s="122"/>
      <c r="T23" s="259">
        <f ca="1">COUNTIFS('（様式２）申請額一覧  (令和５年10月以降) '!$E$6:$E$20,B23,'（様式２）申請額一覧  (令和５年10月以降) '!$I$6:$I$20,"&gt;0")</f>
        <v>0</v>
      </c>
      <c r="U23" s="260"/>
      <c r="V23" s="261" t="s">
        <v>17</v>
      </c>
      <c r="W23" s="262"/>
      <c r="X23" s="263">
        <f ca="1">SUMIF('（様式２）申請額一覧  (令和５年10月以降) '!$E$6:$E$20,B23,'（様式２）申請額一覧  (令和５年10月以降) '!$I$6:$I$20)</f>
        <v>0</v>
      </c>
      <c r="Y23" s="264"/>
      <c r="Z23" s="264"/>
      <c r="AA23" s="264"/>
      <c r="AB23" s="133" t="s">
        <v>78</v>
      </c>
      <c r="AC23" s="134"/>
      <c r="AD23" s="259">
        <f ca="1">COUNTIFS('（様式２）申請額一覧  (令和５年10月以降) '!$E$6:$E$20,B23,'（様式２）申請額一覧  (令和５年10月以降) '!$L$6:$L$20,"&gt;0")</f>
        <v>0</v>
      </c>
      <c r="AE23" s="260"/>
      <c r="AF23" s="261" t="s">
        <v>17</v>
      </c>
      <c r="AG23" s="262"/>
      <c r="AH23" s="263">
        <f ca="1">SUMIF('（様式２）申請額一覧  (令和５年10月以降) '!$E$6:$E$20,B23,'（様式２）申請額一覧  (令和５年10月以降) '!$L$6:$L$20)</f>
        <v>0</v>
      </c>
      <c r="AI23" s="264"/>
      <c r="AJ23" s="264"/>
      <c r="AK23" s="264"/>
      <c r="AL23" s="133" t="s">
        <v>78</v>
      </c>
      <c r="AM23" s="134"/>
    </row>
    <row r="24" spans="1:39" ht="12.75" customHeight="1">
      <c r="A24" s="233"/>
      <c r="B24" s="135" t="s">
        <v>51</v>
      </c>
      <c r="C24" s="136"/>
      <c r="D24" s="136"/>
      <c r="E24" s="136"/>
      <c r="F24" s="136"/>
      <c r="G24" s="136"/>
      <c r="H24" s="136"/>
      <c r="I24" s="136"/>
      <c r="J24" s="136"/>
      <c r="K24" s="136"/>
      <c r="L24" s="136"/>
      <c r="M24" s="136"/>
      <c r="N24" s="136"/>
      <c r="O24" s="136"/>
      <c r="P24" s="136"/>
      <c r="Q24" s="136"/>
      <c r="R24" s="136"/>
      <c r="S24" s="137"/>
      <c r="T24" s="265">
        <f ca="1">COUNTIFS('（様式２）申請額一覧  (令和５年10月以降) '!$E$6:$E$20,B24,'（様式２）申請額一覧  (令和５年10月以降) '!$I$6:$I$20,"&gt;0")</f>
        <v>0</v>
      </c>
      <c r="U24" s="266"/>
      <c r="V24" s="269" t="s">
        <v>17</v>
      </c>
      <c r="W24" s="270"/>
      <c r="X24" s="271">
        <f ca="1">SUMIF('（様式２）申請額一覧  (令和５年10月以降) '!$E$6:$E$20,B24,'（様式２）申請額一覧  (令和５年10月以降) '!$I$6:$I$20)</f>
        <v>0</v>
      </c>
      <c r="Y24" s="272"/>
      <c r="Z24" s="272"/>
      <c r="AA24" s="272"/>
      <c r="AB24" s="138" t="s">
        <v>78</v>
      </c>
      <c r="AC24" s="139"/>
      <c r="AD24" s="265">
        <f ca="1">COUNTIFS('（様式２）申請額一覧  (令和５年10月以降) '!$E$6:$E$20,B24,'（様式２）申請額一覧  (令和５年10月以降) '!$L$6:$L$20,"&gt;0")</f>
        <v>0</v>
      </c>
      <c r="AE24" s="266"/>
      <c r="AF24" s="269" t="s">
        <v>17</v>
      </c>
      <c r="AG24" s="270"/>
      <c r="AH24" s="267">
        <f ca="1">SUMIF('（様式２）申請額一覧  (令和５年10月以降) '!$E$6:$E$20,B24,'（様式２）申請額一覧  (令和５年10月以降) '!$L$6:$L$20)</f>
        <v>0</v>
      </c>
      <c r="AI24" s="268"/>
      <c r="AJ24" s="268"/>
      <c r="AK24" s="268"/>
      <c r="AL24" s="138" t="s">
        <v>78</v>
      </c>
      <c r="AM24" s="139"/>
    </row>
    <row r="25" spans="1:39" ht="12.75" customHeight="1">
      <c r="A25" s="233"/>
      <c r="B25" s="135" t="s">
        <v>52</v>
      </c>
      <c r="C25" s="136"/>
      <c r="D25" s="136"/>
      <c r="E25" s="136"/>
      <c r="F25" s="136"/>
      <c r="G25" s="136"/>
      <c r="H25" s="136"/>
      <c r="I25" s="136"/>
      <c r="J25" s="136"/>
      <c r="K25" s="136"/>
      <c r="L25" s="136"/>
      <c r="M25" s="136"/>
      <c r="N25" s="136"/>
      <c r="O25" s="136"/>
      <c r="P25" s="136"/>
      <c r="Q25" s="136"/>
      <c r="R25" s="136"/>
      <c r="S25" s="137"/>
      <c r="T25" s="265">
        <f ca="1">COUNTIFS('（様式２）申請額一覧  (令和５年10月以降) '!$E$6:$E$20,B25,'（様式２）申請額一覧  (令和５年10月以降) '!$I$6:$I$20,"&gt;0")</f>
        <v>0</v>
      </c>
      <c r="U25" s="266"/>
      <c r="V25" s="269" t="s">
        <v>17</v>
      </c>
      <c r="W25" s="270"/>
      <c r="X25" s="267">
        <f ca="1">SUMIF('（様式２）申請額一覧  (令和５年10月以降) '!$E$6:$E$20,B25,'（様式２）申請額一覧  (令和５年10月以降) '!$I$6:$I$20)</f>
        <v>0</v>
      </c>
      <c r="Y25" s="268"/>
      <c r="Z25" s="268"/>
      <c r="AA25" s="268"/>
      <c r="AB25" s="138" t="s">
        <v>78</v>
      </c>
      <c r="AC25" s="139"/>
      <c r="AD25" s="265">
        <f ca="1">COUNTIFS('（様式２）申請額一覧  (令和５年10月以降) '!$E$6:$E$20,B25,'（様式２）申請額一覧  (令和５年10月以降) '!$L$6:$L$20,"&gt;0")</f>
        <v>0</v>
      </c>
      <c r="AE25" s="266"/>
      <c r="AF25" s="269" t="s">
        <v>17</v>
      </c>
      <c r="AG25" s="270"/>
      <c r="AH25" s="267">
        <f ca="1">SUMIF('（様式２）申請額一覧  (令和５年10月以降) '!$E$6:$E$20,B25,'（様式２）申請額一覧  (令和５年10月以降) '!$L$6:$L$20)</f>
        <v>0</v>
      </c>
      <c r="AI25" s="268"/>
      <c r="AJ25" s="268"/>
      <c r="AK25" s="268"/>
      <c r="AL25" s="138" t="s">
        <v>78</v>
      </c>
      <c r="AM25" s="139"/>
    </row>
    <row r="26" spans="1:39" ht="12.75" customHeight="1">
      <c r="A26" s="233"/>
      <c r="B26" s="140" t="s">
        <v>68</v>
      </c>
      <c r="C26" s="136"/>
      <c r="D26" s="136"/>
      <c r="E26" s="136"/>
      <c r="F26" s="136"/>
      <c r="G26" s="136"/>
      <c r="H26" s="136"/>
      <c r="I26" s="136"/>
      <c r="J26" s="136"/>
      <c r="K26" s="136"/>
      <c r="L26" s="136"/>
      <c r="M26" s="136"/>
      <c r="N26" s="136"/>
      <c r="O26" s="136"/>
      <c r="P26" s="136"/>
      <c r="Q26" s="136"/>
      <c r="R26" s="136"/>
      <c r="S26" s="136"/>
      <c r="T26" s="265">
        <f ca="1">COUNTIFS('（様式２）申請額一覧  (令和５年10月以降) '!$E$6:$E$20,B26,'（様式２）申請額一覧  (令和５年10月以降) '!$I$6:$I$20,"&gt;0")</f>
        <v>0</v>
      </c>
      <c r="U26" s="266"/>
      <c r="V26" s="269" t="s">
        <v>17</v>
      </c>
      <c r="W26" s="270"/>
      <c r="X26" s="267">
        <f ca="1">SUMIF('（様式２）申請額一覧  (令和５年10月以降) '!$E$6:$E$20,B26,'（様式２）申請額一覧  (令和５年10月以降) '!$I$6:$I$20)</f>
        <v>0</v>
      </c>
      <c r="Y26" s="268"/>
      <c r="Z26" s="268"/>
      <c r="AA26" s="268"/>
      <c r="AB26" s="141" t="s">
        <v>78</v>
      </c>
      <c r="AC26" s="139"/>
      <c r="AD26" s="265">
        <f ca="1">COUNTIFS('（様式２）申請額一覧  (令和５年10月以降) '!$E$6:$E$20,B26,'（様式２）申請額一覧  (令和５年10月以降) '!$L$6:$L$20,"&gt;0")</f>
        <v>0</v>
      </c>
      <c r="AE26" s="266"/>
      <c r="AF26" s="269" t="s">
        <v>17</v>
      </c>
      <c r="AG26" s="270"/>
      <c r="AH26" s="267">
        <f ca="1">SUMIF('（様式２）申請額一覧  (令和５年10月以降) '!$E$6:$E$20,B26,'（様式２）申請額一覧  (令和５年10月以降) '!$L$6:$L$20)</f>
        <v>0</v>
      </c>
      <c r="AI26" s="268"/>
      <c r="AJ26" s="268"/>
      <c r="AK26" s="268"/>
      <c r="AL26" s="141" t="s">
        <v>78</v>
      </c>
      <c r="AM26" s="139"/>
    </row>
    <row r="27" spans="1:39" ht="12.75" customHeight="1">
      <c r="A27" s="233"/>
      <c r="B27" s="135" t="s">
        <v>18</v>
      </c>
      <c r="C27" s="136"/>
      <c r="D27" s="136"/>
      <c r="E27" s="136"/>
      <c r="F27" s="136"/>
      <c r="G27" s="136"/>
      <c r="H27" s="136"/>
      <c r="I27" s="136"/>
      <c r="J27" s="136"/>
      <c r="K27" s="136"/>
      <c r="L27" s="136"/>
      <c r="M27" s="136"/>
      <c r="N27" s="136"/>
      <c r="O27" s="136"/>
      <c r="P27" s="136"/>
      <c r="Q27" s="136"/>
      <c r="R27" s="136"/>
      <c r="S27" s="136"/>
      <c r="T27" s="265">
        <f ca="1">COUNTIFS('（様式２）申請額一覧  (令和５年10月以降) '!$E$6:$E$20,B27,'（様式２）申請額一覧  (令和５年10月以降) '!$I$6:$I$20,"&gt;0")</f>
        <v>0</v>
      </c>
      <c r="U27" s="266"/>
      <c r="V27" s="269" t="s">
        <v>17</v>
      </c>
      <c r="W27" s="270"/>
      <c r="X27" s="267">
        <f ca="1">SUMIF('（様式２）申請額一覧  (令和５年10月以降) '!$E$6:$E$20,B27,'（様式２）申請額一覧  (令和５年10月以降) '!$I$6:$I$20)</f>
        <v>0</v>
      </c>
      <c r="Y27" s="268"/>
      <c r="Z27" s="268"/>
      <c r="AA27" s="268"/>
      <c r="AB27" s="141" t="s">
        <v>78</v>
      </c>
      <c r="AC27" s="139"/>
      <c r="AD27" s="265">
        <f ca="1">COUNTIFS('（様式２）申請額一覧  (令和５年10月以降) '!$E$6:$E$20,B27,'（様式２）申請額一覧  (令和５年10月以降) '!$L$6:$L$20,"&gt;0")</f>
        <v>0</v>
      </c>
      <c r="AE27" s="266"/>
      <c r="AF27" s="269" t="s">
        <v>17</v>
      </c>
      <c r="AG27" s="270"/>
      <c r="AH27" s="267">
        <f ca="1">SUMIF('（様式２）申請額一覧  (令和５年10月以降) '!$E$6:$E$20,B27,'（様式２）申請額一覧  (令和５年10月以降) '!$L$6:$L$20)</f>
        <v>0</v>
      </c>
      <c r="AI27" s="268"/>
      <c r="AJ27" s="268"/>
      <c r="AK27" s="268"/>
      <c r="AL27" s="141" t="s">
        <v>78</v>
      </c>
      <c r="AM27" s="139"/>
    </row>
    <row r="28" spans="1:39" ht="12.75" customHeight="1">
      <c r="A28" s="233"/>
      <c r="B28" s="135" t="s">
        <v>123</v>
      </c>
      <c r="C28" s="136"/>
      <c r="D28" s="136"/>
      <c r="E28" s="136"/>
      <c r="F28" s="136"/>
      <c r="G28" s="136"/>
      <c r="H28" s="136"/>
      <c r="I28" s="136"/>
      <c r="J28" s="136"/>
      <c r="K28" s="136"/>
      <c r="L28" s="136"/>
      <c r="M28" s="136"/>
      <c r="N28" s="136"/>
      <c r="O28" s="136"/>
      <c r="P28" s="136"/>
      <c r="Q28" s="136"/>
      <c r="R28" s="136"/>
      <c r="S28" s="136"/>
      <c r="T28" s="265">
        <f ca="1">COUNTIFS('（様式２）申請額一覧  (令和５年10月以降) '!$E$6:$E$20,B28,'（様式２）申請額一覧  (令和５年10月以降) '!$I$6:$I$20,"&gt;0")</f>
        <v>0</v>
      </c>
      <c r="U28" s="266"/>
      <c r="V28" s="269" t="s">
        <v>17</v>
      </c>
      <c r="W28" s="270"/>
      <c r="X28" s="267">
        <f ca="1">SUMIF('（様式２）申請額一覧  (令和５年10月以降) '!$E$6:$E$20,B28,'（様式２）申請額一覧  (令和５年10月以降) '!$I$6:$I$20)</f>
        <v>0</v>
      </c>
      <c r="Y28" s="268"/>
      <c r="Z28" s="268"/>
      <c r="AA28" s="268"/>
      <c r="AB28" s="138" t="s">
        <v>78</v>
      </c>
      <c r="AC28" s="139"/>
      <c r="AD28" s="265">
        <f ca="1">COUNTIFS('（様式２）申請額一覧  (令和５年10月以降) '!$E$6:$E$20,B28,'（様式２）申請額一覧  (令和５年10月以降) '!$L$6:$L$20,"&gt;0")</f>
        <v>0</v>
      </c>
      <c r="AE28" s="266"/>
      <c r="AF28" s="269" t="s">
        <v>17</v>
      </c>
      <c r="AG28" s="270"/>
      <c r="AH28" s="267">
        <f ca="1">SUMIF('（様式２）申請額一覧  (令和５年10月以降) '!$E$6:$E$20,B28,'（様式２）申請額一覧  (令和５年10月以降) '!$L$6:$L$20)</f>
        <v>0</v>
      </c>
      <c r="AI28" s="268"/>
      <c r="AJ28" s="268"/>
      <c r="AK28" s="268"/>
      <c r="AL28" s="138" t="s">
        <v>78</v>
      </c>
      <c r="AM28" s="139"/>
    </row>
    <row r="29" spans="1:39" ht="12.75" customHeight="1">
      <c r="A29" s="233"/>
      <c r="B29" s="135" t="s">
        <v>124</v>
      </c>
      <c r="C29" s="136"/>
      <c r="D29" s="136"/>
      <c r="E29" s="136"/>
      <c r="F29" s="136"/>
      <c r="G29" s="136"/>
      <c r="H29" s="136"/>
      <c r="I29" s="136"/>
      <c r="J29" s="136"/>
      <c r="K29" s="136"/>
      <c r="L29" s="136"/>
      <c r="M29" s="136"/>
      <c r="N29" s="136"/>
      <c r="O29" s="136"/>
      <c r="P29" s="136"/>
      <c r="Q29" s="136"/>
      <c r="R29" s="136"/>
      <c r="S29" s="136"/>
      <c r="T29" s="265">
        <f ca="1">COUNTIFS('（様式２）申請額一覧  (令和５年10月以降) '!$E$6:$E$20,B29,'（様式２）申請額一覧  (令和５年10月以降) '!$I$6:$I$20,"&gt;0")</f>
        <v>0</v>
      </c>
      <c r="U29" s="266"/>
      <c r="V29" s="269" t="s">
        <v>17</v>
      </c>
      <c r="W29" s="270"/>
      <c r="X29" s="267">
        <f ca="1">SUMIF('（様式２）申請額一覧  (令和５年10月以降) '!$E$6:$E$20,B29,'（様式２）申請額一覧  (令和５年10月以降) '!$I$6:$I$20)</f>
        <v>0</v>
      </c>
      <c r="Y29" s="268"/>
      <c r="Z29" s="268"/>
      <c r="AA29" s="268"/>
      <c r="AB29" s="138" t="s">
        <v>78</v>
      </c>
      <c r="AC29" s="139"/>
      <c r="AD29" s="265">
        <f ca="1">COUNTIFS('（様式２）申請額一覧  (令和５年10月以降) '!$E$6:$E$20,B29,'（様式２）申請額一覧  (令和５年10月以降) '!$L$6:$L$20,"&gt;0")</f>
        <v>0</v>
      </c>
      <c r="AE29" s="266"/>
      <c r="AF29" s="269" t="s">
        <v>17</v>
      </c>
      <c r="AG29" s="270"/>
      <c r="AH29" s="267">
        <f ca="1">SUMIF('（様式２）申請額一覧  (令和５年10月以降) '!$E$6:$E$20,B29,'（様式２）申請額一覧  (令和５年10月以降) '!$L$6:$L$20)</f>
        <v>0</v>
      </c>
      <c r="AI29" s="268"/>
      <c r="AJ29" s="268"/>
      <c r="AK29" s="268"/>
      <c r="AL29" s="138" t="s">
        <v>78</v>
      </c>
      <c r="AM29" s="139"/>
    </row>
    <row r="30" spans="1:39" ht="12.75" customHeight="1">
      <c r="A30" s="234"/>
      <c r="B30" s="142" t="s">
        <v>125</v>
      </c>
      <c r="C30" s="143"/>
      <c r="D30" s="143"/>
      <c r="E30" s="143"/>
      <c r="F30" s="143"/>
      <c r="G30" s="143"/>
      <c r="H30" s="143"/>
      <c r="I30" s="143"/>
      <c r="J30" s="143"/>
      <c r="K30" s="143"/>
      <c r="L30" s="143"/>
      <c r="M30" s="143"/>
      <c r="N30" s="143"/>
      <c r="O30" s="143"/>
      <c r="P30" s="143"/>
      <c r="Q30" s="143"/>
      <c r="R30" s="143"/>
      <c r="S30" s="143"/>
      <c r="T30" s="273">
        <f ca="1">COUNTIFS('（様式２）申請額一覧  (令和５年10月以降) '!$E$6:$E$20,B30,'（様式２）申請額一覧  (令和５年10月以降) '!$I$6:$I$20,"&gt;0")</f>
        <v>0</v>
      </c>
      <c r="U30" s="274"/>
      <c r="V30" s="275" t="s">
        <v>17</v>
      </c>
      <c r="W30" s="276"/>
      <c r="X30" s="277">
        <f ca="1">SUMIF('（様式２）申請額一覧  (令和５年10月以降) '!$E$6:$E$20,B30,'（様式２）申請額一覧  (令和５年10月以降) '!$I$6:$I$20)</f>
        <v>0</v>
      </c>
      <c r="Y30" s="278"/>
      <c r="Z30" s="278"/>
      <c r="AA30" s="278"/>
      <c r="AB30" s="144" t="s">
        <v>78</v>
      </c>
      <c r="AC30" s="145"/>
      <c r="AD30" s="279">
        <f ca="1">COUNTIFS('（様式２）申請額一覧  (令和５年10月以降) '!$E$6:$E$20,B30,'（様式２）申請額一覧  (令和５年10月以降) '!$L$6:$L$20,"&gt;0")</f>
        <v>0</v>
      </c>
      <c r="AE30" s="280"/>
      <c r="AF30" s="281" t="s">
        <v>17</v>
      </c>
      <c r="AG30" s="282"/>
      <c r="AH30" s="277">
        <f ca="1">SUMIF('（様式２）申請額一覧  (令和５年10月以降) '!$E$6:$E$20,B30,'（様式２）申請額一覧  (令和５年10月以降) '!$L$6:$L$20)</f>
        <v>0</v>
      </c>
      <c r="AI30" s="278"/>
      <c r="AJ30" s="278"/>
      <c r="AK30" s="278"/>
      <c r="AL30" s="144" t="s">
        <v>78</v>
      </c>
      <c r="AM30" s="145"/>
    </row>
    <row r="31" spans="1:39" ht="12.75" customHeight="1">
      <c r="A31" s="289" t="s">
        <v>65</v>
      </c>
      <c r="B31" s="119" t="s">
        <v>38</v>
      </c>
      <c r="C31" s="121"/>
      <c r="D31" s="121"/>
      <c r="E31" s="121"/>
      <c r="F31" s="121"/>
      <c r="G31" s="121"/>
      <c r="H31" s="121"/>
      <c r="I31" s="121"/>
      <c r="J31" s="121"/>
      <c r="K31" s="121"/>
      <c r="L31" s="121"/>
      <c r="M31" s="121"/>
      <c r="N31" s="121"/>
      <c r="O31" s="121"/>
      <c r="P31" s="121"/>
      <c r="Q31" s="121"/>
      <c r="R31" s="121"/>
      <c r="S31" s="121"/>
      <c r="T31" s="259">
        <f ca="1">COUNTIFS('（様式２）申請額一覧  (令和５年10月以降) '!$E$6:$E$20,B31,'（様式２）申請額一覧  (令和５年10月以降) '!$I$6:$I$20,"&gt;0")</f>
        <v>0</v>
      </c>
      <c r="U31" s="260"/>
      <c r="V31" s="261" t="s">
        <v>17</v>
      </c>
      <c r="W31" s="262"/>
      <c r="X31" s="263">
        <f ca="1">SUMIF('（様式２）申請額一覧  (令和５年10月以降) '!$E$6:$E$20,B31,'（様式２）申請額一覧  (令和５年10月以降) '!$I$6:$I$20)</f>
        <v>0</v>
      </c>
      <c r="Y31" s="264"/>
      <c r="Z31" s="264"/>
      <c r="AA31" s="264"/>
      <c r="AB31" s="146" t="s">
        <v>78</v>
      </c>
      <c r="AC31" s="134"/>
      <c r="AD31" s="259">
        <f ca="1">COUNTIFS('（様式２）申請額一覧  (令和５年10月以降) '!$E$6:$E$20,B31,'（様式２）申請額一覧  (令和５年10月以降) '!$L$6:$L$20,"&gt;0")</f>
        <v>0</v>
      </c>
      <c r="AE31" s="260"/>
      <c r="AF31" s="261" t="s">
        <v>17</v>
      </c>
      <c r="AG31" s="262"/>
      <c r="AH31" s="263">
        <f ca="1">SUMIF('（様式２）申請額一覧  (令和５年10月以降) '!$E$6:$E$20,B31,'（様式２）申請額一覧  (令和５年10月以降) '!$L$6:$L$20)</f>
        <v>0</v>
      </c>
      <c r="AI31" s="264"/>
      <c r="AJ31" s="264"/>
      <c r="AK31" s="264"/>
      <c r="AL31" s="146" t="s">
        <v>78</v>
      </c>
      <c r="AM31" s="134"/>
    </row>
    <row r="32" spans="1:39" ht="12.75" customHeight="1">
      <c r="A32" s="290"/>
      <c r="B32" s="125" t="s">
        <v>37</v>
      </c>
      <c r="C32" s="125"/>
      <c r="D32" s="125"/>
      <c r="E32" s="125"/>
      <c r="F32" s="125"/>
      <c r="G32" s="125"/>
      <c r="H32" s="125"/>
      <c r="I32" s="125"/>
      <c r="J32" s="125"/>
      <c r="K32" s="125"/>
      <c r="L32" s="125"/>
      <c r="M32" s="125"/>
      <c r="N32" s="125"/>
      <c r="O32" s="125"/>
      <c r="P32" s="125"/>
      <c r="Q32" s="125"/>
      <c r="R32" s="125"/>
      <c r="S32" s="125"/>
      <c r="T32" s="244">
        <f ca="1">COUNTIFS('（様式２）申請額一覧  (令和５年10月以降) '!$E$6:$E$20,B32,'（様式２）申請額一覧  (令和５年10月以降) '!$I$6:$I$20,"&gt;0")</f>
        <v>0</v>
      </c>
      <c r="U32" s="245"/>
      <c r="V32" s="283" t="s">
        <v>17</v>
      </c>
      <c r="W32" s="284"/>
      <c r="X32" s="285">
        <f ca="1">SUMIF('（様式２）申請額一覧  (令和５年10月以降) '!$E$6:$E$20,B32,'（様式２）申請額一覧  (令和５年10月以降) '!$I$6:$I$20)</f>
        <v>0</v>
      </c>
      <c r="Y32" s="286"/>
      <c r="Z32" s="286"/>
      <c r="AA32" s="286"/>
      <c r="AB32" s="147" t="s">
        <v>78</v>
      </c>
      <c r="AC32" s="148"/>
      <c r="AD32" s="247">
        <f ca="1">COUNTIFS('（様式２）申請額一覧  (令和５年10月以降) '!$E$6:$E$20,B32,'（様式２）申請額一覧  (令和５年10月以降) '!$L$6:$L$20,"&gt;0")</f>
        <v>0</v>
      </c>
      <c r="AE32" s="248"/>
      <c r="AF32" s="287" t="s">
        <v>17</v>
      </c>
      <c r="AG32" s="288"/>
      <c r="AH32" s="285">
        <f ca="1">SUMIF('（様式２）申請額一覧  (令和５年10月以降) '!$E$6:$E$20,B32,'（様式２）申請額一覧  (令和５年10月以降) '!$L$6:$L$20)</f>
        <v>0</v>
      </c>
      <c r="AI32" s="286"/>
      <c r="AJ32" s="286"/>
      <c r="AK32" s="286"/>
      <c r="AL32" s="147" t="s">
        <v>78</v>
      </c>
      <c r="AM32" s="148"/>
    </row>
    <row r="33" spans="1:39" ht="12.75" customHeight="1">
      <c r="A33" s="232" t="s">
        <v>35</v>
      </c>
      <c r="B33" s="121" t="s">
        <v>19</v>
      </c>
      <c r="C33" s="121"/>
      <c r="D33" s="121"/>
      <c r="E33" s="121"/>
      <c r="F33" s="121"/>
      <c r="G33" s="121"/>
      <c r="H33" s="121"/>
      <c r="I33" s="121"/>
      <c r="J33" s="121"/>
      <c r="K33" s="121"/>
      <c r="L33" s="121"/>
      <c r="M33" s="121"/>
      <c r="N33" s="121"/>
      <c r="O33" s="121"/>
      <c r="P33" s="121"/>
      <c r="Q33" s="121"/>
      <c r="R33" s="121"/>
      <c r="S33" s="121"/>
      <c r="T33" s="259">
        <f ca="1">COUNTIFS('（様式２）申請額一覧  (令和５年10月以降) '!$E$6:$E$20,B33,'（様式２）申請額一覧  (令和５年10月以降) '!$I$6:$I$20,"&gt;0")</f>
        <v>0</v>
      </c>
      <c r="U33" s="260"/>
      <c r="V33" s="261" t="s">
        <v>17</v>
      </c>
      <c r="W33" s="262"/>
      <c r="X33" s="271">
        <f ca="1">SUMIF('（様式２）申請額一覧  (令和５年10月以降) '!$E$6:$E$20,B33,'（様式２）申請額一覧  (令和５年10月以降) '!$I$6:$I$20)</f>
        <v>0</v>
      </c>
      <c r="Y33" s="272"/>
      <c r="Z33" s="272"/>
      <c r="AA33" s="272"/>
      <c r="AB33" s="149" t="s">
        <v>78</v>
      </c>
      <c r="AC33" s="150"/>
      <c r="AD33" s="291">
        <f ca="1">COUNTIFS('（様式２）申請額一覧  (令和５年10月以降) '!$E$6:$E$20,B33,'（様式２）申請額一覧  (令和５年10月以降) '!$L$6:$L$20,"&gt;0")</f>
        <v>0</v>
      </c>
      <c r="AE33" s="292"/>
      <c r="AF33" s="293" t="s">
        <v>17</v>
      </c>
      <c r="AG33" s="294"/>
      <c r="AH33" s="271">
        <f ca="1">SUMIF('（様式２）申請額一覧  (令和５年10月以降) '!$E$6:$E$20,B33,'（様式２）申請額一覧  (令和５年10月以降) '!$L$6:$L$20)</f>
        <v>0</v>
      </c>
      <c r="AI33" s="272"/>
      <c r="AJ33" s="272"/>
      <c r="AK33" s="272"/>
      <c r="AL33" s="149" t="s">
        <v>78</v>
      </c>
      <c r="AM33" s="150"/>
    </row>
    <row r="34" spans="1:39" ht="12.75" customHeight="1">
      <c r="A34" s="233"/>
      <c r="B34" s="136" t="s">
        <v>20</v>
      </c>
      <c r="C34" s="136"/>
      <c r="D34" s="136"/>
      <c r="E34" s="136"/>
      <c r="F34" s="136"/>
      <c r="G34" s="136"/>
      <c r="H34" s="136"/>
      <c r="I34" s="136"/>
      <c r="J34" s="136"/>
      <c r="K34" s="136"/>
      <c r="L34" s="136"/>
      <c r="M34" s="136"/>
      <c r="N34" s="136"/>
      <c r="O34" s="136"/>
      <c r="P34" s="136"/>
      <c r="Q34" s="136"/>
      <c r="R34" s="136"/>
      <c r="S34" s="136"/>
      <c r="T34" s="265">
        <f ca="1">COUNTIFS('（様式２）申請額一覧  (令和５年10月以降) '!$E$6:$E$20,B34,'（様式２）申請額一覧  (令和５年10月以降) '!$I$6:$I$20,"&gt;0")</f>
        <v>0</v>
      </c>
      <c r="U34" s="266"/>
      <c r="V34" s="269" t="s">
        <v>17</v>
      </c>
      <c r="W34" s="270"/>
      <c r="X34" s="267">
        <f ca="1">SUMIF('（様式２）申請額一覧  (令和５年10月以降) '!$E$6:$E$20,B34,'（様式２）申請額一覧  (令和５年10月以降) '!$I$6:$I$20)</f>
        <v>0</v>
      </c>
      <c r="Y34" s="268"/>
      <c r="Z34" s="268"/>
      <c r="AA34" s="268"/>
      <c r="AB34" s="138" t="s">
        <v>78</v>
      </c>
      <c r="AC34" s="139"/>
      <c r="AD34" s="265">
        <f ca="1">COUNTIFS('（様式２）申請額一覧  (令和５年10月以降) '!$E$6:$E$20,B34,'（様式２）申請額一覧  (令和５年10月以降) '!$L$6:$L$20,"&gt;0")</f>
        <v>0</v>
      </c>
      <c r="AE34" s="266"/>
      <c r="AF34" s="269" t="s">
        <v>17</v>
      </c>
      <c r="AG34" s="270"/>
      <c r="AH34" s="267">
        <f ca="1">SUMIF('（様式２）申請額一覧  (令和５年10月以降) '!$E$6:$E$20,B34,'（様式２）申請額一覧  (令和５年10月以降) '!$L$6:$L$20)</f>
        <v>0</v>
      </c>
      <c r="AI34" s="268"/>
      <c r="AJ34" s="268"/>
      <c r="AK34" s="268"/>
      <c r="AL34" s="138" t="s">
        <v>78</v>
      </c>
      <c r="AM34" s="139"/>
    </row>
    <row r="35" spans="1:39" ht="12.75" customHeight="1">
      <c r="A35" s="233"/>
      <c r="B35" s="136" t="s">
        <v>21</v>
      </c>
      <c r="C35" s="136"/>
      <c r="D35" s="136"/>
      <c r="E35" s="136"/>
      <c r="F35" s="136"/>
      <c r="G35" s="136"/>
      <c r="H35" s="136"/>
      <c r="I35" s="136"/>
      <c r="J35" s="136"/>
      <c r="K35" s="136"/>
      <c r="L35" s="136"/>
      <c r="M35" s="136"/>
      <c r="N35" s="136"/>
      <c r="O35" s="136"/>
      <c r="P35" s="136"/>
      <c r="Q35" s="136"/>
      <c r="R35" s="136"/>
      <c r="S35" s="136"/>
      <c r="T35" s="265">
        <f ca="1">COUNTIFS('（様式２）申請額一覧  (令和５年10月以降) '!$E$6:$E$20,B35,'（様式２）申請額一覧  (令和５年10月以降) '!$I$6:$I$20,"&gt;0")</f>
        <v>0</v>
      </c>
      <c r="U35" s="266"/>
      <c r="V35" s="269" t="s">
        <v>17</v>
      </c>
      <c r="W35" s="270"/>
      <c r="X35" s="267">
        <f ca="1">SUMIF('（様式２）申請額一覧  (令和５年10月以降) '!$E$6:$E$20,B35,'（様式２）申請額一覧  (令和５年10月以降) '!$I$6:$I$20)</f>
        <v>0</v>
      </c>
      <c r="Y35" s="268"/>
      <c r="Z35" s="268"/>
      <c r="AA35" s="268"/>
      <c r="AB35" s="138" t="s">
        <v>78</v>
      </c>
      <c r="AC35" s="139"/>
      <c r="AD35" s="265">
        <f ca="1">COUNTIFS('（様式２）申請額一覧  (令和５年10月以降) '!$E$6:$E$20,B35,'（様式２）申請額一覧  (令和５年10月以降) '!$L$6:$L$20,"&gt;0")</f>
        <v>0</v>
      </c>
      <c r="AE35" s="266"/>
      <c r="AF35" s="269" t="s">
        <v>17</v>
      </c>
      <c r="AG35" s="270"/>
      <c r="AH35" s="267">
        <f ca="1">SUMIF('（様式２）申請額一覧  (令和５年10月以降) '!$E$6:$E$20,B35,'（様式２）申請額一覧  (令和５年10月以降) '!$L$6:$L$20)</f>
        <v>0</v>
      </c>
      <c r="AI35" s="268"/>
      <c r="AJ35" s="268"/>
      <c r="AK35" s="268"/>
      <c r="AL35" s="138" t="s">
        <v>78</v>
      </c>
      <c r="AM35" s="139"/>
    </row>
    <row r="36" spans="1:39" ht="12.75" customHeight="1">
      <c r="A36" s="233"/>
      <c r="B36" s="136" t="s">
        <v>22</v>
      </c>
      <c r="C36" s="136"/>
      <c r="D36" s="136"/>
      <c r="E36" s="136"/>
      <c r="F36" s="136"/>
      <c r="G36" s="136"/>
      <c r="H36" s="136"/>
      <c r="I36" s="136"/>
      <c r="J36" s="136"/>
      <c r="K36" s="136"/>
      <c r="L36" s="136"/>
      <c r="M36" s="136"/>
      <c r="N36" s="136"/>
      <c r="O36" s="136"/>
      <c r="P36" s="136"/>
      <c r="Q36" s="136"/>
      <c r="R36" s="136"/>
      <c r="S36" s="136"/>
      <c r="T36" s="265">
        <f ca="1">COUNTIFS('（様式２）申請額一覧  (令和５年10月以降) '!$E$6:$E$20,B36,'（様式２）申請額一覧  (令和５年10月以降) '!$I$6:$I$20,"&gt;0")</f>
        <v>0</v>
      </c>
      <c r="U36" s="266"/>
      <c r="V36" s="269" t="s">
        <v>17</v>
      </c>
      <c r="W36" s="270"/>
      <c r="X36" s="267">
        <f ca="1">SUMIF('（様式２）申請額一覧  (令和５年10月以降) '!$E$6:$E$20,B36,'（様式２）申請額一覧  (令和５年10月以降) '!$I$6:$I$20)</f>
        <v>0</v>
      </c>
      <c r="Y36" s="268"/>
      <c r="Z36" s="268"/>
      <c r="AA36" s="268"/>
      <c r="AB36" s="138" t="s">
        <v>78</v>
      </c>
      <c r="AC36" s="139"/>
      <c r="AD36" s="265">
        <f ca="1">COUNTIFS('（様式２）申請額一覧  (令和５年10月以降) '!$E$6:$E$20,B36,'（様式２）申請額一覧  (令和５年10月以降) '!$L$6:$L$20,"&gt;0")</f>
        <v>0</v>
      </c>
      <c r="AE36" s="266"/>
      <c r="AF36" s="269" t="s">
        <v>17</v>
      </c>
      <c r="AG36" s="270"/>
      <c r="AH36" s="267">
        <f ca="1">SUMIF('（様式２）申請額一覧  (令和５年10月以降) '!$E$6:$E$20,B36,'（様式２）申請額一覧  (令和５年10月以降) '!$L$6:$L$20)</f>
        <v>0</v>
      </c>
      <c r="AI36" s="268"/>
      <c r="AJ36" s="268"/>
      <c r="AK36" s="268"/>
      <c r="AL36" s="138" t="s">
        <v>78</v>
      </c>
      <c r="AM36" s="139"/>
    </row>
    <row r="37" spans="1:39" ht="12.75" customHeight="1">
      <c r="A37" s="233"/>
      <c r="B37" s="136" t="s">
        <v>23</v>
      </c>
      <c r="C37" s="136"/>
      <c r="D37" s="136"/>
      <c r="E37" s="136"/>
      <c r="F37" s="136"/>
      <c r="G37" s="136"/>
      <c r="H37" s="136"/>
      <c r="I37" s="136"/>
      <c r="J37" s="136"/>
      <c r="K37" s="136"/>
      <c r="L37" s="136"/>
      <c r="M37" s="136"/>
      <c r="N37" s="136"/>
      <c r="O37" s="136"/>
      <c r="P37" s="136"/>
      <c r="Q37" s="136"/>
      <c r="R37" s="136"/>
      <c r="S37" s="136"/>
      <c r="T37" s="265">
        <f ca="1">COUNTIFS('（様式２）申請額一覧  (令和５年10月以降) '!$E$6:$E$20,B37,'（様式２）申請額一覧  (令和５年10月以降) '!$I$6:$I$20,"&gt;0")</f>
        <v>0</v>
      </c>
      <c r="U37" s="266"/>
      <c r="V37" s="269" t="s">
        <v>17</v>
      </c>
      <c r="W37" s="270"/>
      <c r="X37" s="267">
        <f ca="1">SUMIF('（様式２）申請額一覧  (令和５年10月以降) '!$E$6:$E$20,B37,'（様式２）申請額一覧  (令和５年10月以降) '!$I$6:$I$20)</f>
        <v>0</v>
      </c>
      <c r="Y37" s="268"/>
      <c r="Z37" s="268"/>
      <c r="AA37" s="268"/>
      <c r="AB37" s="138" t="s">
        <v>78</v>
      </c>
      <c r="AC37" s="139"/>
      <c r="AD37" s="265">
        <f ca="1">COUNTIFS('（様式２）申請額一覧  (令和５年10月以降) '!$E$6:$E$20,B37,'（様式２）申請額一覧  (令和５年10月以降) '!$L$6:$L$20,"&gt;0")</f>
        <v>0</v>
      </c>
      <c r="AE37" s="266"/>
      <c r="AF37" s="269" t="s">
        <v>17</v>
      </c>
      <c r="AG37" s="270"/>
      <c r="AH37" s="267">
        <f ca="1">SUMIF('（様式２）申請額一覧  (令和５年10月以降) '!$E$6:$E$20,B37,'（様式２）申請額一覧  (令和５年10月以降) '!$L$6:$L$20)</f>
        <v>0</v>
      </c>
      <c r="AI37" s="268"/>
      <c r="AJ37" s="268"/>
      <c r="AK37" s="268"/>
      <c r="AL37" s="138" t="s">
        <v>78</v>
      </c>
      <c r="AM37" s="139"/>
    </row>
    <row r="38" spans="1:39" ht="12.75" customHeight="1">
      <c r="A38" s="233"/>
      <c r="B38" s="136" t="s">
        <v>24</v>
      </c>
      <c r="C38" s="136"/>
      <c r="D38" s="136"/>
      <c r="E38" s="136"/>
      <c r="F38" s="136"/>
      <c r="G38" s="136"/>
      <c r="H38" s="136"/>
      <c r="I38" s="136"/>
      <c r="J38" s="136"/>
      <c r="K38" s="136"/>
      <c r="L38" s="136"/>
      <c r="M38" s="136"/>
      <c r="N38" s="136"/>
      <c r="O38" s="136"/>
      <c r="P38" s="136"/>
      <c r="Q38" s="136"/>
      <c r="R38" s="136"/>
      <c r="S38" s="136"/>
      <c r="T38" s="265">
        <f ca="1">COUNTIFS('（様式２）申請額一覧  (令和５年10月以降) '!$E$6:$E$20,B38,'（様式２）申請額一覧  (令和５年10月以降) '!$I$6:$I$20,"&gt;0")</f>
        <v>0</v>
      </c>
      <c r="U38" s="266"/>
      <c r="V38" s="269" t="s">
        <v>17</v>
      </c>
      <c r="W38" s="270"/>
      <c r="X38" s="267">
        <f ca="1">SUMIF('（様式２）申請額一覧  (令和５年10月以降) '!$E$6:$E$20,B38,'（様式２）申請額一覧  (令和５年10月以降) '!$I$6:$I$20)</f>
        <v>0</v>
      </c>
      <c r="Y38" s="268"/>
      <c r="Z38" s="268"/>
      <c r="AA38" s="268"/>
      <c r="AB38" s="138" t="s">
        <v>78</v>
      </c>
      <c r="AC38" s="139"/>
      <c r="AD38" s="265">
        <f ca="1">COUNTIFS('（様式２）申請額一覧  (令和５年10月以降) '!$E$6:$E$20,B38,'（様式２）申請額一覧  (令和５年10月以降) '!$L$6:$L$20,"&gt;0")</f>
        <v>0</v>
      </c>
      <c r="AE38" s="266"/>
      <c r="AF38" s="269" t="s">
        <v>17</v>
      </c>
      <c r="AG38" s="270"/>
      <c r="AH38" s="267">
        <f ca="1">SUMIF('（様式２）申請額一覧  (令和５年10月以降) '!$E$6:$E$20,B38,'（様式２）申請額一覧  (令和５年10月以降) '!$L$6:$L$20)</f>
        <v>0</v>
      </c>
      <c r="AI38" s="268"/>
      <c r="AJ38" s="268"/>
      <c r="AK38" s="268"/>
      <c r="AL38" s="138" t="s">
        <v>78</v>
      </c>
      <c r="AM38" s="139"/>
    </row>
    <row r="39" spans="1:39" ht="12.75" customHeight="1">
      <c r="A39" s="233"/>
      <c r="B39" s="136" t="s">
        <v>25</v>
      </c>
      <c r="C39" s="136"/>
      <c r="D39" s="136"/>
      <c r="E39" s="136"/>
      <c r="F39" s="136"/>
      <c r="G39" s="136"/>
      <c r="H39" s="136"/>
      <c r="I39" s="136"/>
      <c r="J39" s="136"/>
      <c r="K39" s="136"/>
      <c r="L39" s="136"/>
      <c r="M39" s="136"/>
      <c r="N39" s="136"/>
      <c r="O39" s="136"/>
      <c r="P39" s="136"/>
      <c r="Q39" s="136"/>
      <c r="R39" s="136"/>
      <c r="S39" s="136"/>
      <c r="T39" s="265">
        <f ca="1">COUNTIFS('（様式２）申請額一覧  (令和５年10月以降) '!$E$6:$E$20,B39,'（様式２）申請額一覧  (令和５年10月以降) '!$I$6:$I$20,"&gt;0")</f>
        <v>0</v>
      </c>
      <c r="U39" s="266"/>
      <c r="V39" s="269" t="s">
        <v>17</v>
      </c>
      <c r="W39" s="270"/>
      <c r="X39" s="267">
        <f ca="1">SUMIF('（様式２）申請額一覧  (令和５年10月以降) '!$E$6:$E$20,B39,'（様式２）申請額一覧  (令和５年10月以降) '!$I$6:$I$20)</f>
        <v>0</v>
      </c>
      <c r="Y39" s="268"/>
      <c r="Z39" s="268"/>
      <c r="AA39" s="268"/>
      <c r="AB39" s="138" t="s">
        <v>78</v>
      </c>
      <c r="AC39" s="139"/>
      <c r="AD39" s="265">
        <f ca="1">COUNTIFS('（様式２）申請額一覧  (令和５年10月以降) '!$E$6:$E$20,B39,'（様式２）申請額一覧  (令和５年10月以降) '!$L$6:$L$20,"&gt;0")</f>
        <v>0</v>
      </c>
      <c r="AE39" s="266"/>
      <c r="AF39" s="269" t="s">
        <v>17</v>
      </c>
      <c r="AG39" s="270"/>
      <c r="AH39" s="267">
        <f ca="1">SUMIF('（様式２）申請額一覧  (令和５年10月以降) '!$E$6:$E$20,B39,'（様式２）申請額一覧  (令和５年10月以降) '!$L$6:$L$20)</f>
        <v>0</v>
      </c>
      <c r="AI39" s="268"/>
      <c r="AJ39" s="268"/>
      <c r="AK39" s="268"/>
      <c r="AL39" s="138" t="s">
        <v>78</v>
      </c>
      <c r="AM39" s="139"/>
    </row>
    <row r="40" spans="1:39" ht="12.75" customHeight="1">
      <c r="A40" s="233"/>
      <c r="B40" s="136" t="s">
        <v>26</v>
      </c>
      <c r="C40" s="136"/>
      <c r="D40" s="136"/>
      <c r="E40" s="136"/>
      <c r="F40" s="136"/>
      <c r="G40" s="136"/>
      <c r="H40" s="136"/>
      <c r="I40" s="136"/>
      <c r="J40" s="136"/>
      <c r="K40" s="136"/>
      <c r="L40" s="136"/>
      <c r="M40" s="136"/>
      <c r="N40" s="136"/>
      <c r="O40" s="136"/>
      <c r="P40" s="136"/>
      <c r="Q40" s="136"/>
      <c r="R40" s="136"/>
      <c r="S40" s="136"/>
      <c r="T40" s="295" t="s">
        <v>95</v>
      </c>
      <c r="U40" s="296"/>
      <c r="V40" s="269" t="s">
        <v>17</v>
      </c>
      <c r="W40" s="270"/>
      <c r="X40" s="297" t="s">
        <v>95</v>
      </c>
      <c r="Y40" s="298"/>
      <c r="Z40" s="298"/>
      <c r="AA40" s="298"/>
      <c r="AB40" s="138" t="s">
        <v>78</v>
      </c>
      <c r="AC40" s="139"/>
      <c r="AD40" s="265">
        <f ca="1">COUNTIFS('（様式２）申請額一覧  (令和５年10月以降) '!$E$6:$E$20,B40,'（様式２）申請額一覧  (令和５年10月以降) '!$L$6:$L$20,"&gt;0")</f>
        <v>0</v>
      </c>
      <c r="AE40" s="266"/>
      <c r="AF40" s="269" t="s">
        <v>17</v>
      </c>
      <c r="AG40" s="270"/>
      <c r="AH40" s="267">
        <f ca="1">SUMIF('（様式２）申請額一覧  (令和５年10月以降) '!$E$6:$E$20,B40,'（様式２）申請額一覧  (令和５年10月以降) '!$L$6:$L$20)</f>
        <v>0</v>
      </c>
      <c r="AI40" s="268"/>
      <c r="AJ40" s="268"/>
      <c r="AK40" s="268"/>
      <c r="AL40" s="138" t="s">
        <v>78</v>
      </c>
      <c r="AM40" s="139"/>
    </row>
    <row r="41" spans="1:39" ht="12.75" customHeight="1">
      <c r="A41" s="234"/>
      <c r="B41" s="143" t="s">
        <v>67</v>
      </c>
      <c r="C41" s="143"/>
      <c r="D41" s="143"/>
      <c r="E41" s="143"/>
      <c r="F41" s="143"/>
      <c r="G41" s="143"/>
      <c r="H41" s="143"/>
      <c r="I41" s="143"/>
      <c r="J41" s="143"/>
      <c r="K41" s="143"/>
      <c r="L41" s="143"/>
      <c r="M41" s="143"/>
      <c r="N41" s="143"/>
      <c r="O41" s="143"/>
      <c r="P41" s="143"/>
      <c r="Q41" s="143"/>
      <c r="R41" s="143"/>
      <c r="S41" s="143"/>
      <c r="T41" s="273">
        <f ca="1">COUNTIFS('（様式２）申請額一覧  (令和５年10月以降) '!$E$6:$E$20,B41,'（様式２）申請額一覧  (令和５年10月以降) '!$I$6:$I$20,"&gt;0")</f>
        <v>0</v>
      </c>
      <c r="U41" s="274"/>
      <c r="V41" s="275" t="s">
        <v>17</v>
      </c>
      <c r="W41" s="276"/>
      <c r="X41" s="277">
        <f ca="1">SUMIF('（様式２）申請額一覧  (令和５年10月以降) '!$E$6:$E$20,B41,'（様式２）申請額一覧  (令和５年10月以降) '!$I$6:$I$20)</f>
        <v>0</v>
      </c>
      <c r="Y41" s="278"/>
      <c r="Z41" s="278"/>
      <c r="AA41" s="278"/>
      <c r="AB41" s="144" t="s">
        <v>78</v>
      </c>
      <c r="AC41" s="145"/>
      <c r="AD41" s="279">
        <f ca="1">COUNTIFS('（様式２）申請額一覧  (令和５年10月以降) '!$E$6:$E$20,B41,'（様式２）申請額一覧  (令和５年10月以降) '!$L$6:$L$20,"&gt;0")</f>
        <v>0</v>
      </c>
      <c r="AE41" s="280"/>
      <c r="AF41" s="281" t="s">
        <v>17</v>
      </c>
      <c r="AG41" s="282"/>
      <c r="AH41" s="277">
        <f ca="1">SUMIF('（様式２）申請額一覧  (令和５年10月以降) '!$E$6:$E$20,B41,'（様式２）申請額一覧  (令和５年10月以降) '!$L$6:$L$20)</f>
        <v>0</v>
      </c>
      <c r="AI41" s="278"/>
      <c r="AJ41" s="278"/>
      <c r="AK41" s="278"/>
      <c r="AL41" s="144" t="s">
        <v>78</v>
      </c>
      <c r="AM41" s="145"/>
    </row>
    <row r="42" spans="1:39" ht="12.75" customHeight="1">
      <c r="A42" s="289" t="s">
        <v>66</v>
      </c>
      <c r="B42" s="121" t="s">
        <v>27</v>
      </c>
      <c r="C42" s="121"/>
      <c r="D42" s="121"/>
      <c r="E42" s="121"/>
      <c r="F42" s="121"/>
      <c r="G42" s="121"/>
      <c r="H42" s="121"/>
      <c r="I42" s="121"/>
      <c r="J42" s="121"/>
      <c r="K42" s="121"/>
      <c r="L42" s="121"/>
      <c r="M42" s="121"/>
      <c r="N42" s="121"/>
      <c r="O42" s="121"/>
      <c r="P42" s="121"/>
      <c r="Q42" s="121"/>
      <c r="R42" s="121"/>
      <c r="S42" s="121"/>
      <c r="T42" s="259">
        <f ca="1">COUNTIFS('（様式２）申請額一覧  (令和５年10月以降) '!$E$6:$E$20,B42,'（様式２）申請額一覧  (令和５年10月以降) '!$I$6:$I$20,"&gt;0")</f>
        <v>0</v>
      </c>
      <c r="U42" s="260"/>
      <c r="V42" s="261" t="s">
        <v>17</v>
      </c>
      <c r="W42" s="262"/>
      <c r="X42" s="263">
        <f ca="1">SUMIF('（様式２）申請額一覧  (令和５年10月以降) '!$E$6:$E$20,B42,'（様式２）申請額一覧  (令和５年10月以降) '!$I$6:$I$20)</f>
        <v>0</v>
      </c>
      <c r="Y42" s="264"/>
      <c r="Z42" s="264"/>
      <c r="AA42" s="264"/>
      <c r="AB42" s="146" t="s">
        <v>78</v>
      </c>
      <c r="AC42" s="134"/>
      <c r="AD42" s="259">
        <f ca="1">COUNTIFS('（様式２）申請額一覧  (令和５年10月以降) '!$E$6:$E$20,B42,'（様式２）申請額一覧  (令和５年10月以降) '!$L$6:$L$20,"&gt;0")</f>
        <v>0</v>
      </c>
      <c r="AE42" s="260"/>
      <c r="AF42" s="261" t="s">
        <v>17</v>
      </c>
      <c r="AG42" s="262"/>
      <c r="AH42" s="263">
        <f ca="1">SUMIF('（様式２）申請額一覧  (令和５年10月以降) '!$E$6:$E$20,B42,'（様式２）申請額一覧  (令和５年10月以降) '!$L$6:$L$20)</f>
        <v>0</v>
      </c>
      <c r="AI42" s="264"/>
      <c r="AJ42" s="264"/>
      <c r="AK42" s="264"/>
      <c r="AL42" s="146" t="s">
        <v>78</v>
      </c>
      <c r="AM42" s="134"/>
    </row>
    <row r="43" spans="1:39" ht="12.75" customHeight="1">
      <c r="A43" s="290"/>
      <c r="B43" s="125" t="s">
        <v>28</v>
      </c>
      <c r="C43" s="125"/>
      <c r="D43" s="125"/>
      <c r="E43" s="125"/>
      <c r="F43" s="125"/>
      <c r="G43" s="125"/>
      <c r="H43" s="125"/>
      <c r="I43" s="125"/>
      <c r="J43" s="125"/>
      <c r="K43" s="125"/>
      <c r="L43" s="125"/>
      <c r="M43" s="125"/>
      <c r="N43" s="125"/>
      <c r="O43" s="125"/>
      <c r="P43" s="125"/>
      <c r="Q43" s="125"/>
      <c r="R43" s="125"/>
      <c r="S43" s="125"/>
      <c r="T43" s="247">
        <f ca="1">COUNTIFS('（様式２）申請額一覧  (令和５年10月以降) '!$E$6:$E$20,B43,'（様式２）申請額一覧  (令和５年10月以降) '!$I$6:$I$20,"&gt;0")</f>
        <v>0</v>
      </c>
      <c r="U43" s="248"/>
      <c r="V43" s="287" t="s">
        <v>17</v>
      </c>
      <c r="W43" s="288"/>
      <c r="X43" s="285">
        <f ca="1">SUMIF('（様式２）申請額一覧  (令和５年10月以降) '!$E$6:$E$20,B43,'（様式２）申請額一覧  (令和５年10月以降) '!$I$6:$I$20)</f>
        <v>0</v>
      </c>
      <c r="Y43" s="286"/>
      <c r="Z43" s="286"/>
      <c r="AA43" s="286"/>
      <c r="AB43" s="147" t="s">
        <v>78</v>
      </c>
      <c r="AC43" s="148"/>
      <c r="AD43" s="247">
        <f ca="1">COUNTIFS('（様式２）申請額一覧  (令和５年10月以降) '!$E$6:$E$20,B43,'（様式２）申請額一覧  (令和５年10月以降) '!$L$6:$L$20,"&gt;0")</f>
        <v>0</v>
      </c>
      <c r="AE43" s="248"/>
      <c r="AF43" s="287" t="s">
        <v>17</v>
      </c>
      <c r="AG43" s="288"/>
      <c r="AH43" s="285">
        <f ca="1">SUMIF('（様式２）申請額一覧  (令和５年10月以降) '!$E$6:$E$20,B43,'（様式２）申請額一覧  (令和５年10月以降) '!$L$6:$L$20)</f>
        <v>0</v>
      </c>
      <c r="AI43" s="286"/>
      <c r="AJ43" s="286"/>
      <c r="AK43" s="286"/>
      <c r="AL43" s="147" t="s">
        <v>78</v>
      </c>
      <c r="AM43" s="148"/>
    </row>
    <row r="44" spans="1:39" ht="12.75" customHeight="1">
      <c r="A44" s="232" t="s">
        <v>36</v>
      </c>
      <c r="B44" s="119" t="s">
        <v>29</v>
      </c>
      <c r="C44" s="121"/>
      <c r="D44" s="121"/>
      <c r="E44" s="121"/>
      <c r="F44" s="121"/>
      <c r="G44" s="121"/>
      <c r="H44" s="121"/>
      <c r="I44" s="121"/>
      <c r="J44" s="121"/>
      <c r="K44" s="121"/>
      <c r="L44" s="121"/>
      <c r="M44" s="121"/>
      <c r="N44" s="121"/>
      <c r="O44" s="121"/>
      <c r="P44" s="121"/>
      <c r="Q44" s="121"/>
      <c r="R44" s="121"/>
      <c r="S44" s="121"/>
      <c r="T44" s="291">
        <f ca="1">COUNTIFS('（様式２）申請額一覧  (令和５年10月以降) '!$E$6:$E$20,B44,'（様式２）申請額一覧  (令和５年10月以降) '!$I$6:$I$20,"&gt;0")</f>
        <v>0</v>
      </c>
      <c r="U44" s="292"/>
      <c r="V44" s="293" t="s">
        <v>17</v>
      </c>
      <c r="W44" s="294"/>
      <c r="X44" s="271">
        <f ca="1">SUMIF('（様式２）申請額一覧  (令和５年10月以降) '!$E$6:$E$20,B44,'（様式２）申請額一覧  (令和５年10月以降) '!$I$6:$I$20)</f>
        <v>0</v>
      </c>
      <c r="Y44" s="272"/>
      <c r="Z44" s="272"/>
      <c r="AA44" s="272"/>
      <c r="AB44" s="149" t="s">
        <v>78</v>
      </c>
      <c r="AC44" s="150"/>
      <c r="AD44" s="291">
        <f ca="1">COUNTIFS('（様式２）申請額一覧  (令和５年10月以降) '!$E$6:$E$20,B44,'（様式２）申請額一覧  (令和５年10月以降) '!$L$6:$L$20,"&gt;0")</f>
        <v>0</v>
      </c>
      <c r="AE44" s="292"/>
      <c r="AF44" s="293" t="s">
        <v>17</v>
      </c>
      <c r="AG44" s="294"/>
      <c r="AH44" s="271">
        <f ca="1">SUMIF('（様式２）申請額一覧  (令和５年10月以降) '!$E$6:$E$20,B44,'（様式２）申請額一覧  (令和５年10月以降) '!$L$6:$L$20)</f>
        <v>0</v>
      </c>
      <c r="AI44" s="272"/>
      <c r="AJ44" s="272"/>
      <c r="AK44" s="272"/>
      <c r="AL44" s="149" t="s">
        <v>78</v>
      </c>
      <c r="AM44" s="150"/>
    </row>
    <row r="45" spans="1:39" ht="12.75" customHeight="1">
      <c r="A45" s="233"/>
      <c r="B45" s="135" t="s">
        <v>30</v>
      </c>
      <c r="C45" s="136"/>
      <c r="D45" s="136"/>
      <c r="E45" s="136"/>
      <c r="F45" s="136"/>
      <c r="G45" s="136"/>
      <c r="H45" s="136"/>
      <c r="I45" s="136"/>
      <c r="J45" s="136"/>
      <c r="K45" s="136"/>
      <c r="L45" s="136"/>
      <c r="M45" s="136"/>
      <c r="N45" s="136"/>
      <c r="O45" s="136"/>
      <c r="P45" s="136"/>
      <c r="Q45" s="136"/>
      <c r="R45" s="136"/>
      <c r="S45" s="136"/>
      <c r="T45" s="265">
        <f ca="1">COUNTIFS('（様式２）申請額一覧  (令和５年10月以降) '!$E$6:$E$20,B45,'（様式２）申請額一覧  (令和５年10月以降) '!$I$6:$I$20,"&gt;0")</f>
        <v>0</v>
      </c>
      <c r="U45" s="266"/>
      <c r="V45" s="269" t="s">
        <v>17</v>
      </c>
      <c r="W45" s="270"/>
      <c r="X45" s="267">
        <f ca="1">SUMIF('（様式２）申請額一覧  (令和５年10月以降) '!$E$6:$E$20,B45,'（様式２）申請額一覧  (令和５年10月以降) '!$I$6:$I$20)</f>
        <v>0</v>
      </c>
      <c r="Y45" s="268"/>
      <c r="Z45" s="268"/>
      <c r="AA45" s="268"/>
      <c r="AB45" s="138" t="s">
        <v>78</v>
      </c>
      <c r="AC45" s="139"/>
      <c r="AD45" s="265">
        <f ca="1">COUNTIFS('（様式２）申請額一覧  (令和５年10月以降) '!$E$6:$E$20,B45,'（様式２）申請額一覧  (令和５年10月以降) '!$L$6:$L$20,"&gt;0")</f>
        <v>0</v>
      </c>
      <c r="AE45" s="266"/>
      <c r="AF45" s="269" t="s">
        <v>17</v>
      </c>
      <c r="AG45" s="270"/>
      <c r="AH45" s="267">
        <f ca="1">SUMIF('（様式２）申請額一覧  (令和５年10月以降) '!$E$6:$E$20,B45,'（様式２）申請額一覧  (令和５年10月以降) '!$L$6:$L$20)</f>
        <v>0</v>
      </c>
      <c r="AI45" s="268"/>
      <c r="AJ45" s="268"/>
      <c r="AK45" s="268"/>
      <c r="AL45" s="138" t="s">
        <v>78</v>
      </c>
      <c r="AM45" s="139"/>
    </row>
    <row r="46" spans="1:39" ht="12.75" customHeight="1">
      <c r="A46" s="233"/>
      <c r="B46" s="135" t="s">
        <v>31</v>
      </c>
      <c r="C46" s="136"/>
      <c r="D46" s="136"/>
      <c r="E46" s="136"/>
      <c r="F46" s="136"/>
      <c r="G46" s="136"/>
      <c r="H46" s="136"/>
      <c r="I46" s="136"/>
      <c r="J46" s="136"/>
      <c r="K46" s="136"/>
      <c r="L46" s="136"/>
      <c r="M46" s="136"/>
      <c r="N46" s="136"/>
      <c r="O46" s="136"/>
      <c r="P46" s="136"/>
      <c r="Q46" s="136"/>
      <c r="R46" s="136"/>
      <c r="S46" s="136"/>
      <c r="T46" s="265">
        <f ca="1">COUNTIFS('（様式２）申請額一覧  (令和５年10月以降) '!$E$6:$E$20,B46,'（様式２）申請額一覧  (令和５年10月以降) '!$I$6:$I$20,"&gt;0")</f>
        <v>0</v>
      </c>
      <c r="U46" s="266"/>
      <c r="V46" s="269" t="s">
        <v>17</v>
      </c>
      <c r="W46" s="270"/>
      <c r="X46" s="267">
        <f ca="1">SUMIF('（様式２）申請額一覧  (令和５年10月以降) '!$E$6:$E$20,B46,'（様式２）申請額一覧  (令和５年10月以降) '!$I$6:$I$20)</f>
        <v>0</v>
      </c>
      <c r="Y46" s="268"/>
      <c r="Z46" s="268"/>
      <c r="AA46" s="268"/>
      <c r="AB46" s="138" t="s">
        <v>78</v>
      </c>
      <c r="AC46" s="139"/>
      <c r="AD46" s="265">
        <f ca="1">COUNTIFS('（様式２）申請額一覧  (令和５年10月以降) '!$E$6:$E$20,B46,'（様式２）申請額一覧  (令和５年10月以降) '!$L$6:$L$20,"&gt;0")</f>
        <v>0</v>
      </c>
      <c r="AE46" s="266"/>
      <c r="AF46" s="269" t="s">
        <v>17</v>
      </c>
      <c r="AG46" s="270"/>
      <c r="AH46" s="267">
        <f ca="1">SUMIF('（様式２）申請額一覧  (令和５年10月以降) '!$E$6:$E$20,B46,'（様式２）申請額一覧  (令和５年10月以降) '!$L$6:$L$20)</f>
        <v>0</v>
      </c>
      <c r="AI46" s="268"/>
      <c r="AJ46" s="268"/>
      <c r="AK46" s="268"/>
      <c r="AL46" s="138" t="s">
        <v>78</v>
      </c>
      <c r="AM46" s="139"/>
    </row>
    <row r="47" spans="1:39" ht="12.75" customHeight="1">
      <c r="A47" s="233"/>
      <c r="B47" s="135" t="s">
        <v>32</v>
      </c>
      <c r="C47" s="136"/>
      <c r="D47" s="136"/>
      <c r="E47" s="136"/>
      <c r="F47" s="136"/>
      <c r="G47" s="136"/>
      <c r="H47" s="136"/>
      <c r="I47" s="136"/>
      <c r="J47" s="136"/>
      <c r="K47" s="136"/>
      <c r="L47" s="136"/>
      <c r="M47" s="136"/>
      <c r="N47" s="136"/>
      <c r="O47" s="136"/>
      <c r="P47" s="136"/>
      <c r="Q47" s="136"/>
      <c r="R47" s="136"/>
      <c r="S47" s="136"/>
      <c r="T47" s="265">
        <f ca="1">COUNTIFS('（様式２）申請額一覧  (令和５年10月以降) '!$E$6:$E$20,B47,'（様式２）申請額一覧  (令和５年10月以降) '!$I$6:$I$20,"&gt;0")</f>
        <v>0</v>
      </c>
      <c r="U47" s="266"/>
      <c r="V47" s="269" t="s">
        <v>17</v>
      </c>
      <c r="W47" s="270"/>
      <c r="X47" s="267">
        <f ca="1">SUMIF('（様式２）申請額一覧  (令和５年10月以降) '!$E$6:$E$20,B47,'（様式２）申請額一覧  (令和５年10月以降) '!$I$6:$I$20)</f>
        <v>0</v>
      </c>
      <c r="Y47" s="268"/>
      <c r="Z47" s="268"/>
      <c r="AA47" s="268"/>
      <c r="AB47" s="138" t="s">
        <v>78</v>
      </c>
      <c r="AC47" s="139"/>
      <c r="AD47" s="265">
        <f ca="1">COUNTIFS('（様式２）申請額一覧  (令和５年10月以降) '!$E$6:$E$20,B47,'（様式２）申請額一覧  (令和５年10月以降) '!$L$6:$L$20,"&gt;0")</f>
        <v>0</v>
      </c>
      <c r="AE47" s="266"/>
      <c r="AF47" s="269" t="s">
        <v>17</v>
      </c>
      <c r="AG47" s="270"/>
      <c r="AH47" s="267">
        <f ca="1">SUMIF('（様式２）申請額一覧  (令和５年10月以降) '!$E$6:$E$20,B47,'（様式２）申請額一覧  (令和５年10月以降) '!$L$6:$L$20)</f>
        <v>0</v>
      </c>
      <c r="AI47" s="268"/>
      <c r="AJ47" s="268"/>
      <c r="AK47" s="268"/>
      <c r="AL47" s="138" t="s">
        <v>78</v>
      </c>
      <c r="AM47" s="139"/>
    </row>
    <row r="48" spans="1:39" ht="12.75" customHeight="1">
      <c r="A48" s="233"/>
      <c r="B48" s="135" t="s">
        <v>33</v>
      </c>
      <c r="C48" s="136"/>
      <c r="D48" s="136"/>
      <c r="E48" s="136"/>
      <c r="F48" s="136"/>
      <c r="G48" s="136"/>
      <c r="H48" s="136"/>
      <c r="I48" s="136"/>
      <c r="J48" s="136"/>
      <c r="K48" s="136"/>
      <c r="L48" s="136"/>
      <c r="M48" s="136"/>
      <c r="N48" s="136"/>
      <c r="O48" s="136"/>
      <c r="P48" s="136"/>
      <c r="Q48" s="136"/>
      <c r="R48" s="136"/>
      <c r="S48" s="136"/>
      <c r="T48" s="265">
        <f ca="1">COUNTIFS('（様式２）申請額一覧  (令和５年10月以降) '!$E$6:$E$20,B48,'（様式２）申請額一覧  (令和５年10月以降) '!$I$6:$I$20,"&gt;0")</f>
        <v>0</v>
      </c>
      <c r="U48" s="266"/>
      <c r="V48" s="269" t="s">
        <v>17</v>
      </c>
      <c r="W48" s="270"/>
      <c r="X48" s="267">
        <f ca="1">SUMIF('（様式２）申請額一覧  (令和５年10月以降) '!$E$6:$E$20,B48,'（様式２）申請額一覧  (令和５年10月以降) '!$I$6:$I$20)</f>
        <v>0</v>
      </c>
      <c r="Y48" s="268"/>
      <c r="Z48" s="268"/>
      <c r="AA48" s="268"/>
      <c r="AB48" s="138" t="s">
        <v>78</v>
      </c>
      <c r="AC48" s="139"/>
      <c r="AD48" s="265">
        <f ca="1">COUNTIFS('（様式２）申請額一覧  (令和５年10月以降) '!$E$6:$E$20,B48,'（様式２）申請額一覧  (令和５年10月以降) '!$L$6:$L$20,"&gt;0")</f>
        <v>0</v>
      </c>
      <c r="AE48" s="266"/>
      <c r="AF48" s="269" t="s">
        <v>17</v>
      </c>
      <c r="AG48" s="270"/>
      <c r="AH48" s="267">
        <f ca="1">SUMIF('（様式２）申請額一覧  (令和５年10月以降) '!$E$6:$E$20,B48,'（様式２）申請額一覧  (令和５年10月以降) '!$L$6:$L$20)</f>
        <v>0</v>
      </c>
      <c r="AI48" s="268"/>
      <c r="AJ48" s="268"/>
      <c r="AK48" s="268"/>
      <c r="AL48" s="138" t="s">
        <v>78</v>
      </c>
      <c r="AM48" s="139"/>
    </row>
    <row r="49" spans="1:39" ht="12.75" customHeight="1">
      <c r="A49" s="233"/>
      <c r="B49" s="135" t="s">
        <v>34</v>
      </c>
      <c r="C49" s="136"/>
      <c r="D49" s="136"/>
      <c r="E49" s="136"/>
      <c r="F49" s="136"/>
      <c r="G49" s="136"/>
      <c r="H49" s="136"/>
      <c r="I49" s="136"/>
      <c r="J49" s="136"/>
      <c r="K49" s="136"/>
      <c r="L49" s="136"/>
      <c r="M49" s="136"/>
      <c r="N49" s="136"/>
      <c r="O49" s="136"/>
      <c r="P49" s="136"/>
      <c r="Q49" s="136"/>
      <c r="R49" s="136"/>
      <c r="S49" s="136"/>
      <c r="T49" s="265">
        <f ca="1">COUNTIFS('（様式２）申請額一覧  (令和５年10月以降) '!$E$6:$E$20,B49,'（様式２）申請額一覧  (令和５年10月以降) '!$I$6:$I$20,"&gt;0")</f>
        <v>0</v>
      </c>
      <c r="U49" s="266"/>
      <c r="V49" s="269" t="s">
        <v>17</v>
      </c>
      <c r="W49" s="270"/>
      <c r="X49" s="267">
        <f ca="1">SUMIF('（様式２）申請額一覧  (令和５年10月以降) '!$E$6:$E$20,B49,'（様式２）申請額一覧  (令和５年10月以降) '!$I$6:$I$20)</f>
        <v>0</v>
      </c>
      <c r="Y49" s="268"/>
      <c r="Z49" s="268"/>
      <c r="AA49" s="268"/>
      <c r="AB49" s="138" t="s">
        <v>78</v>
      </c>
      <c r="AC49" s="139"/>
      <c r="AD49" s="265">
        <f ca="1">COUNTIFS('（様式２）申請額一覧  (令和５年10月以降) '!$E$6:$E$20,B49,'（様式２）申請額一覧  (令和５年10月以降) '!$L$6:$L$20,"&gt;0")</f>
        <v>0</v>
      </c>
      <c r="AE49" s="266"/>
      <c r="AF49" s="269" t="s">
        <v>17</v>
      </c>
      <c r="AG49" s="270"/>
      <c r="AH49" s="267">
        <f ca="1">SUMIF('（様式２）申請額一覧  (令和５年10月以降) '!$E$6:$E$20,B49,'（様式２）申請額一覧  (令和５年10月以降) '!$L$6:$L$20)</f>
        <v>0</v>
      </c>
      <c r="AI49" s="268"/>
      <c r="AJ49" s="268"/>
      <c r="AK49" s="268"/>
      <c r="AL49" s="138" t="s">
        <v>78</v>
      </c>
      <c r="AM49" s="139"/>
    </row>
    <row r="50" spans="1:39" ht="12.75" customHeight="1">
      <c r="A50" s="233"/>
      <c r="B50" s="135" t="s">
        <v>53</v>
      </c>
      <c r="C50" s="136"/>
      <c r="D50" s="136"/>
      <c r="E50" s="136"/>
      <c r="F50" s="136"/>
      <c r="G50" s="136"/>
      <c r="H50" s="136"/>
      <c r="I50" s="136"/>
      <c r="J50" s="136"/>
      <c r="K50" s="136"/>
      <c r="L50" s="136"/>
      <c r="M50" s="136"/>
      <c r="N50" s="136"/>
      <c r="O50" s="136"/>
      <c r="P50" s="136"/>
      <c r="Q50" s="136"/>
      <c r="R50" s="136"/>
      <c r="S50" s="136"/>
      <c r="T50" s="265">
        <f ca="1">COUNTIFS('（様式２）申請額一覧  (令和５年10月以降) '!$E$6:$E$20,B50,'（様式２）申請額一覧  (令和５年10月以降) '!$I$6:$I$20,"&gt;0")</f>
        <v>0</v>
      </c>
      <c r="U50" s="266"/>
      <c r="V50" s="269" t="s">
        <v>17</v>
      </c>
      <c r="W50" s="270"/>
      <c r="X50" s="267">
        <f ca="1">SUMIF('（様式２）申請額一覧  (令和５年10月以降) '!$E$6:$E$20,B50,'（様式２）申請額一覧  (令和５年10月以降) '!$I$6:$I$20)</f>
        <v>0</v>
      </c>
      <c r="Y50" s="268"/>
      <c r="Z50" s="268"/>
      <c r="AA50" s="268"/>
      <c r="AB50" s="138" t="s">
        <v>78</v>
      </c>
      <c r="AC50" s="139"/>
      <c r="AD50" s="265">
        <f ca="1">COUNTIFS('（様式２）申請額一覧  (令和５年10月以降) '!$E$6:$E$20,B50,'（様式２）申請額一覧  (令和５年10月以降) '!$L$6:$L$20,"&gt;0")</f>
        <v>0</v>
      </c>
      <c r="AE50" s="266"/>
      <c r="AF50" s="269" t="s">
        <v>17</v>
      </c>
      <c r="AG50" s="270"/>
      <c r="AH50" s="267">
        <f ca="1">SUMIF('（様式２）申請額一覧  (令和５年10月以降) '!$E$6:$E$20,B50,'（様式２）申請額一覧  (令和５年10月以降) '!$L$6:$L$20)</f>
        <v>0</v>
      </c>
      <c r="AI50" s="268"/>
      <c r="AJ50" s="268"/>
      <c r="AK50" s="268"/>
      <c r="AL50" s="138" t="s">
        <v>78</v>
      </c>
      <c r="AM50" s="139"/>
    </row>
    <row r="51" spans="1:39" ht="12.75" customHeight="1">
      <c r="A51" s="233"/>
      <c r="B51" s="135" t="s">
        <v>54</v>
      </c>
      <c r="C51" s="136"/>
      <c r="D51" s="136"/>
      <c r="E51" s="136"/>
      <c r="F51" s="136"/>
      <c r="G51" s="136"/>
      <c r="H51" s="136"/>
      <c r="I51" s="136"/>
      <c r="J51" s="136"/>
      <c r="K51" s="136"/>
      <c r="L51" s="136"/>
      <c r="M51" s="136"/>
      <c r="N51" s="136"/>
      <c r="O51" s="136"/>
      <c r="P51" s="136"/>
      <c r="Q51" s="136"/>
      <c r="R51" s="136"/>
      <c r="S51" s="136"/>
      <c r="T51" s="265">
        <f ca="1">COUNTIFS('（様式２）申請額一覧  (令和５年10月以降) '!$E$6:$E$20,B51,'（様式２）申請額一覧  (令和５年10月以降) '!$I$6:$I$20,"&gt;0")</f>
        <v>0</v>
      </c>
      <c r="U51" s="266"/>
      <c r="V51" s="269" t="s">
        <v>17</v>
      </c>
      <c r="W51" s="270"/>
      <c r="X51" s="267">
        <f ca="1">SUMIF('（様式２）申請額一覧  (令和５年10月以降) '!$E$6:$E$20,B51,'（様式２）申請額一覧  (令和５年10月以降) '!$I$6:$I$20)</f>
        <v>0</v>
      </c>
      <c r="Y51" s="268"/>
      <c r="Z51" s="268"/>
      <c r="AA51" s="268"/>
      <c r="AB51" s="138" t="s">
        <v>78</v>
      </c>
      <c r="AC51" s="139"/>
      <c r="AD51" s="265">
        <f ca="1">COUNTIFS('（様式２）申請額一覧  (令和５年10月以降) '!$E$6:$E$20,B51,'（様式２）申請額一覧  (令和５年10月以降) '!$L$6:$L$20,"&gt;0")</f>
        <v>0</v>
      </c>
      <c r="AE51" s="266"/>
      <c r="AF51" s="269" t="s">
        <v>17</v>
      </c>
      <c r="AG51" s="270"/>
      <c r="AH51" s="267">
        <f ca="1">SUMIF('（様式２）申請額一覧  (令和５年10月以降) '!$E$6:$E$20,B51,'（様式２）申請額一覧  (令和５年10月以降) '!$L$6:$L$20)</f>
        <v>0</v>
      </c>
      <c r="AI51" s="268"/>
      <c r="AJ51" s="268"/>
      <c r="AK51" s="268"/>
      <c r="AL51" s="138" t="s">
        <v>78</v>
      </c>
      <c r="AM51" s="139"/>
    </row>
    <row r="52" spans="1:39" ht="12.75" customHeight="1">
      <c r="A52" s="233"/>
      <c r="B52" s="135" t="s">
        <v>55</v>
      </c>
      <c r="C52" s="136"/>
      <c r="D52" s="136"/>
      <c r="E52" s="136"/>
      <c r="F52" s="136"/>
      <c r="G52" s="136"/>
      <c r="H52" s="136"/>
      <c r="I52" s="136"/>
      <c r="J52" s="136"/>
      <c r="K52" s="136"/>
      <c r="L52" s="136"/>
      <c r="M52" s="136"/>
      <c r="N52" s="136"/>
      <c r="O52" s="136"/>
      <c r="P52" s="136"/>
      <c r="Q52" s="136"/>
      <c r="R52" s="136"/>
      <c r="S52" s="136"/>
      <c r="T52" s="265">
        <f ca="1">COUNTIFS('（様式２）申請額一覧  (令和５年10月以降) '!$E$6:$E$20,B52,'（様式２）申請額一覧  (令和５年10月以降) '!$I$6:$I$20,"&gt;0")</f>
        <v>0</v>
      </c>
      <c r="U52" s="266"/>
      <c r="V52" s="269" t="s">
        <v>17</v>
      </c>
      <c r="W52" s="270"/>
      <c r="X52" s="267">
        <f ca="1">SUMIF('（様式２）申請額一覧  (令和５年10月以降) '!$E$6:$E$20,B52,'（様式２）申請額一覧  (令和５年10月以降) '!$I$6:$I$20)</f>
        <v>0</v>
      </c>
      <c r="Y52" s="268"/>
      <c r="Z52" s="268"/>
      <c r="AA52" s="268"/>
      <c r="AB52" s="138" t="s">
        <v>78</v>
      </c>
      <c r="AC52" s="139"/>
      <c r="AD52" s="265">
        <f ca="1">COUNTIFS('（様式２）申請額一覧  (令和５年10月以降) '!$E$6:$E$20,B52,'（様式２）申請額一覧  (令和５年10月以降) '!$L$6:$L$20,"&gt;0")</f>
        <v>0</v>
      </c>
      <c r="AE52" s="266"/>
      <c r="AF52" s="269" t="s">
        <v>17</v>
      </c>
      <c r="AG52" s="270"/>
      <c r="AH52" s="267">
        <f ca="1">SUMIF('（様式２）申請額一覧  (令和５年10月以降) '!$E$6:$E$20,B52,'（様式２）申請額一覧  (令和５年10月以降) '!$L$6:$L$20)</f>
        <v>0</v>
      </c>
      <c r="AI52" s="268"/>
      <c r="AJ52" s="268"/>
      <c r="AK52" s="268"/>
      <c r="AL52" s="138" t="s">
        <v>78</v>
      </c>
      <c r="AM52" s="139"/>
    </row>
    <row r="53" spans="1:39" ht="12.75" customHeight="1">
      <c r="A53" s="233"/>
      <c r="B53" s="135" t="s">
        <v>56</v>
      </c>
      <c r="C53" s="136"/>
      <c r="D53" s="136"/>
      <c r="E53" s="136"/>
      <c r="F53" s="136"/>
      <c r="G53" s="136"/>
      <c r="H53" s="136"/>
      <c r="I53" s="136"/>
      <c r="J53" s="136"/>
      <c r="K53" s="136"/>
      <c r="L53" s="136"/>
      <c r="M53" s="136"/>
      <c r="N53" s="136"/>
      <c r="O53" s="136"/>
      <c r="P53" s="136"/>
      <c r="Q53" s="136"/>
      <c r="R53" s="136"/>
      <c r="S53" s="136"/>
      <c r="T53" s="265">
        <f ca="1">COUNTIFS('（様式２）申請額一覧  (令和５年10月以降) '!$E$6:$E$20,B53,'（様式２）申請額一覧  (令和５年10月以降) '!$I$6:$I$20,"&gt;0")</f>
        <v>0</v>
      </c>
      <c r="U53" s="266"/>
      <c r="V53" s="269" t="s">
        <v>17</v>
      </c>
      <c r="W53" s="270"/>
      <c r="X53" s="267">
        <f ca="1">SUMIF('（様式２）申請額一覧  (令和５年10月以降) '!$E$6:$E$20,B53,'（様式２）申請額一覧  (令和５年10月以降) '!$I$6:$I$20)</f>
        <v>0</v>
      </c>
      <c r="Y53" s="268"/>
      <c r="Z53" s="268"/>
      <c r="AA53" s="268"/>
      <c r="AB53" s="138" t="s">
        <v>78</v>
      </c>
      <c r="AC53" s="139"/>
      <c r="AD53" s="265">
        <f ca="1">COUNTIFS('（様式２）申請額一覧  (令和５年10月以降) '!$E$6:$E$20,B53,'（様式２）申請額一覧  (令和５年10月以降) '!$L$6:$L$20,"&gt;0")</f>
        <v>0</v>
      </c>
      <c r="AE53" s="266"/>
      <c r="AF53" s="269" t="s">
        <v>17</v>
      </c>
      <c r="AG53" s="270"/>
      <c r="AH53" s="267">
        <f ca="1">SUMIF('（様式２）申請額一覧  (令和５年10月以降) '!$E$6:$E$20,B53,'（様式２）申請額一覧  (令和５年10月以降) '!$L$6:$L$20)</f>
        <v>0</v>
      </c>
      <c r="AI53" s="268"/>
      <c r="AJ53" s="268"/>
      <c r="AK53" s="268"/>
      <c r="AL53" s="138" t="s">
        <v>78</v>
      </c>
      <c r="AM53" s="139"/>
    </row>
    <row r="54" spans="1:39" ht="12.75" customHeight="1">
      <c r="A54" s="233"/>
      <c r="B54" s="135" t="s">
        <v>57</v>
      </c>
      <c r="C54" s="136"/>
      <c r="D54" s="136"/>
      <c r="E54" s="136"/>
      <c r="F54" s="136"/>
      <c r="G54" s="136"/>
      <c r="H54" s="136"/>
      <c r="I54" s="136"/>
      <c r="J54" s="136"/>
      <c r="K54" s="136"/>
      <c r="L54" s="136"/>
      <c r="M54" s="136"/>
      <c r="N54" s="136"/>
      <c r="O54" s="136"/>
      <c r="P54" s="136"/>
      <c r="Q54" s="136"/>
      <c r="R54" s="136"/>
      <c r="S54" s="136"/>
      <c r="T54" s="265">
        <f ca="1">COUNTIFS('（様式２）申請額一覧  (令和５年10月以降) '!$E$6:$E$20,B54,'（様式２）申請額一覧  (令和５年10月以降) '!$I$6:$I$20,"&gt;0")</f>
        <v>0</v>
      </c>
      <c r="U54" s="266"/>
      <c r="V54" s="269" t="s">
        <v>17</v>
      </c>
      <c r="W54" s="270"/>
      <c r="X54" s="267">
        <f ca="1">SUMIF('（様式２）申請額一覧  (令和５年10月以降) '!$E$6:$E$20,B54,'（様式２）申請額一覧  (令和５年10月以降) '!$I$6:$I$20)</f>
        <v>0</v>
      </c>
      <c r="Y54" s="268"/>
      <c r="Z54" s="268"/>
      <c r="AA54" s="268"/>
      <c r="AB54" s="138" t="s">
        <v>78</v>
      </c>
      <c r="AC54" s="139"/>
      <c r="AD54" s="265">
        <f ca="1">COUNTIFS('（様式２）申請額一覧  (令和５年10月以降) '!$E$6:$E$20,B54,'（様式２）申請額一覧  (令和５年10月以降) '!$L$6:$L$20,"&gt;0")</f>
        <v>0</v>
      </c>
      <c r="AE54" s="266"/>
      <c r="AF54" s="269" t="s">
        <v>17</v>
      </c>
      <c r="AG54" s="270"/>
      <c r="AH54" s="267">
        <f ca="1">SUMIF('（様式２）申請額一覧  (令和５年10月以降) '!$E$6:$E$20,B54,'（様式２）申請額一覧  (令和５年10月以降) '!$L$6:$L$20)</f>
        <v>0</v>
      </c>
      <c r="AI54" s="268"/>
      <c r="AJ54" s="268"/>
      <c r="AK54" s="268"/>
      <c r="AL54" s="138" t="s">
        <v>78</v>
      </c>
      <c r="AM54" s="139"/>
    </row>
    <row r="55" spans="1:39" ht="12.75" customHeight="1">
      <c r="A55" s="233"/>
      <c r="B55" s="135" t="s">
        <v>58</v>
      </c>
      <c r="C55" s="151"/>
      <c r="D55" s="151"/>
      <c r="E55" s="151"/>
      <c r="F55" s="151"/>
      <c r="G55" s="151"/>
      <c r="H55" s="151"/>
      <c r="I55" s="151"/>
      <c r="J55" s="151"/>
      <c r="K55" s="151"/>
      <c r="L55" s="151"/>
      <c r="M55" s="151"/>
      <c r="N55" s="151"/>
      <c r="O55" s="151"/>
      <c r="P55" s="151"/>
      <c r="Q55" s="151"/>
      <c r="R55" s="151"/>
      <c r="S55" s="151"/>
      <c r="T55" s="265">
        <f ca="1">COUNTIFS('（様式２）申請額一覧  (令和５年10月以降) '!$E$6:$E$20,B55,'（様式２）申請額一覧  (令和５年10月以降) '!$I$6:$I$20,"&gt;0")</f>
        <v>0</v>
      </c>
      <c r="U55" s="266"/>
      <c r="V55" s="269" t="s">
        <v>17</v>
      </c>
      <c r="W55" s="270"/>
      <c r="X55" s="267">
        <f ca="1">SUMIF('（様式２）申請額一覧  (令和５年10月以降) '!$E$6:$E$20,B55,'（様式２）申請額一覧  (令和５年10月以降) '!$I$6:$I$20)</f>
        <v>0</v>
      </c>
      <c r="Y55" s="268"/>
      <c r="Z55" s="268"/>
      <c r="AA55" s="268"/>
      <c r="AB55" s="138" t="s">
        <v>78</v>
      </c>
      <c r="AC55" s="139"/>
      <c r="AD55" s="265">
        <f ca="1">COUNTIFS('（様式２）申請額一覧  (令和５年10月以降) '!$E$6:$E$20,B55,'（様式２）申請額一覧  (令和５年10月以降) '!$L$6:$L$20,"&gt;0")</f>
        <v>0</v>
      </c>
      <c r="AE55" s="266"/>
      <c r="AF55" s="269" t="s">
        <v>17</v>
      </c>
      <c r="AG55" s="270"/>
      <c r="AH55" s="267">
        <f ca="1">SUMIF('（様式２）申請額一覧  (令和５年10月以降) '!$E$6:$E$20,B55,'（様式２）申請額一覧  (令和５年10月以降) '!$L$6:$L$20)</f>
        <v>0</v>
      </c>
      <c r="AI55" s="268"/>
      <c r="AJ55" s="268"/>
      <c r="AK55" s="268"/>
      <c r="AL55" s="138" t="s">
        <v>78</v>
      </c>
      <c r="AM55" s="139"/>
    </row>
    <row r="56" spans="1:39" ht="12.75" customHeight="1">
      <c r="A56" s="233"/>
      <c r="B56" s="152" t="s">
        <v>59</v>
      </c>
      <c r="C56" s="151"/>
      <c r="D56" s="151"/>
      <c r="E56" s="151"/>
      <c r="F56" s="151"/>
      <c r="G56" s="151"/>
      <c r="H56" s="151"/>
      <c r="I56" s="151"/>
      <c r="J56" s="151"/>
      <c r="K56" s="151"/>
      <c r="L56" s="151"/>
      <c r="M56" s="151"/>
      <c r="N56" s="151"/>
      <c r="O56" s="151"/>
      <c r="P56" s="151"/>
      <c r="Q56" s="151"/>
      <c r="R56" s="151"/>
      <c r="S56" s="151"/>
      <c r="T56" s="265">
        <f ca="1">COUNTIFS('（様式２）申請額一覧  (令和５年10月以降) '!$E$6:$E$20,B56,'（様式２）申請額一覧  (令和５年10月以降) '!$I$6:$I$20,"&gt;0")</f>
        <v>0</v>
      </c>
      <c r="U56" s="266"/>
      <c r="V56" s="269" t="s">
        <v>17</v>
      </c>
      <c r="W56" s="270"/>
      <c r="X56" s="267">
        <f ca="1">SUMIF('（様式２）申請額一覧  (令和５年10月以降) '!$E$6:$E$20,B56,'（様式２）申請額一覧  (令和５年10月以降) '!$I$6:$I$20)</f>
        <v>0</v>
      </c>
      <c r="Y56" s="268"/>
      <c r="Z56" s="268"/>
      <c r="AA56" s="268"/>
      <c r="AB56" s="138" t="s">
        <v>78</v>
      </c>
      <c r="AC56" s="139"/>
      <c r="AD56" s="265">
        <f ca="1">COUNTIFS('（様式２）申請額一覧  (令和５年10月以降) '!$E$6:$E$20,B56,'（様式２）申請額一覧  (令和５年10月以降) '!$L$6:$L$20,"&gt;0")</f>
        <v>0</v>
      </c>
      <c r="AE56" s="266"/>
      <c r="AF56" s="269" t="s">
        <v>17</v>
      </c>
      <c r="AG56" s="270"/>
      <c r="AH56" s="267">
        <f ca="1">SUMIF('（様式２）申請額一覧  (令和５年10月以降) '!$E$6:$E$20,B56,'（様式２）申請額一覧  (令和５年10月以降) '!$L$6:$L$20)</f>
        <v>0</v>
      </c>
      <c r="AI56" s="268"/>
      <c r="AJ56" s="268"/>
      <c r="AK56" s="268"/>
      <c r="AL56" s="138" t="s">
        <v>78</v>
      </c>
      <c r="AM56" s="139"/>
    </row>
    <row r="57" spans="1:39" ht="12.75" customHeight="1">
      <c r="A57" s="233"/>
      <c r="B57" s="152" t="s">
        <v>60</v>
      </c>
      <c r="C57" s="151"/>
      <c r="D57" s="151"/>
      <c r="E57" s="151"/>
      <c r="F57" s="151"/>
      <c r="G57" s="151"/>
      <c r="H57" s="151"/>
      <c r="I57" s="151"/>
      <c r="J57" s="151"/>
      <c r="K57" s="151"/>
      <c r="L57" s="151"/>
      <c r="M57" s="151"/>
      <c r="N57" s="151"/>
      <c r="O57" s="151"/>
      <c r="P57" s="151"/>
      <c r="Q57" s="151"/>
      <c r="R57" s="151"/>
      <c r="S57" s="151"/>
      <c r="T57" s="279">
        <f ca="1">COUNTIFS('（様式２）申請額一覧  (令和５年10月以降) '!$E$6:$E$20,B57,'（様式２）申請額一覧  (令和５年10月以降) '!$I$6:$I$20,"&gt;0")</f>
        <v>0</v>
      </c>
      <c r="U57" s="280"/>
      <c r="V57" s="281" t="s">
        <v>17</v>
      </c>
      <c r="W57" s="282"/>
      <c r="X57" s="299">
        <f ca="1">SUMIF('（様式２）申請額一覧  (令和５年10月以降) '!$E$6:$E$20,B57,'（様式２）申請額一覧  (令和５年10月以降) '!$I$6:$I$20)</f>
        <v>0</v>
      </c>
      <c r="Y57" s="300"/>
      <c r="Z57" s="300"/>
      <c r="AA57" s="300"/>
      <c r="AB57" s="144" t="s">
        <v>78</v>
      </c>
      <c r="AC57" s="145"/>
      <c r="AD57" s="279">
        <f ca="1">COUNTIFS('（様式２）申請額一覧  (令和５年10月以降) '!$E$6:$E$20,B57,'（様式２）申請額一覧  (令和５年10月以降) '!$L$6:$L$20,"&gt;0")</f>
        <v>0</v>
      </c>
      <c r="AE57" s="280"/>
      <c r="AF57" s="281" t="s">
        <v>17</v>
      </c>
      <c r="AG57" s="282"/>
      <c r="AH57" s="299">
        <f ca="1">SUMIF('（様式２）申請額一覧  (令和５年10月以降) '!$E$6:$E$20,B57,'（様式２）申請額一覧  (令和５年10月以降) '!$L$6:$L$20)</f>
        <v>0</v>
      </c>
      <c r="AI57" s="300"/>
      <c r="AJ57" s="300"/>
      <c r="AK57" s="300"/>
      <c r="AL57" s="144" t="s">
        <v>78</v>
      </c>
      <c r="AM57" s="145"/>
    </row>
    <row r="58" spans="1:39" ht="15.75" customHeight="1">
      <c r="A58" s="303" t="s">
        <v>39</v>
      </c>
      <c r="B58" s="304"/>
      <c r="C58" s="304"/>
      <c r="D58" s="304"/>
      <c r="E58" s="304"/>
      <c r="F58" s="304"/>
      <c r="G58" s="304"/>
      <c r="H58" s="304"/>
      <c r="I58" s="304"/>
      <c r="J58" s="304"/>
      <c r="K58" s="304"/>
      <c r="L58" s="304"/>
      <c r="M58" s="304"/>
      <c r="N58" s="304"/>
      <c r="O58" s="304"/>
      <c r="P58" s="304"/>
      <c r="Q58" s="304"/>
      <c r="R58" s="304"/>
      <c r="S58" s="305"/>
      <c r="T58" s="308">
        <f ca="1">SUM(T23:U57)</f>
        <v>0</v>
      </c>
      <c r="U58" s="309"/>
      <c r="V58" s="310" t="s">
        <v>17</v>
      </c>
      <c r="W58" s="311"/>
      <c r="X58" s="301">
        <f ca="1">SUM(X23:AA57)</f>
        <v>0</v>
      </c>
      <c r="Y58" s="302"/>
      <c r="Z58" s="302"/>
      <c r="AA58" s="302"/>
      <c r="AB58" s="188" t="s">
        <v>78</v>
      </c>
      <c r="AC58" s="153"/>
      <c r="AD58" s="308">
        <f ca="1">SUM(AD23:AE57)</f>
        <v>0</v>
      </c>
      <c r="AE58" s="309"/>
      <c r="AF58" s="310" t="s">
        <v>17</v>
      </c>
      <c r="AG58" s="311"/>
      <c r="AH58" s="301">
        <f ca="1">SUM(AH23:AK57)</f>
        <v>0</v>
      </c>
      <c r="AI58" s="302"/>
      <c r="AJ58" s="302"/>
      <c r="AK58" s="302"/>
      <c r="AL58" s="188" t="s">
        <v>78</v>
      </c>
      <c r="AM58" s="153"/>
    </row>
    <row r="59" spans="1:39" ht="15.75" customHeight="1">
      <c r="A59" s="303" t="s">
        <v>41</v>
      </c>
      <c r="B59" s="304"/>
      <c r="C59" s="304"/>
      <c r="D59" s="304"/>
      <c r="E59" s="304"/>
      <c r="F59" s="304"/>
      <c r="G59" s="304"/>
      <c r="H59" s="304"/>
      <c r="I59" s="304"/>
      <c r="J59" s="304"/>
      <c r="K59" s="304"/>
      <c r="L59" s="304"/>
      <c r="M59" s="304"/>
      <c r="N59" s="304"/>
      <c r="O59" s="304"/>
      <c r="P59" s="304"/>
      <c r="Q59" s="304"/>
      <c r="R59" s="304"/>
      <c r="S59" s="305"/>
      <c r="T59" s="306">
        <f ca="1">X58+AH58</f>
        <v>0</v>
      </c>
      <c r="U59" s="307"/>
      <c r="V59" s="307"/>
      <c r="W59" s="307"/>
      <c r="X59" s="307"/>
      <c r="Y59" s="307"/>
      <c r="Z59" s="307"/>
      <c r="AA59" s="307"/>
      <c r="AB59" s="307"/>
      <c r="AC59" s="307"/>
      <c r="AD59" s="307"/>
      <c r="AE59" s="307"/>
      <c r="AF59" s="307"/>
      <c r="AG59" s="307"/>
      <c r="AH59" s="307"/>
      <c r="AI59" s="307"/>
      <c r="AJ59" s="307"/>
      <c r="AK59" s="307"/>
      <c r="AL59" s="188" t="s">
        <v>78</v>
      </c>
      <c r="AM59" s="153"/>
    </row>
    <row r="60" spans="1:39">
      <c r="A60" s="154" t="s">
        <v>198</v>
      </c>
      <c r="B60" s="154"/>
      <c r="C60" s="154"/>
      <c r="D60" s="154"/>
      <c r="E60" s="154"/>
      <c r="F60" s="154"/>
      <c r="G60" s="154"/>
      <c r="H60" s="154"/>
      <c r="I60" s="154"/>
      <c r="J60" s="154"/>
      <c r="K60" s="154"/>
      <c r="L60" s="154"/>
    </row>
    <row r="61" spans="1:39" s="154" customFormat="1" ht="10.5">
      <c r="A61" s="155" t="s">
        <v>100</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row>
    <row r="62" spans="1:39">
      <c r="A62" s="154" t="s">
        <v>101</v>
      </c>
      <c r="B62" s="154"/>
      <c r="C62" s="154"/>
      <c r="D62" s="154"/>
      <c r="E62" s="154"/>
      <c r="F62" s="154"/>
      <c r="G62" s="154"/>
      <c r="H62" s="154"/>
      <c r="I62" s="154"/>
      <c r="J62" s="154"/>
      <c r="K62" s="154"/>
      <c r="L62" s="154"/>
    </row>
    <row r="63" spans="1:39" s="154" customFormat="1" ht="10.5">
      <c r="C63" s="154" t="s">
        <v>102</v>
      </c>
    </row>
  </sheetData>
  <mergeCells count="252">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5254-D8E4-43FA-AF6B-D03CB7234AC1}">
  <sheetPr>
    <tabColor theme="9"/>
    <pageSetUpPr fitToPage="1"/>
  </sheetPr>
  <dimension ref="A1:N39"/>
  <sheetViews>
    <sheetView view="pageBreakPreview" zoomScaleNormal="140" zoomScaleSheetLayoutView="100" workbookViewId="0">
      <selection activeCell="Q10" sqref="Q10"/>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2" width="11.25" style="89" customWidth="1"/>
    <col min="13" max="13" width="12.625" style="89" customWidth="1"/>
    <col min="14" max="14" width="18.75" style="89" customWidth="1"/>
    <col min="15" max="16384" width="2.25" style="89"/>
  </cols>
  <sheetData>
    <row r="1" spans="1:14" ht="14.25">
      <c r="A1" s="318" t="s">
        <v>212</v>
      </c>
      <c r="B1" s="318"/>
      <c r="C1" s="318"/>
      <c r="D1" s="318"/>
      <c r="E1" s="318"/>
      <c r="F1" s="318"/>
      <c r="G1" s="318"/>
    </row>
    <row r="3" spans="1:14" ht="18" customHeight="1" thickBot="1">
      <c r="B3" s="90"/>
      <c r="N3" s="161" t="s">
        <v>162</v>
      </c>
    </row>
    <row r="4" spans="1:14" ht="18" customHeight="1" thickBot="1">
      <c r="B4" s="319" t="s">
        <v>80</v>
      </c>
      <c r="C4" s="320" t="s">
        <v>77</v>
      </c>
      <c r="D4" s="321" t="s">
        <v>169</v>
      </c>
      <c r="E4" s="322" t="s">
        <v>79</v>
      </c>
      <c r="F4" s="312" t="s">
        <v>97</v>
      </c>
      <c r="G4" s="312"/>
      <c r="H4" s="313"/>
      <c r="I4" s="313"/>
      <c r="J4" s="312" t="s">
        <v>98</v>
      </c>
      <c r="K4" s="312"/>
      <c r="L4" s="313"/>
      <c r="M4" s="314" t="s">
        <v>184</v>
      </c>
      <c r="N4" s="315" t="s">
        <v>83</v>
      </c>
    </row>
    <row r="5" spans="1:14" ht="27.75" customHeight="1">
      <c r="B5" s="319"/>
      <c r="C5" s="320"/>
      <c r="D5" s="321"/>
      <c r="E5" s="322"/>
      <c r="F5" s="191" t="s">
        <v>76</v>
      </c>
      <c r="G5" s="191" t="s">
        <v>178</v>
      </c>
      <c r="H5" s="191" t="s">
        <v>179</v>
      </c>
      <c r="I5" s="91" t="s">
        <v>180</v>
      </c>
      <c r="J5" s="92" t="s">
        <v>181</v>
      </c>
      <c r="K5" s="191" t="s">
        <v>182</v>
      </c>
      <c r="L5" s="190" t="s">
        <v>183</v>
      </c>
      <c r="M5" s="315"/>
      <c r="N5" s="315"/>
    </row>
    <row r="6" spans="1:14" ht="22.5" customHeight="1">
      <c r="B6" s="93">
        <v>1</v>
      </c>
      <c r="C6" s="94">
        <f ca="1">IFERROR(INDIRECT("A個票"&amp;$B6&amp;"！$AG$4"),"")</f>
        <v>0</v>
      </c>
      <c r="D6" s="94">
        <f ca="1">IFERROR(INDIRECT("A個票"&amp;$B6&amp;"！$L$4"),"")</f>
        <v>0</v>
      </c>
      <c r="E6" s="93">
        <f ca="1">IFERROR(INDIRECT("A個票"&amp;$B6&amp;"！$L$5"),"")</f>
        <v>0</v>
      </c>
      <c r="F6" s="95">
        <f ca="1">IF(G6&lt;&gt;0,IFERROR(INDIRECT("A個票"&amp;$B6&amp;"！$O$13"),""),0)</f>
        <v>0</v>
      </c>
      <c r="G6" s="95">
        <f ca="1">IFERROR(INDIRECT("A個票"&amp;$B6&amp;"！$Y$13"),"")</f>
        <v>0</v>
      </c>
      <c r="H6" s="95">
        <f ca="1">IFERROR(INDIRECT("A個票"&amp;$B6&amp;"！$AI$13"),"")</f>
        <v>0</v>
      </c>
      <c r="I6" s="96">
        <f ca="1">SUM(MIN(F6:G6),H6)</f>
        <v>0</v>
      </c>
      <c r="J6" s="97">
        <f ca="1">IF(K6&lt;&gt;0,IFERROR(INDIRECT("A個票"&amp;$B6&amp;"！$AA$54"),""),0)</f>
        <v>0</v>
      </c>
      <c r="K6" s="95">
        <f ca="1">IFERROR(INDIRECT("A個票"&amp;$B6&amp;"！$AI$54"),"")</f>
        <v>0</v>
      </c>
      <c r="L6" s="98">
        <f ca="1">MIN(J6:K6)</f>
        <v>0</v>
      </c>
      <c r="M6" s="98">
        <f ca="1">SUM(I6,L6)</f>
        <v>0</v>
      </c>
      <c r="N6" s="99"/>
    </row>
    <row r="7" spans="1:14" ht="22.5" customHeight="1">
      <c r="B7" s="93">
        <v>2</v>
      </c>
      <c r="C7" s="94">
        <f t="shared" ref="C7:C20" ca="1" si="0">IFERROR(INDIRECT("A個票"&amp;$B7&amp;"！$AG$4"),"")</f>
        <v>0</v>
      </c>
      <c r="D7" s="94">
        <f t="shared" ref="D7:D20" ca="1" si="1">IFERROR(INDIRECT("A個票"&amp;$B7&amp;"！$L$4"),"")</f>
        <v>0</v>
      </c>
      <c r="E7" s="93">
        <f t="shared" ref="E7:E20" ca="1" si="2">IFERROR(INDIRECT("A個票"&amp;$B7&amp;"！$L$5"),"")</f>
        <v>0</v>
      </c>
      <c r="F7" s="95">
        <f t="shared" ref="F7:F20" ca="1" si="3">IF(G7&lt;&gt;0,IFERROR(INDIRECT("A個票"&amp;$B7&amp;"！$O$13"),""),0)</f>
        <v>0</v>
      </c>
      <c r="G7" s="95">
        <f t="shared" ref="G7:G20" ca="1" si="4">IFERROR(INDIRECT("A個票"&amp;$B7&amp;"！$Y$13"),"")</f>
        <v>0</v>
      </c>
      <c r="H7" s="95">
        <f t="shared" ref="H7:H20" ca="1" si="5">IFERROR(INDIRECT("A個票"&amp;$B7&amp;"！$AI$13"),"")</f>
        <v>0</v>
      </c>
      <c r="I7" s="96">
        <f ca="1">SUM(MIN(F7:G7),H7)</f>
        <v>0</v>
      </c>
      <c r="J7" s="97">
        <f t="shared" ref="J7:J20" ca="1" si="6">IF(K7&lt;&gt;0,IFERROR(INDIRECT("A個票"&amp;$B7&amp;"！$AA$54"),""),0)</f>
        <v>0</v>
      </c>
      <c r="K7" s="95">
        <f t="shared" ref="K7:K20" ca="1" si="7">IFERROR(INDIRECT("A個票"&amp;$B7&amp;"！$AI$54"),"")</f>
        <v>0</v>
      </c>
      <c r="L7" s="98">
        <f t="shared" ref="L7:L20" ca="1" si="8">MIN(J7:K7)</f>
        <v>0</v>
      </c>
      <c r="M7" s="98">
        <f t="shared" ref="M7:M19" ca="1" si="9">SUM(I7,L7)</f>
        <v>0</v>
      </c>
      <c r="N7" s="99"/>
    </row>
    <row r="8" spans="1:14" ht="22.5" customHeight="1">
      <c r="B8" s="93">
        <v>3</v>
      </c>
      <c r="C8" s="94">
        <f t="shared" ca="1" si="0"/>
        <v>0</v>
      </c>
      <c r="D8" s="94">
        <f t="shared" ca="1" si="1"/>
        <v>0</v>
      </c>
      <c r="E8" s="93">
        <f t="shared" ca="1" si="2"/>
        <v>0</v>
      </c>
      <c r="F8" s="95">
        <f t="shared" ca="1" si="3"/>
        <v>0</v>
      </c>
      <c r="G8" s="95">
        <f t="shared" ca="1" si="4"/>
        <v>0</v>
      </c>
      <c r="H8" s="95">
        <f t="shared" ca="1" si="5"/>
        <v>0</v>
      </c>
      <c r="I8" s="96">
        <f ca="1">SUM(MIN(F8:G8),H8)</f>
        <v>0</v>
      </c>
      <c r="J8" s="97">
        <f t="shared" ca="1" si="6"/>
        <v>0</v>
      </c>
      <c r="K8" s="95">
        <f t="shared" ca="1" si="7"/>
        <v>0</v>
      </c>
      <c r="L8" s="98">
        <f t="shared" ca="1" si="8"/>
        <v>0</v>
      </c>
      <c r="M8" s="98">
        <f t="shared" ca="1" si="9"/>
        <v>0</v>
      </c>
      <c r="N8" s="99"/>
    </row>
    <row r="9" spans="1:14" ht="22.5" customHeight="1">
      <c r="B9" s="93">
        <v>4</v>
      </c>
      <c r="C9" s="94" t="str">
        <f t="shared" ca="1" si="0"/>
        <v/>
      </c>
      <c r="D9" s="94" t="str">
        <f t="shared" ca="1" si="1"/>
        <v/>
      </c>
      <c r="E9" s="93" t="str">
        <f t="shared" ca="1" si="2"/>
        <v/>
      </c>
      <c r="F9" s="95" t="str">
        <f t="shared" ca="1" si="3"/>
        <v/>
      </c>
      <c r="G9" s="95" t="str">
        <f t="shared" ca="1" si="4"/>
        <v/>
      </c>
      <c r="H9" s="95" t="str">
        <f t="shared" ca="1" si="5"/>
        <v/>
      </c>
      <c r="I9" s="96">
        <f ca="1">SUM(MIN(F9:G9),H9)</f>
        <v>0</v>
      </c>
      <c r="J9" s="97" t="str">
        <f t="shared" ca="1" si="6"/>
        <v/>
      </c>
      <c r="K9" s="95" t="str">
        <f t="shared" ca="1" si="7"/>
        <v/>
      </c>
      <c r="L9" s="98">
        <f t="shared" ca="1" si="8"/>
        <v>0</v>
      </c>
      <c r="M9" s="98">
        <f t="shared" ca="1" si="9"/>
        <v>0</v>
      </c>
      <c r="N9" s="99"/>
    </row>
    <row r="10" spans="1:14" ht="22.5" customHeight="1">
      <c r="B10" s="93">
        <v>5</v>
      </c>
      <c r="C10" s="94" t="str">
        <f t="shared" ca="1" si="0"/>
        <v/>
      </c>
      <c r="D10" s="94" t="str">
        <f t="shared" ca="1" si="1"/>
        <v/>
      </c>
      <c r="E10" s="93" t="str">
        <f t="shared" ca="1" si="2"/>
        <v/>
      </c>
      <c r="F10" s="95" t="str">
        <f t="shared" ca="1" si="3"/>
        <v/>
      </c>
      <c r="G10" s="95" t="str">
        <f t="shared" ca="1" si="4"/>
        <v/>
      </c>
      <c r="H10" s="95" t="str">
        <f t="shared" ca="1" si="5"/>
        <v/>
      </c>
      <c r="I10" s="96">
        <f t="shared" ref="I10:I20" ca="1" si="10">SUM(MIN(F10:G10),H10)</f>
        <v>0</v>
      </c>
      <c r="J10" s="97" t="str">
        <f t="shared" ca="1" si="6"/>
        <v/>
      </c>
      <c r="K10" s="95" t="str">
        <f t="shared" ca="1" si="7"/>
        <v/>
      </c>
      <c r="L10" s="98">
        <f t="shared" ca="1" si="8"/>
        <v>0</v>
      </c>
      <c r="M10" s="98">
        <f t="shared" ca="1" si="9"/>
        <v>0</v>
      </c>
      <c r="N10" s="99"/>
    </row>
    <row r="11" spans="1:14" ht="22.5" customHeight="1">
      <c r="B11" s="93">
        <v>6</v>
      </c>
      <c r="C11" s="94" t="str">
        <f t="shared" ca="1" si="0"/>
        <v/>
      </c>
      <c r="D11" s="94" t="str">
        <f t="shared" ca="1" si="1"/>
        <v/>
      </c>
      <c r="E11" s="93" t="str">
        <f t="shared" ca="1" si="2"/>
        <v/>
      </c>
      <c r="F11" s="95" t="str">
        <f t="shared" ca="1" si="3"/>
        <v/>
      </c>
      <c r="G11" s="95" t="str">
        <f t="shared" ca="1" si="4"/>
        <v/>
      </c>
      <c r="H11" s="95" t="str">
        <f t="shared" ca="1" si="5"/>
        <v/>
      </c>
      <c r="I11" s="96">
        <f t="shared" ca="1" si="10"/>
        <v>0</v>
      </c>
      <c r="J11" s="97" t="str">
        <f t="shared" ca="1" si="6"/>
        <v/>
      </c>
      <c r="K11" s="95" t="str">
        <f t="shared" ca="1" si="7"/>
        <v/>
      </c>
      <c r="L11" s="98">
        <f t="shared" ca="1" si="8"/>
        <v>0</v>
      </c>
      <c r="M11" s="98">
        <f t="shared" ca="1" si="9"/>
        <v>0</v>
      </c>
      <c r="N11" s="99"/>
    </row>
    <row r="12" spans="1:14" ht="22.5" customHeight="1">
      <c r="B12" s="93">
        <v>7</v>
      </c>
      <c r="C12" s="94" t="str">
        <f t="shared" ca="1" si="0"/>
        <v/>
      </c>
      <c r="D12" s="94" t="str">
        <f t="shared" ca="1" si="1"/>
        <v/>
      </c>
      <c r="E12" s="93" t="str">
        <f t="shared" ca="1" si="2"/>
        <v/>
      </c>
      <c r="F12" s="95" t="str">
        <f t="shared" ca="1" si="3"/>
        <v/>
      </c>
      <c r="G12" s="95" t="str">
        <f t="shared" ca="1" si="4"/>
        <v/>
      </c>
      <c r="H12" s="95" t="str">
        <f t="shared" ca="1" si="5"/>
        <v/>
      </c>
      <c r="I12" s="96">
        <f t="shared" ca="1" si="10"/>
        <v>0</v>
      </c>
      <c r="J12" s="97" t="str">
        <f t="shared" ca="1" si="6"/>
        <v/>
      </c>
      <c r="K12" s="95" t="str">
        <f t="shared" ca="1" si="7"/>
        <v/>
      </c>
      <c r="L12" s="98">
        <f t="shared" ca="1" si="8"/>
        <v>0</v>
      </c>
      <c r="M12" s="98">
        <f t="shared" ca="1" si="9"/>
        <v>0</v>
      </c>
      <c r="N12" s="99"/>
    </row>
    <row r="13" spans="1:14" ht="22.5" customHeight="1">
      <c r="B13" s="93">
        <v>8</v>
      </c>
      <c r="C13" s="94" t="str">
        <f t="shared" ca="1" si="0"/>
        <v/>
      </c>
      <c r="D13" s="94" t="str">
        <f t="shared" ca="1" si="1"/>
        <v/>
      </c>
      <c r="E13" s="93" t="str">
        <f t="shared" ca="1" si="2"/>
        <v/>
      </c>
      <c r="F13" s="95" t="str">
        <f t="shared" ca="1" si="3"/>
        <v/>
      </c>
      <c r="G13" s="95" t="str">
        <f t="shared" ca="1" si="4"/>
        <v/>
      </c>
      <c r="H13" s="95" t="str">
        <f t="shared" ca="1" si="5"/>
        <v/>
      </c>
      <c r="I13" s="96">
        <f t="shared" ca="1" si="10"/>
        <v>0</v>
      </c>
      <c r="J13" s="97" t="str">
        <f t="shared" ca="1" si="6"/>
        <v/>
      </c>
      <c r="K13" s="95" t="str">
        <f t="shared" ca="1" si="7"/>
        <v/>
      </c>
      <c r="L13" s="98">
        <f t="shared" ca="1" si="8"/>
        <v>0</v>
      </c>
      <c r="M13" s="98">
        <f t="shared" ca="1" si="9"/>
        <v>0</v>
      </c>
      <c r="N13" s="99"/>
    </row>
    <row r="14" spans="1:14" ht="22.5" customHeight="1">
      <c r="B14" s="93">
        <v>9</v>
      </c>
      <c r="C14" s="94" t="str">
        <f t="shared" ca="1" si="0"/>
        <v/>
      </c>
      <c r="D14" s="94" t="str">
        <f t="shared" ca="1" si="1"/>
        <v/>
      </c>
      <c r="E14" s="93" t="str">
        <f t="shared" ca="1" si="2"/>
        <v/>
      </c>
      <c r="F14" s="95" t="str">
        <f t="shared" ca="1" si="3"/>
        <v/>
      </c>
      <c r="G14" s="95" t="str">
        <f t="shared" ca="1" si="4"/>
        <v/>
      </c>
      <c r="H14" s="95" t="str">
        <f t="shared" ca="1" si="5"/>
        <v/>
      </c>
      <c r="I14" s="96">
        <f t="shared" ca="1" si="10"/>
        <v>0</v>
      </c>
      <c r="J14" s="97" t="str">
        <f t="shared" ca="1" si="6"/>
        <v/>
      </c>
      <c r="K14" s="95" t="str">
        <f t="shared" ca="1" si="7"/>
        <v/>
      </c>
      <c r="L14" s="98">
        <f t="shared" ca="1" si="8"/>
        <v>0</v>
      </c>
      <c r="M14" s="98">
        <f t="shared" ca="1" si="9"/>
        <v>0</v>
      </c>
      <c r="N14" s="99"/>
    </row>
    <row r="15" spans="1:14" ht="22.5" customHeight="1">
      <c r="B15" s="93">
        <v>10</v>
      </c>
      <c r="C15" s="94" t="str">
        <f t="shared" ca="1" si="0"/>
        <v/>
      </c>
      <c r="D15" s="94" t="str">
        <f t="shared" ca="1" si="1"/>
        <v/>
      </c>
      <c r="E15" s="93" t="str">
        <f t="shared" ca="1" si="2"/>
        <v/>
      </c>
      <c r="F15" s="95" t="str">
        <f t="shared" ca="1" si="3"/>
        <v/>
      </c>
      <c r="G15" s="95" t="str">
        <f t="shared" ca="1" si="4"/>
        <v/>
      </c>
      <c r="H15" s="95" t="str">
        <f t="shared" ca="1" si="5"/>
        <v/>
      </c>
      <c r="I15" s="96">
        <f t="shared" ca="1" si="10"/>
        <v>0</v>
      </c>
      <c r="J15" s="97" t="str">
        <f t="shared" ca="1" si="6"/>
        <v/>
      </c>
      <c r="K15" s="95" t="str">
        <f t="shared" ca="1" si="7"/>
        <v/>
      </c>
      <c r="L15" s="98">
        <f t="shared" ca="1" si="8"/>
        <v>0</v>
      </c>
      <c r="M15" s="98">
        <f t="shared" ca="1" si="9"/>
        <v>0</v>
      </c>
      <c r="N15" s="99"/>
    </row>
    <row r="16" spans="1:14" ht="22.5" customHeight="1">
      <c r="B16" s="93">
        <v>11</v>
      </c>
      <c r="C16" s="94" t="str">
        <f t="shared" ca="1" si="0"/>
        <v/>
      </c>
      <c r="D16" s="94" t="str">
        <f t="shared" ca="1" si="1"/>
        <v/>
      </c>
      <c r="E16" s="93" t="str">
        <f t="shared" ca="1" si="2"/>
        <v/>
      </c>
      <c r="F16" s="95" t="str">
        <f t="shared" ca="1" si="3"/>
        <v/>
      </c>
      <c r="G16" s="95" t="str">
        <f t="shared" ca="1" si="4"/>
        <v/>
      </c>
      <c r="H16" s="95" t="str">
        <f t="shared" ca="1" si="5"/>
        <v/>
      </c>
      <c r="I16" s="96">
        <f t="shared" ca="1" si="10"/>
        <v>0</v>
      </c>
      <c r="J16" s="97" t="str">
        <f t="shared" ca="1" si="6"/>
        <v/>
      </c>
      <c r="K16" s="95" t="str">
        <f t="shared" ca="1" si="7"/>
        <v/>
      </c>
      <c r="L16" s="98">
        <f t="shared" ca="1" si="8"/>
        <v>0</v>
      </c>
      <c r="M16" s="98">
        <f t="shared" ca="1" si="9"/>
        <v>0</v>
      </c>
      <c r="N16" s="99"/>
    </row>
    <row r="17" spans="1:14" ht="22.5" customHeight="1">
      <c r="B17" s="93">
        <v>12</v>
      </c>
      <c r="C17" s="94" t="str">
        <f t="shared" ca="1" si="0"/>
        <v/>
      </c>
      <c r="D17" s="94" t="str">
        <f t="shared" ca="1" si="1"/>
        <v/>
      </c>
      <c r="E17" s="93" t="str">
        <f t="shared" ca="1" si="2"/>
        <v/>
      </c>
      <c r="F17" s="95" t="str">
        <f t="shared" ca="1" si="3"/>
        <v/>
      </c>
      <c r="G17" s="95" t="str">
        <f t="shared" ca="1" si="4"/>
        <v/>
      </c>
      <c r="H17" s="95" t="str">
        <f t="shared" ca="1" si="5"/>
        <v/>
      </c>
      <c r="I17" s="96">
        <f t="shared" ca="1" si="10"/>
        <v>0</v>
      </c>
      <c r="J17" s="97" t="str">
        <f t="shared" ca="1" si="6"/>
        <v/>
      </c>
      <c r="K17" s="95" t="str">
        <f t="shared" ca="1" si="7"/>
        <v/>
      </c>
      <c r="L17" s="98">
        <f t="shared" ca="1" si="8"/>
        <v>0</v>
      </c>
      <c r="M17" s="98">
        <f t="shared" ca="1" si="9"/>
        <v>0</v>
      </c>
      <c r="N17" s="99"/>
    </row>
    <row r="18" spans="1:14" ht="22.5" customHeight="1">
      <c r="B18" s="93">
        <v>13</v>
      </c>
      <c r="C18" s="94" t="str">
        <f t="shared" ca="1" si="0"/>
        <v/>
      </c>
      <c r="D18" s="94" t="str">
        <f t="shared" ca="1" si="1"/>
        <v/>
      </c>
      <c r="E18" s="93" t="str">
        <f t="shared" ca="1" si="2"/>
        <v/>
      </c>
      <c r="F18" s="95" t="str">
        <f t="shared" ca="1" si="3"/>
        <v/>
      </c>
      <c r="G18" s="95" t="str">
        <f t="shared" ca="1" si="4"/>
        <v/>
      </c>
      <c r="H18" s="95" t="str">
        <f t="shared" ca="1" si="5"/>
        <v/>
      </c>
      <c r="I18" s="96">
        <f t="shared" ca="1" si="10"/>
        <v>0</v>
      </c>
      <c r="J18" s="97" t="str">
        <f t="shared" ca="1" si="6"/>
        <v/>
      </c>
      <c r="K18" s="95" t="str">
        <f t="shared" ca="1" si="7"/>
        <v/>
      </c>
      <c r="L18" s="98">
        <f t="shared" ca="1" si="8"/>
        <v>0</v>
      </c>
      <c r="M18" s="98">
        <f t="shared" ca="1" si="9"/>
        <v>0</v>
      </c>
      <c r="N18" s="99"/>
    </row>
    <row r="19" spans="1:14" ht="22.5" customHeight="1">
      <c r="B19" s="93">
        <v>14</v>
      </c>
      <c r="C19" s="94" t="str">
        <f t="shared" ca="1" si="0"/>
        <v/>
      </c>
      <c r="D19" s="94" t="str">
        <f t="shared" ca="1" si="1"/>
        <v/>
      </c>
      <c r="E19" s="93" t="str">
        <f t="shared" ca="1" si="2"/>
        <v/>
      </c>
      <c r="F19" s="95" t="str">
        <f t="shared" ca="1" si="3"/>
        <v/>
      </c>
      <c r="G19" s="95" t="str">
        <f t="shared" ca="1" si="4"/>
        <v/>
      </c>
      <c r="H19" s="95" t="str">
        <f t="shared" ca="1" si="5"/>
        <v/>
      </c>
      <c r="I19" s="96">
        <f t="shared" ca="1" si="10"/>
        <v>0</v>
      </c>
      <c r="J19" s="97" t="str">
        <f t="shared" ca="1" si="6"/>
        <v/>
      </c>
      <c r="K19" s="95" t="str">
        <f t="shared" ca="1" si="7"/>
        <v/>
      </c>
      <c r="L19" s="98">
        <f t="shared" ca="1" si="8"/>
        <v>0</v>
      </c>
      <c r="M19" s="98">
        <f t="shared" ca="1" si="9"/>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t="str">
        <f t="shared" ca="1" si="5"/>
        <v/>
      </c>
      <c r="I20" s="101">
        <f t="shared" ca="1" si="10"/>
        <v>0</v>
      </c>
      <c r="J20" s="97" t="str">
        <f t="shared" ca="1" si="6"/>
        <v/>
      </c>
      <c r="K20" s="95" t="str">
        <f t="shared" ca="1" si="7"/>
        <v/>
      </c>
      <c r="L20" s="102">
        <f t="shared" ca="1" si="8"/>
        <v>0</v>
      </c>
      <c r="M20" s="103">
        <f ca="1">SUM(I20,L20)</f>
        <v>0</v>
      </c>
      <c r="N20" s="104"/>
    </row>
    <row r="21" spans="1:14" ht="22.5" customHeight="1" thickTop="1" thickBot="1">
      <c r="B21" s="316" t="s">
        <v>82</v>
      </c>
      <c r="C21" s="317"/>
      <c r="D21" s="317"/>
      <c r="E21" s="317"/>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81</v>
      </c>
      <c r="B23" s="89"/>
      <c r="C23" s="89"/>
      <c r="D23" s="89"/>
    </row>
    <row r="24" spans="1:14" s="110" customFormat="1" ht="16.5" customHeight="1">
      <c r="A24" s="89"/>
      <c r="B24" s="111">
        <v>1</v>
      </c>
      <c r="C24" s="112" t="s">
        <v>84</v>
      </c>
      <c r="D24" s="89"/>
    </row>
    <row r="25" spans="1:14" s="168" customFormat="1" ht="16.5" customHeight="1">
      <c r="A25" s="30"/>
      <c r="B25" s="167">
        <v>2</v>
      </c>
      <c r="C25" s="35" t="s">
        <v>189</v>
      </c>
      <c r="D25" s="30"/>
    </row>
    <row r="26" spans="1:14" s="168" customFormat="1" ht="16.5" customHeight="1">
      <c r="A26" s="30"/>
      <c r="B26" s="167">
        <v>3</v>
      </c>
      <c r="C26" s="35" t="s">
        <v>185</v>
      </c>
      <c r="D26" s="30"/>
    </row>
    <row r="27" spans="1:14" s="168" customFormat="1" ht="16.5" customHeight="1">
      <c r="A27" s="30"/>
      <c r="B27" s="169">
        <v>4</v>
      </c>
      <c r="C27" s="170" t="s">
        <v>186</v>
      </c>
      <c r="D27" s="30"/>
    </row>
    <row r="28" spans="1:14" s="168" customFormat="1" ht="16.5" customHeight="1">
      <c r="A28" s="30"/>
      <c r="B28" s="169">
        <v>5</v>
      </c>
      <c r="C28" s="170" t="s">
        <v>190</v>
      </c>
      <c r="D28" s="30"/>
    </row>
    <row r="29" spans="1:14" s="110" customFormat="1" ht="22.5" customHeight="1"/>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sheetData>
  <mergeCells count="10">
    <mergeCell ref="J4:L4"/>
    <mergeCell ref="M4:M5"/>
    <mergeCell ref="N4:N5"/>
    <mergeCell ref="B21:E21"/>
    <mergeCell ref="A1:G1"/>
    <mergeCell ref="B4:B5"/>
    <mergeCell ref="C4:C5"/>
    <mergeCell ref="D4:D5"/>
    <mergeCell ref="E4:E5"/>
    <mergeCell ref="F4:I4"/>
  </mergeCells>
  <phoneticPr fontId="2"/>
  <dataValidations count="1">
    <dataValidation type="list" errorStyle="warning" allowBlank="1" showDropDown="1" showInputMessage="1" showErrorMessage="1" sqref="E6:E20" xr:uid="{87C31DE1-8463-46CD-A781-7A419D6C227B}">
      <formula1>#REF!</formula1>
    </dataValidation>
  </dataValidations>
  <pageMargins left="0.19685039370078741" right="0.19685039370078741" top="0.39370078740157483" bottom="0.3937007874015748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4902-B6B5-4132-BFBE-9FA2562C8A15}">
  <sheetPr>
    <tabColor theme="9"/>
  </sheetPr>
  <dimension ref="A1"/>
  <sheetViews>
    <sheetView workbookViewId="0">
      <selection activeCell="BM76" sqref="BM76"/>
    </sheetView>
  </sheetViews>
  <sheetFormatPr defaultRowHeight="13.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6427-A217-4B19-BB63-1600D6F4E73F}">
  <sheetPr>
    <tabColor theme="9"/>
  </sheetPr>
  <dimension ref="A1:AT152"/>
  <sheetViews>
    <sheetView showGridLines="0" view="pageBreakPreview" topLeftCell="A53" zoomScale="160" zoomScaleNormal="120" zoomScaleSheetLayoutView="160" workbookViewId="0">
      <selection activeCell="A63" sqref="A63:XFD6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211</v>
      </c>
    </row>
    <row r="3" spans="1:46" s="35" customFormat="1" ht="12" customHeight="1">
      <c r="A3" s="346" t="s">
        <v>170</v>
      </c>
      <c r="B3" s="31" t="s">
        <v>0</v>
      </c>
      <c r="C3" s="32"/>
      <c r="D3" s="32"/>
      <c r="E3" s="33"/>
      <c r="F3" s="33"/>
      <c r="G3" s="33"/>
      <c r="H3" s="33"/>
      <c r="I3" s="33"/>
      <c r="J3" s="33"/>
      <c r="K3" s="34"/>
      <c r="L3" s="349"/>
      <c r="M3" s="350"/>
      <c r="N3" s="350"/>
      <c r="O3" s="350"/>
      <c r="P3" s="350"/>
      <c r="Q3" s="350"/>
      <c r="R3" s="350"/>
      <c r="S3" s="350"/>
      <c r="T3" s="350"/>
      <c r="U3" s="350"/>
      <c r="V3" s="350"/>
      <c r="W3" s="350"/>
      <c r="X3" s="350"/>
      <c r="Y3" s="350"/>
      <c r="Z3" s="350"/>
      <c r="AA3" s="350"/>
      <c r="AB3" s="350"/>
      <c r="AC3" s="350"/>
      <c r="AD3" s="350"/>
      <c r="AE3" s="350"/>
      <c r="AF3" s="351"/>
      <c r="AG3" s="329" t="s">
        <v>69</v>
      </c>
      <c r="AH3" s="330"/>
      <c r="AI3" s="330"/>
      <c r="AJ3" s="330"/>
      <c r="AK3" s="330"/>
      <c r="AL3" s="330"/>
      <c r="AM3" s="331"/>
    </row>
    <row r="4" spans="1:46" s="35" customFormat="1" ht="20.25" customHeight="1">
      <c r="A4" s="347"/>
      <c r="B4" s="36" t="s">
        <v>171</v>
      </c>
      <c r="C4" s="37"/>
      <c r="D4" s="37"/>
      <c r="E4" s="38"/>
      <c r="F4" s="38"/>
      <c r="G4" s="38"/>
      <c r="H4" s="38"/>
      <c r="I4" s="38"/>
      <c r="J4" s="38"/>
      <c r="K4" s="39"/>
      <c r="L4" s="343"/>
      <c r="M4" s="344"/>
      <c r="N4" s="344"/>
      <c r="O4" s="344"/>
      <c r="P4" s="344"/>
      <c r="Q4" s="344"/>
      <c r="R4" s="344"/>
      <c r="S4" s="344"/>
      <c r="T4" s="344"/>
      <c r="U4" s="344"/>
      <c r="V4" s="344"/>
      <c r="W4" s="344"/>
      <c r="X4" s="344"/>
      <c r="Y4" s="344"/>
      <c r="Z4" s="344"/>
      <c r="AA4" s="344"/>
      <c r="AB4" s="344"/>
      <c r="AC4" s="344"/>
      <c r="AD4" s="344"/>
      <c r="AE4" s="344"/>
      <c r="AF4" s="345"/>
      <c r="AG4" s="352"/>
      <c r="AH4" s="353"/>
      <c r="AI4" s="353"/>
      <c r="AJ4" s="353"/>
      <c r="AK4" s="353"/>
      <c r="AL4" s="353"/>
      <c r="AM4" s="354"/>
      <c r="AP4" s="334"/>
      <c r="AQ4" s="334"/>
      <c r="AR4" s="334"/>
      <c r="AS4" s="334"/>
      <c r="AT4" s="334"/>
    </row>
    <row r="5" spans="1:46" s="35" customFormat="1" ht="20.25" customHeight="1">
      <c r="A5" s="347"/>
      <c r="B5" s="173" t="s">
        <v>79</v>
      </c>
      <c r="C5" s="172"/>
      <c r="D5" s="172"/>
      <c r="E5" s="40"/>
      <c r="F5" s="40"/>
      <c r="G5" s="40"/>
      <c r="H5" s="40"/>
      <c r="I5" s="40"/>
      <c r="J5" s="40"/>
      <c r="K5" s="41"/>
      <c r="L5" s="355"/>
      <c r="M5" s="356"/>
      <c r="N5" s="356"/>
      <c r="O5" s="356"/>
      <c r="P5" s="356"/>
      <c r="Q5" s="356"/>
      <c r="R5" s="356"/>
      <c r="S5" s="356"/>
      <c r="T5" s="356"/>
      <c r="U5" s="356"/>
      <c r="V5" s="356"/>
      <c r="W5" s="356"/>
      <c r="X5" s="356"/>
      <c r="Y5" s="356"/>
      <c r="Z5" s="356"/>
      <c r="AA5" s="356"/>
      <c r="AB5" s="357"/>
      <c r="AC5" s="358" t="s">
        <v>70</v>
      </c>
      <c r="AD5" s="359"/>
      <c r="AE5" s="359"/>
      <c r="AF5" s="360"/>
      <c r="AG5" s="361"/>
      <c r="AH5" s="361"/>
      <c r="AI5" s="361"/>
      <c r="AJ5" s="361"/>
      <c r="AK5" s="361"/>
      <c r="AL5" s="362" t="s">
        <v>71</v>
      </c>
      <c r="AM5" s="363"/>
      <c r="AP5" s="334"/>
      <c r="AQ5" s="334"/>
      <c r="AR5" s="334"/>
      <c r="AS5" s="334"/>
      <c r="AT5" s="334"/>
    </row>
    <row r="6" spans="1:46" s="35" customFormat="1" ht="13.5" customHeight="1">
      <c r="A6" s="347"/>
      <c r="B6" s="335" t="s">
        <v>172</v>
      </c>
      <c r="C6" s="336"/>
      <c r="D6" s="336"/>
      <c r="E6" s="336"/>
      <c r="F6" s="336"/>
      <c r="G6" s="336"/>
      <c r="H6" s="336"/>
      <c r="I6" s="336"/>
      <c r="J6" s="336"/>
      <c r="K6" s="337"/>
      <c r="L6" s="42" t="s">
        <v>6</v>
      </c>
      <c r="M6" s="42"/>
      <c r="N6" s="42"/>
      <c r="O6" s="42"/>
      <c r="P6" s="42"/>
      <c r="Q6" s="341"/>
      <c r="R6" s="341"/>
      <c r="S6" s="42" t="s">
        <v>7</v>
      </c>
      <c r="T6" s="341"/>
      <c r="U6" s="341"/>
      <c r="V6" s="341"/>
      <c r="W6" s="42" t="s">
        <v>8</v>
      </c>
      <c r="X6" s="42"/>
      <c r="Y6" s="42"/>
      <c r="Z6" s="42"/>
      <c r="AA6" s="42"/>
      <c r="AB6" s="42"/>
      <c r="AC6" s="43" t="s">
        <v>72</v>
      </c>
      <c r="AD6" s="42"/>
      <c r="AE6" s="42"/>
      <c r="AF6" s="42"/>
      <c r="AG6" s="42"/>
      <c r="AH6" s="42"/>
      <c r="AI6" s="42"/>
      <c r="AJ6" s="42"/>
      <c r="AK6" s="42"/>
      <c r="AL6" s="42"/>
      <c r="AM6" s="44"/>
      <c r="AP6" s="12"/>
      <c r="AQ6" s="22"/>
      <c r="AR6" s="22"/>
      <c r="AS6" s="22"/>
      <c r="AT6" s="342"/>
    </row>
    <row r="7" spans="1:46" s="35" customFormat="1" ht="20.25" customHeight="1">
      <c r="A7" s="347"/>
      <c r="B7" s="338"/>
      <c r="C7" s="339"/>
      <c r="D7" s="339"/>
      <c r="E7" s="339"/>
      <c r="F7" s="339"/>
      <c r="G7" s="339"/>
      <c r="H7" s="339"/>
      <c r="I7" s="339"/>
      <c r="J7" s="339"/>
      <c r="K7" s="340"/>
      <c r="L7" s="343"/>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5"/>
      <c r="AP7" s="22"/>
      <c r="AQ7" s="22"/>
      <c r="AR7" s="22"/>
      <c r="AS7" s="22"/>
      <c r="AT7" s="342"/>
    </row>
    <row r="8" spans="1:46" s="35" customFormat="1" ht="20.25" customHeight="1">
      <c r="A8" s="347"/>
      <c r="B8" s="45" t="s">
        <v>9</v>
      </c>
      <c r="C8" s="195"/>
      <c r="D8" s="195"/>
      <c r="E8" s="46"/>
      <c r="F8" s="46"/>
      <c r="G8" s="46"/>
      <c r="H8" s="46"/>
      <c r="I8" s="46"/>
      <c r="J8" s="46"/>
      <c r="K8" s="46"/>
      <c r="L8" s="45" t="s">
        <v>10</v>
      </c>
      <c r="M8" s="46"/>
      <c r="N8" s="46"/>
      <c r="O8" s="46"/>
      <c r="P8" s="46"/>
      <c r="Q8" s="46"/>
      <c r="R8" s="47"/>
      <c r="S8" s="364"/>
      <c r="T8" s="365"/>
      <c r="U8" s="365"/>
      <c r="V8" s="365"/>
      <c r="W8" s="365"/>
      <c r="X8" s="365"/>
      <c r="Y8" s="366"/>
      <c r="Z8" s="45" t="s">
        <v>64</v>
      </c>
      <c r="AA8" s="46"/>
      <c r="AB8" s="46"/>
      <c r="AC8" s="46"/>
      <c r="AD8" s="46"/>
      <c r="AE8" s="46"/>
      <c r="AF8" s="47"/>
      <c r="AG8" s="364"/>
      <c r="AH8" s="365"/>
      <c r="AI8" s="365"/>
      <c r="AJ8" s="365"/>
      <c r="AK8" s="365"/>
      <c r="AL8" s="365"/>
      <c r="AM8" s="366"/>
    </row>
    <row r="9" spans="1:46" s="35" customFormat="1" ht="20.25" customHeight="1">
      <c r="A9" s="348"/>
      <c r="B9" s="45" t="s">
        <v>42</v>
      </c>
      <c r="C9" s="195"/>
      <c r="D9" s="195"/>
      <c r="E9" s="46"/>
      <c r="F9" s="46"/>
      <c r="G9" s="46"/>
      <c r="H9" s="46"/>
      <c r="I9" s="46"/>
      <c r="J9" s="46"/>
      <c r="K9" s="46"/>
      <c r="L9" s="364"/>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6"/>
    </row>
    <row r="10" spans="1:46" s="35" customFormat="1" ht="18" customHeight="1">
      <c r="A10" s="323" t="s">
        <v>113</v>
      </c>
      <c r="B10" s="324"/>
      <c r="C10" s="324"/>
      <c r="D10" s="324"/>
      <c r="E10" s="324"/>
      <c r="F10" s="324"/>
      <c r="G10" s="324"/>
      <c r="H10" s="325"/>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26"/>
      <c r="B11" s="327"/>
      <c r="C11" s="327"/>
      <c r="D11" s="327"/>
      <c r="E11" s="327"/>
      <c r="F11" s="327"/>
      <c r="G11" s="327"/>
      <c r="H11" s="328"/>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5"/>
      <c r="U12" s="195"/>
      <c r="V12" s="195"/>
      <c r="W12" s="195"/>
      <c r="X12" s="195"/>
      <c r="Y12" s="195"/>
      <c r="Z12" s="195"/>
      <c r="AA12" s="195"/>
      <c r="AB12" s="195"/>
      <c r="AC12" s="195"/>
      <c r="AD12" s="195"/>
      <c r="AE12" s="195"/>
      <c r="AF12" s="195"/>
      <c r="AG12" s="195"/>
      <c r="AH12" s="195"/>
      <c r="AI12" s="195"/>
      <c r="AJ12" s="195"/>
      <c r="AK12" s="195"/>
      <c r="AL12" s="195"/>
      <c r="AM12" s="195"/>
    </row>
    <row r="13" spans="1:46" s="35" customFormat="1" ht="20.25" customHeight="1">
      <c r="A13" s="54" t="s">
        <v>99</v>
      </c>
      <c r="B13" s="29"/>
      <c r="C13" s="23"/>
      <c r="D13" s="23"/>
      <c r="E13" s="23"/>
      <c r="F13" s="23"/>
      <c r="G13" s="23"/>
      <c r="H13" s="23"/>
      <c r="I13" s="55"/>
      <c r="J13" s="21"/>
      <c r="K13" s="329" t="s">
        <v>75</v>
      </c>
      <c r="L13" s="330"/>
      <c r="M13" s="330"/>
      <c r="N13" s="331"/>
      <c r="O13" s="332" t="str">
        <f>IF(L5="","",VLOOKUP(L5,$A$109:$B$143,2,0))</f>
        <v/>
      </c>
      <c r="P13" s="333"/>
      <c r="Q13" s="333"/>
      <c r="R13" s="330" t="s">
        <v>61</v>
      </c>
      <c r="S13" s="331"/>
      <c r="T13" s="367" t="s">
        <v>187</v>
      </c>
      <c r="U13" s="368"/>
      <c r="V13" s="368"/>
      <c r="W13" s="368"/>
      <c r="X13" s="369"/>
      <c r="Y13" s="370">
        <f>ROUNDDOWN($F$49/1000,0)</f>
        <v>0</v>
      </c>
      <c r="Z13" s="371"/>
      <c r="AA13" s="371"/>
      <c r="AB13" s="372" t="s">
        <v>61</v>
      </c>
      <c r="AC13" s="373"/>
      <c r="AD13" s="367" t="s">
        <v>188</v>
      </c>
      <c r="AE13" s="368"/>
      <c r="AF13" s="368"/>
      <c r="AG13" s="368"/>
      <c r="AH13" s="369"/>
      <c r="AI13" s="370">
        <f>ROUNDDOWN($F$56/1000,0)</f>
        <v>0</v>
      </c>
      <c r="AJ13" s="371"/>
      <c r="AK13" s="371"/>
      <c r="AL13" s="372" t="s">
        <v>61</v>
      </c>
      <c r="AM13" s="373"/>
    </row>
    <row r="14" spans="1:46" s="35" customFormat="1" ht="20.25" customHeight="1">
      <c r="A14" s="56" t="s">
        <v>43</v>
      </c>
      <c r="B14" s="194"/>
      <c r="C14" s="18"/>
      <c r="D14" s="18"/>
      <c r="E14" s="18"/>
      <c r="F14" s="18"/>
      <c r="G14" s="18"/>
      <c r="H14" s="379"/>
      <c r="I14" s="380"/>
      <c r="J14" s="381"/>
      <c r="K14" s="382" t="s">
        <v>122</v>
      </c>
      <c r="L14" s="383"/>
      <c r="M14" s="383"/>
      <c r="N14" s="383"/>
      <c r="O14" s="383"/>
      <c r="P14" s="383"/>
      <c r="Q14" s="383"/>
      <c r="R14" s="383"/>
      <c r="S14" s="383"/>
      <c r="T14" s="383"/>
      <c r="U14" s="383"/>
      <c r="V14" s="383"/>
      <c r="W14" s="383"/>
      <c r="X14" s="383"/>
      <c r="Y14" s="383"/>
      <c r="Z14" s="383"/>
      <c r="AA14" s="383"/>
      <c r="AB14" s="383"/>
      <c r="AC14" s="383"/>
      <c r="AD14" s="383"/>
      <c r="AE14" s="383"/>
      <c r="AF14" s="57" t="s">
        <v>73</v>
      </c>
      <c r="AG14" s="58"/>
      <c r="AH14" s="58"/>
      <c r="AI14" s="19"/>
      <c r="AJ14" s="19"/>
      <c r="AK14" s="195"/>
      <c r="AL14" s="18"/>
      <c r="AM14" s="59"/>
    </row>
    <row r="15" spans="1:46" s="35" customFormat="1" ht="21" customHeight="1">
      <c r="A15" s="60"/>
      <c r="B15" s="12"/>
      <c r="C15" s="384" t="s">
        <v>199</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5"/>
    </row>
    <row r="16" spans="1:46" s="35" customFormat="1" ht="21" customHeight="1">
      <c r="A16" s="61"/>
      <c r="B16" s="11"/>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5"/>
    </row>
    <row r="17" spans="1:39" s="35" customFormat="1" ht="21" customHeight="1">
      <c r="A17" s="61"/>
      <c r="B17" s="11"/>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row>
    <row r="18" spans="1:39" s="35" customFormat="1" ht="21" customHeight="1">
      <c r="A18" s="61"/>
      <c r="B18" s="1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35" customFormat="1" ht="21" customHeight="1">
      <c r="A19" s="61"/>
      <c r="B19" s="11"/>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5"/>
    </row>
    <row r="20" spans="1:39" s="35" customFormat="1" ht="21" customHeight="1">
      <c r="A20" s="61"/>
      <c r="B20" s="11"/>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row>
    <row r="21" spans="1:39" s="35" customFormat="1" ht="21" customHeight="1">
      <c r="A21" s="61"/>
      <c r="B21" s="11"/>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5"/>
    </row>
    <row r="22" spans="1:39" s="35" customFormat="1" ht="21" customHeight="1">
      <c r="A22" s="62"/>
      <c r="B22" s="14"/>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7"/>
    </row>
    <row r="23" spans="1:39" s="35" customFormat="1" ht="18.75" customHeight="1">
      <c r="A23" s="204" t="s">
        <v>191</v>
      </c>
      <c r="B23" s="16"/>
      <c r="C23" s="16"/>
      <c r="D23" s="16"/>
      <c r="E23" s="1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39" s="35" customFormat="1" ht="18.75" customHeight="1">
      <c r="A24" s="22"/>
      <c r="B24" s="22"/>
      <c r="C24" s="22"/>
      <c r="D24" s="22"/>
      <c r="E24" s="22"/>
      <c r="F24" s="196"/>
      <c r="G24" s="196"/>
      <c r="H24" s="196"/>
      <c r="I24" s="196"/>
      <c r="J24" s="196"/>
      <c r="K24" s="196"/>
      <c r="L24" s="196"/>
      <c r="M24" s="196"/>
      <c r="N24" s="196"/>
      <c r="O24" s="205" t="s">
        <v>210</v>
      </c>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row>
    <row r="25" spans="1:39" s="35" customFormat="1" ht="18.75" customHeight="1">
      <c r="A25" s="22"/>
      <c r="B25" s="22"/>
      <c r="C25" s="22"/>
      <c r="D25" s="22"/>
      <c r="E25" s="22"/>
      <c r="F25" s="196"/>
      <c r="G25" s="196"/>
      <c r="H25" s="196"/>
      <c r="I25" s="196"/>
      <c r="J25" s="196"/>
      <c r="K25" s="196"/>
      <c r="L25" s="196"/>
      <c r="M25" s="196"/>
      <c r="N25" s="196"/>
      <c r="O25" s="205" t="s">
        <v>206</v>
      </c>
      <c r="P25" s="196"/>
      <c r="Q25" s="196"/>
      <c r="R25" s="196"/>
      <c r="S25" s="196"/>
      <c r="T25" s="196"/>
      <c r="U25" s="196"/>
      <c r="V25" s="196"/>
      <c r="W25" s="196"/>
      <c r="X25" s="196"/>
      <c r="Y25" s="196"/>
      <c r="Z25" s="196"/>
      <c r="AA25" s="196"/>
      <c r="AB25" s="388"/>
      <c r="AC25" s="388"/>
      <c r="AD25" s="196" t="s">
        <v>207</v>
      </c>
      <c r="AE25" s="205" t="s">
        <v>208</v>
      </c>
      <c r="AF25" s="196"/>
      <c r="AG25" s="196"/>
      <c r="AH25" s="196"/>
      <c r="AI25" s="196"/>
      <c r="AJ25" s="196"/>
      <c r="AK25" s="196"/>
      <c r="AL25" s="196"/>
      <c r="AM25" s="196"/>
    </row>
    <row r="26" spans="1:39" s="35" customFormat="1" ht="18.75" customHeight="1">
      <c r="A26" s="22"/>
      <c r="B26" s="22"/>
      <c r="C26" s="22"/>
      <c r="D26" s="22"/>
      <c r="E26" s="22"/>
      <c r="F26" s="196"/>
      <c r="G26" s="196"/>
      <c r="H26" s="196"/>
      <c r="I26" s="196"/>
      <c r="J26" s="196"/>
      <c r="K26" s="196"/>
      <c r="L26" s="196"/>
      <c r="M26" s="196"/>
      <c r="N26" s="196"/>
      <c r="O26" s="196"/>
      <c r="P26" s="196"/>
      <c r="Q26" s="196"/>
      <c r="R26" s="196"/>
      <c r="S26" s="196"/>
      <c r="T26" s="196"/>
      <c r="U26" s="196"/>
      <c r="V26" s="196"/>
      <c r="W26" s="196"/>
      <c r="X26" s="205" t="s">
        <v>204</v>
      </c>
      <c r="Y26" s="196"/>
      <c r="Z26" s="196"/>
      <c r="AA26" s="196"/>
      <c r="AB26" s="205" t="s">
        <v>209</v>
      </c>
      <c r="AC26" s="196"/>
      <c r="AD26" s="196"/>
      <c r="AE26" s="196"/>
      <c r="AF26" s="196"/>
      <c r="AG26" s="196"/>
      <c r="AH26" s="196"/>
      <c r="AI26" s="196"/>
      <c r="AJ26" s="196"/>
      <c r="AK26" s="196"/>
      <c r="AL26" s="196"/>
      <c r="AM26" s="196"/>
    </row>
    <row r="27" spans="1:39" s="35" customFormat="1" ht="18.75" customHeight="1">
      <c r="A27" s="22"/>
      <c r="B27" s="22"/>
      <c r="C27" s="22"/>
      <c r="D27" s="22"/>
      <c r="E27" s="22"/>
      <c r="F27" s="196"/>
      <c r="G27" s="196"/>
      <c r="H27" s="196"/>
      <c r="I27" s="196"/>
      <c r="J27" s="196"/>
      <c r="K27" s="196"/>
      <c r="L27" s="196"/>
      <c r="M27" s="196"/>
      <c r="N27" s="196"/>
      <c r="O27" s="205" t="s">
        <v>201</v>
      </c>
      <c r="P27" s="196"/>
      <c r="Q27" s="196"/>
      <c r="R27" s="196"/>
      <c r="S27" s="196">
        <v>2</v>
      </c>
      <c r="T27" s="205" t="s">
        <v>202</v>
      </c>
      <c r="U27" s="196"/>
      <c r="V27" s="196" t="s">
        <v>203</v>
      </c>
      <c r="W27" s="196"/>
      <c r="X27" s="206"/>
      <c r="Y27" s="196" t="s">
        <v>71</v>
      </c>
      <c r="Z27" s="196"/>
      <c r="AA27" s="196" t="s">
        <v>203</v>
      </c>
      <c r="AB27" s="206"/>
      <c r="AC27" s="205" t="s">
        <v>205</v>
      </c>
      <c r="AD27" s="196"/>
      <c r="AE27" s="196" t="s">
        <v>214</v>
      </c>
      <c r="AF27" s="196">
        <f>S27*X27*AB27</f>
        <v>0</v>
      </c>
      <c r="AG27" s="196"/>
      <c r="AH27" s="196"/>
      <c r="AI27" s="196"/>
      <c r="AJ27" s="196"/>
      <c r="AK27" s="196"/>
      <c r="AL27" s="196"/>
      <c r="AM27" s="196"/>
    </row>
    <row r="28" spans="1:39" ht="18" customHeight="1">
      <c r="A28" s="374" t="s">
        <v>44</v>
      </c>
      <c r="B28" s="374"/>
      <c r="C28" s="374"/>
      <c r="D28" s="374"/>
      <c r="E28" s="374"/>
      <c r="F28" s="374" t="s">
        <v>175</v>
      </c>
      <c r="G28" s="374"/>
      <c r="H28" s="374"/>
      <c r="I28" s="374"/>
      <c r="J28" s="374"/>
      <c r="K28" s="375" t="s">
        <v>45</v>
      </c>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row>
    <row r="29" spans="1:39" ht="9.75" customHeight="1">
      <c r="A29" s="376"/>
      <c r="B29" s="376"/>
      <c r="C29" s="376"/>
      <c r="D29" s="376"/>
      <c r="E29" s="376"/>
      <c r="F29" s="377"/>
      <c r="G29" s="377"/>
      <c r="H29" s="377"/>
      <c r="I29" s="377"/>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row>
    <row r="30" spans="1:39" ht="9.75" customHeight="1">
      <c r="A30" s="376"/>
      <c r="B30" s="376"/>
      <c r="C30" s="376"/>
      <c r="D30" s="376"/>
      <c r="E30" s="376"/>
      <c r="F30" s="377"/>
      <c r="G30" s="377"/>
      <c r="H30" s="377"/>
      <c r="I30" s="377"/>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row>
    <row r="31" spans="1:39" ht="9.75" customHeight="1">
      <c r="A31" s="376"/>
      <c r="B31" s="376"/>
      <c r="C31" s="376"/>
      <c r="D31" s="376"/>
      <c r="E31" s="376"/>
      <c r="F31" s="377"/>
      <c r="G31" s="377"/>
      <c r="H31" s="377"/>
      <c r="I31" s="377"/>
      <c r="J31" s="377"/>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row>
    <row r="32" spans="1:39" ht="9.75" customHeight="1">
      <c r="A32" s="376"/>
      <c r="B32" s="376"/>
      <c r="C32" s="376"/>
      <c r="D32" s="376"/>
      <c r="E32" s="376"/>
      <c r="F32" s="377"/>
      <c r="G32" s="377"/>
      <c r="H32" s="377"/>
      <c r="I32" s="377"/>
      <c r="J32" s="377"/>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row>
    <row r="33" spans="1:39" ht="9.75" customHeight="1">
      <c r="A33" s="376"/>
      <c r="B33" s="376"/>
      <c r="C33" s="376"/>
      <c r="D33" s="376"/>
      <c r="E33" s="376"/>
      <c r="F33" s="377"/>
      <c r="G33" s="377"/>
      <c r="H33" s="377"/>
      <c r="I33" s="377"/>
      <c r="J33" s="377"/>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row>
    <row r="34" spans="1:39" ht="9.75" customHeight="1">
      <c r="A34" s="376"/>
      <c r="B34" s="376"/>
      <c r="C34" s="376"/>
      <c r="D34" s="376"/>
      <c r="E34" s="376"/>
      <c r="F34" s="377"/>
      <c r="G34" s="377"/>
      <c r="H34" s="377"/>
      <c r="I34" s="377"/>
      <c r="J34" s="377"/>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row>
    <row r="35" spans="1:39" ht="9.75" customHeight="1">
      <c r="A35" s="376"/>
      <c r="B35" s="376"/>
      <c r="C35" s="376"/>
      <c r="D35" s="376"/>
      <c r="E35" s="376"/>
      <c r="F35" s="377"/>
      <c r="G35" s="377"/>
      <c r="H35" s="377"/>
      <c r="I35" s="377"/>
      <c r="J35" s="377"/>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row>
    <row r="36" spans="1:39" ht="9.75" customHeight="1">
      <c r="A36" s="376"/>
      <c r="B36" s="376"/>
      <c r="C36" s="376"/>
      <c r="D36" s="376"/>
      <c r="E36" s="376"/>
      <c r="F36" s="377"/>
      <c r="G36" s="377"/>
      <c r="H36" s="377"/>
      <c r="I36" s="377"/>
      <c r="J36" s="377"/>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row>
    <row r="37" spans="1:39" ht="9.75" customHeight="1">
      <c r="A37" s="376"/>
      <c r="B37" s="376"/>
      <c r="C37" s="376"/>
      <c r="D37" s="376"/>
      <c r="E37" s="376"/>
      <c r="F37" s="377"/>
      <c r="G37" s="377"/>
      <c r="H37" s="377"/>
      <c r="I37" s="377"/>
      <c r="J37" s="377"/>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row>
    <row r="38" spans="1:39" ht="9.75" customHeight="1">
      <c r="A38" s="376"/>
      <c r="B38" s="376"/>
      <c r="C38" s="376"/>
      <c r="D38" s="376"/>
      <c r="E38" s="376"/>
      <c r="F38" s="377"/>
      <c r="G38" s="377"/>
      <c r="H38" s="377"/>
      <c r="I38" s="377"/>
      <c r="J38" s="377"/>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row>
    <row r="39" spans="1:39" ht="9.75" customHeight="1">
      <c r="A39" s="376"/>
      <c r="B39" s="376"/>
      <c r="C39" s="376"/>
      <c r="D39" s="376"/>
      <c r="E39" s="376"/>
      <c r="F39" s="377"/>
      <c r="G39" s="377"/>
      <c r="H39" s="377"/>
      <c r="I39" s="377"/>
      <c r="J39" s="377"/>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row>
    <row r="40" spans="1:39" ht="9.75" customHeight="1">
      <c r="A40" s="376"/>
      <c r="B40" s="376"/>
      <c r="C40" s="376"/>
      <c r="D40" s="376"/>
      <c r="E40" s="376"/>
      <c r="F40" s="377"/>
      <c r="G40" s="377"/>
      <c r="H40" s="377"/>
      <c r="I40" s="377"/>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row>
    <row r="41" spans="1:39" ht="9.75" customHeight="1">
      <c r="A41" s="376"/>
      <c r="B41" s="376"/>
      <c r="C41" s="376"/>
      <c r="D41" s="376"/>
      <c r="E41" s="376"/>
      <c r="F41" s="377"/>
      <c r="G41" s="377"/>
      <c r="H41" s="377"/>
      <c r="I41" s="377"/>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row>
    <row r="42" spans="1:39" ht="9.75" customHeight="1">
      <c r="A42" s="376"/>
      <c r="B42" s="376"/>
      <c r="C42" s="376"/>
      <c r="D42" s="376"/>
      <c r="E42" s="376"/>
      <c r="F42" s="377"/>
      <c r="G42" s="377"/>
      <c r="H42" s="377"/>
      <c r="I42" s="377"/>
      <c r="J42" s="377"/>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row>
    <row r="43" spans="1:39" ht="9.75" customHeight="1">
      <c r="A43" s="376"/>
      <c r="B43" s="376"/>
      <c r="C43" s="376"/>
      <c r="D43" s="376"/>
      <c r="E43" s="376"/>
      <c r="F43" s="377"/>
      <c r="G43" s="377"/>
      <c r="H43" s="377"/>
      <c r="I43" s="377"/>
      <c r="J43" s="377"/>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row>
    <row r="44" spans="1:39" ht="9.75" customHeight="1">
      <c r="A44" s="376"/>
      <c r="B44" s="376"/>
      <c r="C44" s="376"/>
      <c r="D44" s="376"/>
      <c r="E44" s="376"/>
      <c r="F44" s="377"/>
      <c r="G44" s="377"/>
      <c r="H44" s="377"/>
      <c r="I44" s="377"/>
      <c r="J44" s="377"/>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row>
    <row r="45" spans="1:39" ht="9.75" customHeight="1">
      <c r="A45" s="376"/>
      <c r="B45" s="376"/>
      <c r="C45" s="376"/>
      <c r="D45" s="376"/>
      <c r="E45" s="376"/>
      <c r="F45" s="377"/>
      <c r="G45" s="377"/>
      <c r="H45" s="377"/>
      <c r="I45" s="377"/>
      <c r="J45" s="377"/>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row>
    <row r="46" spans="1:39" ht="9.75" customHeight="1">
      <c r="A46" s="376"/>
      <c r="B46" s="376"/>
      <c r="C46" s="376"/>
      <c r="D46" s="376"/>
      <c r="E46" s="376"/>
      <c r="F46" s="377"/>
      <c r="G46" s="377"/>
      <c r="H46" s="377"/>
      <c r="I46" s="377"/>
      <c r="J46" s="377"/>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row>
    <row r="47" spans="1:39" ht="9.75" customHeight="1">
      <c r="A47" s="376"/>
      <c r="B47" s="376"/>
      <c r="C47" s="376"/>
      <c r="D47" s="376"/>
      <c r="E47" s="376"/>
      <c r="F47" s="377"/>
      <c r="G47" s="377"/>
      <c r="H47" s="377"/>
      <c r="I47" s="377"/>
      <c r="J47" s="377"/>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row>
    <row r="48" spans="1:39" ht="9.75" customHeight="1" thickBot="1">
      <c r="A48" s="389"/>
      <c r="B48" s="390"/>
      <c r="C48" s="390"/>
      <c r="D48" s="390"/>
      <c r="E48" s="391"/>
      <c r="F48" s="392"/>
      <c r="G48" s="393"/>
      <c r="H48" s="393"/>
      <c r="I48" s="393"/>
      <c r="J48" s="394"/>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row>
    <row r="49" spans="1:39" ht="22.5" customHeight="1" thickTop="1">
      <c r="A49" s="396" t="s">
        <v>82</v>
      </c>
      <c r="B49" s="397"/>
      <c r="C49" s="397"/>
      <c r="D49" s="397"/>
      <c r="E49" s="397"/>
      <c r="F49" s="398">
        <f>SUM(F29:J48)</f>
        <v>0</v>
      </c>
      <c r="G49" s="399"/>
      <c r="H49" s="399"/>
      <c r="I49" s="399"/>
      <c r="J49" s="400"/>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row>
    <row r="50" spans="1:39" ht="11.25" customHeight="1">
      <c r="A50" s="184"/>
      <c r="B50" s="183"/>
      <c r="C50" s="183"/>
      <c r="D50" s="183"/>
      <c r="E50" s="183"/>
      <c r="F50" s="185"/>
      <c r="G50" s="185"/>
      <c r="H50" s="185"/>
      <c r="I50" s="185"/>
      <c r="J50" s="18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86"/>
    </row>
    <row r="51" spans="1:39" s="35" customFormat="1" ht="18.75" customHeight="1">
      <c r="A51" s="207" t="s">
        <v>192</v>
      </c>
      <c r="B51" s="22"/>
      <c r="C51" s="22"/>
      <c r="D51" s="22"/>
      <c r="E51" s="2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3"/>
    </row>
    <row r="52" spans="1:39" ht="18" customHeight="1">
      <c r="A52" s="411" t="s">
        <v>44</v>
      </c>
      <c r="B52" s="412"/>
      <c r="C52" s="412"/>
      <c r="D52" s="412"/>
      <c r="E52" s="413"/>
      <c r="F52" s="411" t="s">
        <v>176</v>
      </c>
      <c r="G52" s="412"/>
      <c r="H52" s="412"/>
      <c r="I52" s="412"/>
      <c r="J52" s="412"/>
      <c r="K52" s="375" t="s">
        <v>193</v>
      </c>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row>
    <row r="53" spans="1:39" ht="9.75" customHeight="1">
      <c r="A53" s="376"/>
      <c r="B53" s="376"/>
      <c r="C53" s="376"/>
      <c r="D53" s="376"/>
      <c r="E53" s="376"/>
      <c r="F53" s="377"/>
      <c r="G53" s="377"/>
      <c r="H53" s="377"/>
      <c r="I53" s="377"/>
      <c r="J53" s="377"/>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row>
    <row r="54" spans="1:39" ht="9.75" customHeight="1">
      <c r="A54" s="402"/>
      <c r="B54" s="403"/>
      <c r="C54" s="403"/>
      <c r="D54" s="403"/>
      <c r="E54" s="404"/>
      <c r="F54" s="405"/>
      <c r="G54" s="406"/>
      <c r="H54" s="406"/>
      <c r="I54" s="406"/>
      <c r="J54" s="407"/>
      <c r="K54" s="408"/>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10"/>
    </row>
    <row r="55" spans="1:39" ht="9.75" customHeight="1" thickBot="1">
      <c r="A55" s="376"/>
      <c r="B55" s="376"/>
      <c r="C55" s="376"/>
      <c r="D55" s="376"/>
      <c r="E55" s="376"/>
      <c r="F55" s="377"/>
      <c r="G55" s="377"/>
      <c r="H55" s="377"/>
      <c r="I55" s="377"/>
      <c r="J55" s="377"/>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row>
    <row r="56" spans="1:39" ht="22.5" customHeight="1" thickTop="1">
      <c r="A56" s="396" t="s">
        <v>82</v>
      </c>
      <c r="B56" s="397"/>
      <c r="C56" s="397"/>
      <c r="D56" s="397"/>
      <c r="E56" s="397"/>
      <c r="F56" s="398">
        <f>SUM(F53:J55)</f>
        <v>0</v>
      </c>
      <c r="G56" s="399"/>
      <c r="H56" s="399"/>
      <c r="I56" s="399"/>
      <c r="J56" s="400"/>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row>
    <row r="57" spans="1:39" ht="11.25" customHeight="1">
      <c r="A57" s="27"/>
      <c r="B57" s="11"/>
      <c r="C57" s="177"/>
      <c r="D57" s="22"/>
      <c r="E57" s="178"/>
      <c r="F57" s="22"/>
      <c r="G57" s="22"/>
      <c r="H57" s="22"/>
      <c r="I57" s="22"/>
      <c r="J57" s="179"/>
      <c r="K57" s="179"/>
      <c r="L57" s="179"/>
      <c r="M57" s="179"/>
      <c r="N57" s="179"/>
      <c r="O57" s="11"/>
      <c r="P57" s="180"/>
      <c r="Q57" s="27"/>
      <c r="R57" s="27"/>
      <c r="S57" s="179"/>
      <c r="T57" s="181"/>
      <c r="U57" s="179"/>
      <c r="V57" s="179"/>
      <c r="W57" s="179"/>
      <c r="X57" s="179"/>
      <c r="Y57" s="22"/>
      <c r="Z57" s="22"/>
      <c r="AA57" s="22"/>
      <c r="AB57" s="11"/>
      <c r="AC57" s="177"/>
      <c r="AD57" s="179"/>
      <c r="AE57" s="179"/>
      <c r="AF57" s="179"/>
      <c r="AG57" s="179"/>
      <c r="AH57" s="179"/>
      <c r="AI57" s="182"/>
      <c r="AJ57" s="182"/>
      <c r="AK57" s="182"/>
      <c r="AL57" s="182"/>
      <c r="AM57" s="179"/>
    </row>
    <row r="58" spans="1:39" ht="18.75" customHeight="1">
      <c r="A58" s="63" t="s">
        <v>98</v>
      </c>
      <c r="B58" s="23"/>
      <c r="C58" s="13"/>
      <c r="D58" s="23"/>
      <c r="E58" s="15"/>
      <c r="F58" s="23"/>
      <c r="G58" s="23"/>
      <c r="H58" s="23"/>
      <c r="I58" s="23"/>
      <c r="J58" s="20"/>
      <c r="K58" s="20"/>
      <c r="L58" s="20"/>
      <c r="M58" s="20"/>
      <c r="N58" s="20"/>
      <c r="O58" s="28"/>
      <c r="P58" s="25"/>
      <c r="Q58" s="26"/>
      <c r="R58" s="26"/>
      <c r="S58" s="20"/>
      <c r="T58" s="21"/>
      <c r="U58" s="20"/>
      <c r="V58" s="24"/>
      <c r="W58" s="329" t="s">
        <v>75</v>
      </c>
      <c r="X58" s="330"/>
      <c r="Y58" s="330"/>
      <c r="Z58" s="331"/>
      <c r="AA58" s="332" t="str">
        <f>IF(L5="","",VLOOKUP(L5,$A$109:$C$143,3,FALSE))</f>
        <v/>
      </c>
      <c r="AB58" s="333"/>
      <c r="AC58" s="333"/>
      <c r="AD58" s="330" t="s">
        <v>61</v>
      </c>
      <c r="AE58" s="331"/>
      <c r="AF58" s="329" t="s">
        <v>46</v>
      </c>
      <c r="AG58" s="330"/>
      <c r="AH58" s="331"/>
      <c r="AI58" s="414">
        <f>ROUNDDOWN($F$80/1000,0)</f>
        <v>0</v>
      </c>
      <c r="AJ58" s="415"/>
      <c r="AK58" s="415"/>
      <c r="AL58" s="330" t="s">
        <v>61</v>
      </c>
      <c r="AM58" s="331"/>
    </row>
    <row r="59" spans="1:39" ht="18.75" customHeight="1">
      <c r="A59" s="56" t="s">
        <v>43</v>
      </c>
      <c r="B59" s="194"/>
      <c r="C59" s="18"/>
      <c r="D59" s="18"/>
      <c r="E59" s="18"/>
      <c r="F59" s="18"/>
      <c r="G59" s="18"/>
      <c r="H59" s="379"/>
      <c r="I59" s="380"/>
      <c r="J59" s="381"/>
      <c r="K59" s="382" t="s">
        <v>122</v>
      </c>
      <c r="L59" s="383"/>
      <c r="M59" s="383"/>
      <c r="N59" s="383"/>
      <c r="O59" s="383"/>
      <c r="P59" s="383"/>
      <c r="Q59" s="383"/>
      <c r="R59" s="383"/>
      <c r="S59" s="383"/>
      <c r="T59" s="383"/>
      <c r="U59" s="383"/>
      <c r="V59" s="383"/>
      <c r="W59" s="383"/>
      <c r="X59" s="383"/>
      <c r="Y59" s="383"/>
      <c r="Z59" s="383"/>
      <c r="AA59" s="383"/>
      <c r="AB59" s="383"/>
      <c r="AC59" s="383"/>
      <c r="AD59" s="383"/>
      <c r="AE59" s="383"/>
      <c r="AF59" s="57" t="s">
        <v>74</v>
      </c>
      <c r="AG59" s="58"/>
      <c r="AH59" s="58"/>
      <c r="AI59" s="19"/>
      <c r="AJ59" s="19"/>
      <c r="AK59" s="195"/>
      <c r="AL59" s="18"/>
      <c r="AM59" s="59"/>
    </row>
    <row r="60" spans="1:39" ht="25.5" customHeight="1">
      <c r="A60" s="60"/>
      <c r="B60" s="12"/>
      <c r="C60" s="416" t="s">
        <v>197</v>
      </c>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7"/>
    </row>
    <row r="61" spans="1:39" ht="25.5" customHeight="1">
      <c r="A61" s="62"/>
      <c r="B61" s="14"/>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7"/>
    </row>
    <row r="62" spans="1:39" ht="18.75" customHeight="1">
      <c r="A62" s="411" t="s">
        <v>161</v>
      </c>
      <c r="B62" s="412"/>
      <c r="C62" s="412"/>
      <c r="D62" s="412"/>
      <c r="E62" s="412"/>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7"/>
    </row>
    <row r="63" spans="1:39" s="12" customFormat="1" ht="18.75" customHeight="1">
      <c r="A63" s="22"/>
      <c r="B63" s="22"/>
      <c r="C63" s="22"/>
      <c r="D63" s="22"/>
      <c r="E63" s="22"/>
      <c r="F63" s="202"/>
      <c r="G63" s="202"/>
      <c r="H63" s="202"/>
      <c r="I63" s="202"/>
      <c r="J63" s="202"/>
      <c r="K63" s="202"/>
      <c r="L63" s="202"/>
      <c r="M63" s="202"/>
      <c r="N63" s="202"/>
      <c r="O63" s="205" t="s">
        <v>210</v>
      </c>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row>
    <row r="64" spans="1:39" s="35" customFormat="1" ht="18.75" customHeight="1">
      <c r="A64" s="22"/>
      <c r="B64" s="22"/>
      <c r="C64" s="22"/>
      <c r="D64" s="22"/>
      <c r="E64" s="22"/>
      <c r="F64" s="202"/>
      <c r="G64" s="202"/>
      <c r="H64" s="202"/>
      <c r="I64" s="202"/>
      <c r="J64" s="202"/>
      <c r="K64" s="202"/>
      <c r="L64" s="202"/>
      <c r="M64" s="202"/>
      <c r="N64" s="202"/>
      <c r="O64" s="205" t="s">
        <v>206</v>
      </c>
      <c r="P64" s="202"/>
      <c r="Q64" s="202"/>
      <c r="R64" s="202"/>
      <c r="S64" s="202"/>
      <c r="T64" s="202"/>
      <c r="U64" s="202"/>
      <c r="V64" s="202"/>
      <c r="W64" s="202"/>
      <c r="X64" s="202"/>
      <c r="Y64" s="202"/>
      <c r="Z64" s="202"/>
      <c r="AA64" s="202"/>
      <c r="AB64" s="388"/>
      <c r="AC64" s="388"/>
      <c r="AD64" s="202" t="s">
        <v>207</v>
      </c>
      <c r="AE64" s="205" t="s">
        <v>208</v>
      </c>
      <c r="AF64" s="202"/>
      <c r="AG64" s="202"/>
      <c r="AH64" s="202"/>
      <c r="AI64" s="202"/>
      <c r="AJ64" s="202"/>
      <c r="AK64" s="202"/>
      <c r="AL64" s="202"/>
      <c r="AM64" s="202"/>
    </row>
    <row r="65" spans="1:40" s="35" customFormat="1" ht="18.75" customHeight="1">
      <c r="A65" s="22"/>
      <c r="B65" s="22"/>
      <c r="C65" s="22"/>
      <c r="D65" s="22"/>
      <c r="E65" s="22"/>
      <c r="F65" s="202"/>
      <c r="G65" s="202"/>
      <c r="H65" s="202"/>
      <c r="I65" s="202"/>
      <c r="J65" s="202"/>
      <c r="K65" s="202"/>
      <c r="L65" s="202"/>
      <c r="M65" s="202"/>
      <c r="N65" s="202"/>
      <c r="O65" s="202"/>
      <c r="P65" s="202"/>
      <c r="Q65" s="202"/>
      <c r="R65" s="202"/>
      <c r="S65" s="202"/>
      <c r="T65" s="202"/>
      <c r="U65" s="202"/>
      <c r="V65" s="202"/>
      <c r="W65" s="202"/>
      <c r="X65" s="205" t="s">
        <v>204</v>
      </c>
      <c r="Y65" s="202"/>
      <c r="Z65" s="202"/>
      <c r="AA65" s="202"/>
      <c r="AB65" s="205" t="s">
        <v>209</v>
      </c>
      <c r="AC65" s="202"/>
      <c r="AD65" s="202"/>
      <c r="AE65" s="202"/>
      <c r="AF65" s="202"/>
      <c r="AG65" s="202"/>
      <c r="AH65" s="202"/>
      <c r="AI65" s="202"/>
      <c r="AJ65" s="202"/>
      <c r="AK65" s="202"/>
      <c r="AL65" s="202"/>
      <c r="AM65" s="202"/>
    </row>
    <row r="66" spans="1:40" s="35" customFormat="1" ht="18.75" customHeight="1">
      <c r="A66" s="22"/>
      <c r="B66" s="22"/>
      <c r="C66" s="22"/>
      <c r="D66" s="22"/>
      <c r="E66" s="22"/>
      <c r="F66" s="202"/>
      <c r="G66" s="202"/>
      <c r="H66" s="202"/>
      <c r="I66" s="202"/>
      <c r="J66" s="202"/>
      <c r="K66" s="202"/>
      <c r="L66" s="202"/>
      <c r="M66" s="202"/>
      <c r="N66" s="202"/>
      <c r="O66" s="205" t="s">
        <v>201</v>
      </c>
      <c r="P66" s="202"/>
      <c r="Q66" s="202"/>
      <c r="R66" s="202"/>
      <c r="S66" s="202">
        <v>2</v>
      </c>
      <c r="T66" s="205" t="s">
        <v>202</v>
      </c>
      <c r="U66" s="202"/>
      <c r="V66" s="202" t="s">
        <v>203</v>
      </c>
      <c r="W66" s="202"/>
      <c r="X66" s="206"/>
      <c r="Y66" s="202" t="s">
        <v>71</v>
      </c>
      <c r="Z66" s="202"/>
      <c r="AA66" s="202" t="s">
        <v>203</v>
      </c>
      <c r="AB66" s="206"/>
      <c r="AC66" s="205" t="s">
        <v>205</v>
      </c>
      <c r="AD66" s="202"/>
      <c r="AE66" s="202" t="s">
        <v>214</v>
      </c>
      <c r="AF66" s="202">
        <f>S66*X66*AB66</f>
        <v>0</v>
      </c>
      <c r="AG66" s="202"/>
      <c r="AH66" s="202"/>
      <c r="AI66" s="202"/>
      <c r="AJ66" s="202"/>
      <c r="AK66" s="202"/>
      <c r="AL66" s="202"/>
      <c r="AM66" s="202"/>
    </row>
    <row r="67" spans="1:40" ht="18" customHeight="1">
      <c r="A67" s="411" t="s">
        <v>44</v>
      </c>
      <c r="B67" s="412"/>
      <c r="C67" s="412"/>
      <c r="D67" s="412"/>
      <c r="E67" s="413"/>
      <c r="F67" s="411" t="s">
        <v>47</v>
      </c>
      <c r="G67" s="412"/>
      <c r="H67" s="412"/>
      <c r="I67" s="412"/>
      <c r="J67" s="412"/>
      <c r="K67" s="375" t="s">
        <v>45</v>
      </c>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row>
    <row r="68" spans="1:40" ht="9.75" customHeight="1">
      <c r="A68" s="376"/>
      <c r="B68" s="376"/>
      <c r="C68" s="376"/>
      <c r="D68" s="376"/>
      <c r="E68" s="376"/>
      <c r="F68" s="377"/>
      <c r="G68" s="377"/>
      <c r="H68" s="377"/>
      <c r="I68" s="377"/>
      <c r="J68" s="377"/>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row>
    <row r="69" spans="1:40" ht="9.75" customHeight="1">
      <c r="A69" s="376"/>
      <c r="B69" s="376"/>
      <c r="C69" s="376"/>
      <c r="D69" s="376"/>
      <c r="E69" s="376"/>
      <c r="F69" s="377"/>
      <c r="G69" s="377"/>
      <c r="H69" s="377"/>
      <c r="I69" s="377"/>
      <c r="J69" s="377"/>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row>
    <row r="70" spans="1:40" ht="9.75" customHeight="1">
      <c r="A70" s="376"/>
      <c r="B70" s="376"/>
      <c r="C70" s="376"/>
      <c r="D70" s="376"/>
      <c r="E70" s="376"/>
      <c r="F70" s="377"/>
      <c r="G70" s="377"/>
      <c r="H70" s="377"/>
      <c r="I70" s="377"/>
      <c r="J70" s="377"/>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row>
    <row r="71" spans="1:40" ht="9.75" customHeight="1">
      <c r="A71" s="376"/>
      <c r="B71" s="376"/>
      <c r="C71" s="376"/>
      <c r="D71" s="376"/>
      <c r="E71" s="376"/>
      <c r="F71" s="377"/>
      <c r="G71" s="377"/>
      <c r="H71" s="377"/>
      <c r="I71" s="377"/>
      <c r="J71" s="377"/>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row>
    <row r="72" spans="1:40" ht="9.75" customHeight="1">
      <c r="A72" s="376"/>
      <c r="B72" s="376"/>
      <c r="C72" s="376"/>
      <c r="D72" s="376"/>
      <c r="E72" s="376"/>
      <c r="F72" s="377"/>
      <c r="G72" s="377"/>
      <c r="H72" s="377"/>
      <c r="I72" s="377"/>
      <c r="J72" s="377"/>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row>
    <row r="73" spans="1:40" ht="9.75" customHeight="1">
      <c r="A73" s="376"/>
      <c r="B73" s="376"/>
      <c r="C73" s="376"/>
      <c r="D73" s="376"/>
      <c r="E73" s="376"/>
      <c r="F73" s="377"/>
      <c r="G73" s="377"/>
      <c r="H73" s="377"/>
      <c r="I73" s="377"/>
      <c r="J73" s="377"/>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row>
    <row r="74" spans="1:40" ht="9.75" customHeight="1">
      <c r="A74" s="376"/>
      <c r="B74" s="376"/>
      <c r="C74" s="376"/>
      <c r="D74" s="376"/>
      <c r="E74" s="376"/>
      <c r="F74" s="377"/>
      <c r="G74" s="377"/>
      <c r="H74" s="377"/>
      <c r="I74" s="377"/>
      <c r="J74" s="377"/>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row>
    <row r="75" spans="1:40" ht="9.75" customHeight="1">
      <c r="A75" s="376"/>
      <c r="B75" s="376"/>
      <c r="C75" s="376"/>
      <c r="D75" s="376"/>
      <c r="E75" s="376"/>
      <c r="F75" s="377"/>
      <c r="G75" s="377"/>
      <c r="H75" s="377"/>
      <c r="I75" s="377"/>
      <c r="J75" s="377"/>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row>
    <row r="76" spans="1:40" ht="9.75" customHeight="1">
      <c r="A76" s="376"/>
      <c r="B76" s="376"/>
      <c r="C76" s="376"/>
      <c r="D76" s="376"/>
      <c r="E76" s="376"/>
      <c r="F76" s="377"/>
      <c r="G76" s="377"/>
      <c r="H76" s="377"/>
      <c r="I76" s="377"/>
      <c r="J76" s="377"/>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row>
    <row r="77" spans="1:40" ht="9.75" customHeight="1">
      <c r="A77" s="376"/>
      <c r="B77" s="376"/>
      <c r="C77" s="376"/>
      <c r="D77" s="376"/>
      <c r="E77" s="376"/>
      <c r="F77" s="377"/>
      <c r="G77" s="377"/>
      <c r="H77" s="377"/>
      <c r="I77" s="377"/>
      <c r="J77" s="377"/>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row>
    <row r="78" spans="1:40" ht="9.75" customHeight="1">
      <c r="A78" s="376"/>
      <c r="B78" s="376"/>
      <c r="C78" s="376"/>
      <c r="D78" s="376"/>
      <c r="E78" s="376"/>
      <c r="F78" s="377"/>
      <c r="G78" s="377"/>
      <c r="H78" s="377"/>
      <c r="I78" s="377"/>
      <c r="J78" s="377"/>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row>
    <row r="79" spans="1:40" ht="9.75" customHeight="1" thickBot="1">
      <c r="A79" s="389"/>
      <c r="B79" s="390"/>
      <c r="C79" s="390"/>
      <c r="D79" s="390"/>
      <c r="E79" s="391"/>
      <c r="F79" s="392"/>
      <c r="G79" s="393"/>
      <c r="H79" s="393"/>
      <c r="I79" s="393"/>
      <c r="J79" s="393"/>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27"/>
    </row>
    <row r="80" spans="1:40" ht="22.5" customHeight="1" thickTop="1">
      <c r="A80" s="396" t="s">
        <v>177</v>
      </c>
      <c r="B80" s="397"/>
      <c r="C80" s="397"/>
      <c r="D80" s="397"/>
      <c r="E80" s="418"/>
      <c r="F80" s="419">
        <f>SUM(F68:J79)</f>
        <v>0</v>
      </c>
      <c r="G80" s="420"/>
      <c r="H80" s="420"/>
      <c r="I80" s="420"/>
      <c r="J80" s="420"/>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103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193" t="s">
        <v>105</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76"/>
      <c r="AM84" s="77"/>
    </row>
    <row r="85" spans="1:39" s="75" customFormat="1" ht="11.25" customHeight="1">
      <c r="A85" s="71" t="s">
        <v>106</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107</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422" t="s">
        <v>114</v>
      </c>
      <c r="B88" s="423"/>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73"/>
      <c r="AM88" s="74"/>
    </row>
    <row r="89" spans="1:39" s="75" customFormat="1" ht="11.25" customHeight="1">
      <c r="A89" s="193" t="s">
        <v>108</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73"/>
      <c r="AM89" s="74"/>
    </row>
    <row r="90" spans="1:39" s="75" customFormat="1" ht="11.25" customHeight="1">
      <c r="A90" s="193" t="s">
        <v>109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193" t="s">
        <v>115</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193"/>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424" t="s">
        <v>116</v>
      </c>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73"/>
      <c r="AM93" s="74"/>
    </row>
    <row r="94" spans="1:39" s="75" customFormat="1" ht="11.25" customHeight="1">
      <c r="A94" s="193" t="s">
        <v>117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73"/>
      <c r="AM94" s="74"/>
    </row>
    <row r="95" spans="1:39" s="75" customFormat="1" ht="11.25" customHeight="1">
      <c r="A95" s="193" t="s">
        <v>110</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73"/>
      <c r="AM95" s="74"/>
    </row>
    <row r="96" spans="1:39" s="75" customFormat="1" ht="3" customHeight="1">
      <c r="A96" s="193"/>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73"/>
      <c r="AM96" s="74"/>
    </row>
    <row r="97" spans="1:39" s="75" customFormat="1" ht="11.25" customHeight="1">
      <c r="A97" s="422" t="s">
        <v>104</v>
      </c>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73"/>
      <c r="AM97" s="74"/>
    </row>
    <row r="98" spans="1:39" s="75" customFormat="1" ht="11.25" customHeight="1">
      <c r="A98" s="193" t="s">
        <v>111</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193" t="s">
        <v>112</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193"/>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193" t="s">
        <v>118</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119</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120</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129</v>
      </c>
      <c r="C108" s="159" t="s">
        <v>130</v>
      </c>
      <c r="D108" s="159" t="s">
        <v>139</v>
      </c>
      <c r="E108" s="159" t="s">
        <v>140</v>
      </c>
    </row>
    <row r="109" spans="1:39" s="159" customFormat="1" ht="6">
      <c r="A109" s="159" t="s">
        <v>141</v>
      </c>
      <c r="B109" s="160">
        <v>537</v>
      </c>
      <c r="C109" s="160">
        <v>268</v>
      </c>
      <c r="D109" s="160">
        <v>537</v>
      </c>
      <c r="E109" s="160">
        <v>268</v>
      </c>
      <c r="F109" s="159" t="s">
        <v>142</v>
      </c>
      <c r="G109" s="160"/>
    </row>
    <row r="110" spans="1:39" s="159" customFormat="1" ht="6">
      <c r="A110" s="159" t="s">
        <v>143</v>
      </c>
      <c r="B110" s="160">
        <v>684</v>
      </c>
      <c r="C110" s="160">
        <v>342</v>
      </c>
      <c r="D110" s="160">
        <v>684</v>
      </c>
      <c r="E110" s="160">
        <v>342</v>
      </c>
      <c r="F110" s="159" t="s">
        <v>142</v>
      </c>
      <c r="G110" s="160"/>
    </row>
    <row r="111" spans="1:39" s="159" customFormat="1" ht="6">
      <c r="A111" s="159" t="s">
        <v>144</v>
      </c>
      <c r="B111" s="160">
        <v>889</v>
      </c>
      <c r="C111" s="160">
        <v>445</v>
      </c>
      <c r="D111" s="160">
        <v>889</v>
      </c>
      <c r="E111" s="160">
        <v>445</v>
      </c>
      <c r="F111" s="159" t="s">
        <v>142</v>
      </c>
      <c r="G111" s="160"/>
    </row>
    <row r="112" spans="1:39" s="159" customFormat="1" ht="6">
      <c r="A112" s="159" t="s">
        <v>145</v>
      </c>
      <c r="B112" s="160">
        <v>231</v>
      </c>
      <c r="C112" s="160">
        <v>115</v>
      </c>
      <c r="D112" s="160">
        <v>231</v>
      </c>
      <c r="E112" s="160">
        <v>115</v>
      </c>
      <c r="F112" s="159" t="s">
        <v>142</v>
      </c>
      <c r="G112" s="160"/>
    </row>
    <row r="113" spans="1:7" s="159" customFormat="1" ht="6">
      <c r="A113" s="159" t="s">
        <v>18</v>
      </c>
      <c r="B113" s="160">
        <v>226</v>
      </c>
      <c r="C113" s="160">
        <v>113</v>
      </c>
      <c r="D113" s="160">
        <v>226</v>
      </c>
      <c r="E113" s="160">
        <v>113</v>
      </c>
      <c r="F113" s="159" t="s">
        <v>142</v>
      </c>
      <c r="G113" s="160"/>
    </row>
    <row r="114" spans="1:7" s="159" customFormat="1" ht="6">
      <c r="A114" s="159" t="s">
        <v>146</v>
      </c>
      <c r="B114" s="160">
        <v>564</v>
      </c>
      <c r="C114" s="160">
        <v>113</v>
      </c>
      <c r="D114" s="160">
        <v>564</v>
      </c>
      <c r="E114" s="160">
        <v>282</v>
      </c>
      <c r="F114" s="159" t="s">
        <v>142</v>
      </c>
      <c r="G114" s="160"/>
    </row>
    <row r="115" spans="1:7" s="159" customFormat="1" ht="6">
      <c r="A115" s="159" t="s">
        <v>147</v>
      </c>
      <c r="B115" s="160">
        <v>710</v>
      </c>
      <c r="C115" s="160">
        <v>355</v>
      </c>
      <c r="D115" s="160">
        <v>710</v>
      </c>
      <c r="E115" s="160">
        <v>355</v>
      </c>
      <c r="F115" s="159" t="s">
        <v>142</v>
      </c>
      <c r="G115" s="160"/>
    </row>
    <row r="116" spans="1:7" s="159" customFormat="1" ht="6">
      <c r="A116" s="159" t="s">
        <v>148</v>
      </c>
      <c r="B116" s="160">
        <v>1133</v>
      </c>
      <c r="C116" s="160">
        <v>567</v>
      </c>
      <c r="D116" s="160">
        <v>1133</v>
      </c>
      <c r="E116" s="160">
        <v>567</v>
      </c>
      <c r="F116" s="159" t="s">
        <v>142</v>
      </c>
      <c r="G116" s="160"/>
    </row>
    <row r="117" spans="1:7" s="159" customFormat="1" ht="6">
      <c r="A117" s="159" t="s">
        <v>49</v>
      </c>
      <c r="B117" s="174">
        <f t="shared" ref="B117:C118" si="0">D117*$AG$5</f>
        <v>0</v>
      </c>
      <c r="C117" s="174">
        <f t="shared" si="0"/>
        <v>0</v>
      </c>
      <c r="D117" s="160">
        <v>27</v>
      </c>
      <c r="E117" s="160">
        <v>13</v>
      </c>
      <c r="F117" s="159" t="s">
        <v>149</v>
      </c>
      <c r="G117" s="160"/>
    </row>
    <row r="118" spans="1:7" s="159" customFormat="1" ht="6">
      <c r="A118" s="159" t="s">
        <v>150</v>
      </c>
      <c r="B118" s="174">
        <f t="shared" si="0"/>
        <v>0</v>
      </c>
      <c r="C118" s="174">
        <f t="shared" si="0"/>
        <v>0</v>
      </c>
      <c r="D118" s="160">
        <v>27</v>
      </c>
      <c r="E118" s="160">
        <v>13</v>
      </c>
      <c r="F118" s="159" t="s">
        <v>149</v>
      </c>
      <c r="G118" s="160"/>
    </row>
    <row r="119" spans="1:7" s="159" customFormat="1" ht="6">
      <c r="A119" s="159" t="s">
        <v>19</v>
      </c>
      <c r="B119" s="160">
        <v>320</v>
      </c>
      <c r="C119" s="160">
        <v>160</v>
      </c>
      <c r="D119" s="160">
        <v>320</v>
      </c>
      <c r="E119" s="160">
        <v>160</v>
      </c>
      <c r="F119" s="159" t="s">
        <v>142</v>
      </c>
      <c r="G119" s="160"/>
    </row>
    <row r="120" spans="1:7" s="159" customFormat="1" ht="6">
      <c r="A120" s="159" t="s">
        <v>20</v>
      </c>
      <c r="B120" s="160">
        <v>339</v>
      </c>
      <c r="C120" s="160">
        <v>169</v>
      </c>
      <c r="D120" s="160">
        <v>339</v>
      </c>
      <c r="E120" s="160">
        <v>169</v>
      </c>
      <c r="F120" s="159" t="s">
        <v>142</v>
      </c>
      <c r="G120" s="160"/>
    </row>
    <row r="121" spans="1:7" s="159" customFormat="1" ht="6">
      <c r="A121" s="159" t="s">
        <v>21</v>
      </c>
      <c r="B121" s="160">
        <v>311</v>
      </c>
      <c r="C121" s="160">
        <v>156</v>
      </c>
      <c r="D121" s="160">
        <v>311</v>
      </c>
      <c r="E121" s="160">
        <v>156</v>
      </c>
      <c r="F121" s="159" t="s">
        <v>142</v>
      </c>
      <c r="G121" s="160"/>
    </row>
    <row r="122" spans="1:7" s="159" customFormat="1" ht="6">
      <c r="A122" s="159" t="s">
        <v>22</v>
      </c>
      <c r="B122" s="160">
        <v>137</v>
      </c>
      <c r="C122" s="160">
        <v>68</v>
      </c>
      <c r="D122" s="160">
        <v>137</v>
      </c>
      <c r="E122" s="160">
        <v>68</v>
      </c>
      <c r="F122" s="159" t="s">
        <v>142</v>
      </c>
      <c r="G122" s="160"/>
    </row>
    <row r="123" spans="1:7" s="159" customFormat="1" ht="6">
      <c r="A123" s="159" t="s">
        <v>23</v>
      </c>
      <c r="B123" s="160">
        <v>508</v>
      </c>
      <c r="C123" s="160">
        <v>254</v>
      </c>
      <c r="D123" s="160">
        <v>508</v>
      </c>
      <c r="E123" s="160">
        <v>254</v>
      </c>
      <c r="F123" s="159" t="s">
        <v>142</v>
      </c>
      <c r="G123" s="160"/>
    </row>
    <row r="124" spans="1:7" s="159" customFormat="1" ht="6">
      <c r="A124" s="159" t="s">
        <v>24</v>
      </c>
      <c r="B124" s="160">
        <v>204</v>
      </c>
      <c r="C124" s="160">
        <v>102</v>
      </c>
      <c r="D124" s="160">
        <v>204</v>
      </c>
      <c r="E124" s="160">
        <v>102</v>
      </c>
      <c r="F124" s="159" t="s">
        <v>142</v>
      </c>
      <c r="G124" s="160"/>
    </row>
    <row r="125" spans="1:7" s="159" customFormat="1" ht="6">
      <c r="A125" s="159" t="s">
        <v>25</v>
      </c>
      <c r="B125" s="160">
        <v>148</v>
      </c>
      <c r="C125" s="160">
        <v>74</v>
      </c>
      <c r="D125" s="160">
        <v>148</v>
      </c>
      <c r="E125" s="160">
        <v>74</v>
      </c>
      <c r="F125" s="159" t="s">
        <v>142</v>
      </c>
      <c r="G125" s="160"/>
    </row>
    <row r="126" spans="1:7" s="159" customFormat="1" ht="6">
      <c r="A126" s="159" t="s">
        <v>26</v>
      </c>
      <c r="B126" s="160"/>
      <c r="C126" s="160">
        <v>282</v>
      </c>
      <c r="D126" s="160"/>
      <c r="E126" s="160">
        <v>282</v>
      </c>
      <c r="F126" s="159" t="s">
        <v>142</v>
      </c>
      <c r="G126" s="160"/>
    </row>
    <row r="127" spans="1:7" s="159" customFormat="1" ht="6">
      <c r="A127" s="159" t="s">
        <v>151</v>
      </c>
      <c r="B127" s="160">
        <v>33</v>
      </c>
      <c r="C127" s="160">
        <v>16</v>
      </c>
      <c r="D127" s="160">
        <v>33</v>
      </c>
      <c r="E127" s="160">
        <v>16</v>
      </c>
      <c r="F127" s="159" t="s">
        <v>142</v>
      </c>
      <c r="G127" s="160"/>
    </row>
    <row r="128" spans="1:7" s="159" customFormat="1" ht="6">
      <c r="A128" s="159" t="s">
        <v>27</v>
      </c>
      <c r="B128" s="160">
        <v>475</v>
      </c>
      <c r="C128" s="160">
        <v>237</v>
      </c>
      <c r="D128" s="160">
        <v>475</v>
      </c>
      <c r="E128" s="160">
        <v>237</v>
      </c>
      <c r="F128" s="159" t="s">
        <v>142</v>
      </c>
      <c r="G128" s="160"/>
    </row>
    <row r="129" spans="1:7" s="159" customFormat="1" ht="6">
      <c r="A129" s="159" t="s">
        <v>28</v>
      </c>
      <c r="B129" s="160">
        <v>638</v>
      </c>
      <c r="C129" s="160">
        <v>319</v>
      </c>
      <c r="D129" s="160">
        <v>638</v>
      </c>
      <c r="E129" s="160">
        <v>319</v>
      </c>
      <c r="F129" s="159" t="s">
        <v>142</v>
      </c>
      <c r="G129" s="160"/>
    </row>
    <row r="130" spans="1:7" s="159" customFormat="1" ht="6">
      <c r="A130" s="159" t="s">
        <v>29</v>
      </c>
      <c r="B130" s="160">
        <f>D130*$AG$5</f>
        <v>0</v>
      </c>
      <c r="C130" s="160">
        <f>E130*$AG$5</f>
        <v>0</v>
      </c>
      <c r="D130" s="160">
        <v>38</v>
      </c>
      <c r="E130" s="160">
        <v>19</v>
      </c>
      <c r="F130" s="159" t="s">
        <v>149</v>
      </c>
      <c r="G130" s="160"/>
    </row>
    <row r="131" spans="1:7" s="159" customFormat="1" ht="6">
      <c r="A131" s="159" t="s">
        <v>30</v>
      </c>
      <c r="B131" s="160">
        <f>D131*$AG$5</f>
        <v>0</v>
      </c>
      <c r="C131" s="160">
        <f t="shared" ref="C131:C143" si="1">E131*$AG$5</f>
        <v>0</v>
      </c>
      <c r="D131" s="160">
        <v>40</v>
      </c>
      <c r="E131" s="160">
        <v>20</v>
      </c>
      <c r="F131" s="159" t="s">
        <v>149</v>
      </c>
      <c r="G131" s="160"/>
    </row>
    <row r="132" spans="1:7" s="159" customFormat="1" ht="6">
      <c r="A132" s="159" t="s">
        <v>31</v>
      </c>
      <c r="B132" s="160">
        <f t="shared" ref="B132:B143" si="2">D132*$AG$5</f>
        <v>0</v>
      </c>
      <c r="C132" s="160">
        <f t="shared" si="1"/>
        <v>0</v>
      </c>
      <c r="D132" s="160">
        <v>38</v>
      </c>
      <c r="E132" s="160">
        <v>19</v>
      </c>
      <c r="F132" s="159" t="s">
        <v>149</v>
      </c>
      <c r="G132" s="160"/>
    </row>
    <row r="133" spans="1:7" s="159" customFormat="1" ht="6">
      <c r="A133" s="159" t="s">
        <v>32</v>
      </c>
      <c r="B133" s="160">
        <f t="shared" si="2"/>
        <v>0</v>
      </c>
      <c r="C133" s="160">
        <f t="shared" si="1"/>
        <v>0</v>
      </c>
      <c r="D133" s="160">
        <v>48</v>
      </c>
      <c r="E133" s="160">
        <v>24</v>
      </c>
      <c r="F133" s="159" t="s">
        <v>149</v>
      </c>
      <c r="G133" s="160"/>
    </row>
    <row r="134" spans="1:7" s="159" customFormat="1" ht="6">
      <c r="A134" s="159" t="s">
        <v>33</v>
      </c>
      <c r="B134" s="160">
        <f t="shared" si="2"/>
        <v>0</v>
      </c>
      <c r="C134" s="160">
        <f t="shared" si="1"/>
        <v>0</v>
      </c>
      <c r="D134" s="160">
        <v>43</v>
      </c>
      <c r="E134" s="160">
        <v>21</v>
      </c>
      <c r="F134" s="159" t="s">
        <v>149</v>
      </c>
      <c r="G134" s="160"/>
    </row>
    <row r="135" spans="1:7" s="159" customFormat="1" ht="6">
      <c r="A135" s="159" t="s">
        <v>34</v>
      </c>
      <c r="B135" s="160">
        <f t="shared" si="2"/>
        <v>0</v>
      </c>
      <c r="C135" s="160">
        <f t="shared" si="1"/>
        <v>0</v>
      </c>
      <c r="D135" s="160">
        <v>36</v>
      </c>
      <c r="E135" s="160">
        <v>18</v>
      </c>
      <c r="F135" s="159" t="s">
        <v>149</v>
      </c>
      <c r="G135" s="160"/>
    </row>
    <row r="136" spans="1:7" s="159" customFormat="1" ht="6">
      <c r="A136" s="159" t="s">
        <v>152</v>
      </c>
      <c r="B136" s="160">
        <f t="shared" si="2"/>
        <v>0</v>
      </c>
      <c r="C136" s="160">
        <f t="shared" si="1"/>
        <v>0</v>
      </c>
      <c r="D136" s="160">
        <v>37</v>
      </c>
      <c r="E136" s="160">
        <v>19</v>
      </c>
      <c r="F136" s="159" t="s">
        <v>149</v>
      </c>
      <c r="G136" s="160"/>
    </row>
    <row r="137" spans="1:7" s="159" customFormat="1" ht="6">
      <c r="A137" s="159" t="s">
        <v>153</v>
      </c>
      <c r="B137" s="160">
        <f t="shared" si="2"/>
        <v>0</v>
      </c>
      <c r="C137" s="160">
        <f t="shared" si="1"/>
        <v>0</v>
      </c>
      <c r="D137" s="160">
        <v>35</v>
      </c>
      <c r="E137" s="160">
        <v>18</v>
      </c>
      <c r="F137" s="159" t="s">
        <v>149</v>
      </c>
      <c r="G137" s="160"/>
    </row>
    <row r="138" spans="1:7" s="159" customFormat="1" ht="6">
      <c r="A138" s="159" t="s">
        <v>154</v>
      </c>
      <c r="B138" s="160">
        <f t="shared" si="2"/>
        <v>0</v>
      </c>
      <c r="C138" s="160">
        <f t="shared" si="1"/>
        <v>0</v>
      </c>
      <c r="D138" s="160">
        <v>37</v>
      </c>
      <c r="E138" s="160">
        <v>19</v>
      </c>
      <c r="F138" s="159" t="s">
        <v>149</v>
      </c>
      <c r="G138" s="160"/>
    </row>
    <row r="139" spans="1:7" s="159" customFormat="1" ht="6">
      <c r="A139" s="159" t="s">
        <v>155</v>
      </c>
      <c r="B139" s="160">
        <f t="shared" si="2"/>
        <v>0</v>
      </c>
      <c r="C139" s="160">
        <f t="shared" si="1"/>
        <v>0</v>
      </c>
      <c r="D139" s="160">
        <v>35</v>
      </c>
      <c r="E139" s="160">
        <v>18</v>
      </c>
      <c r="F139" s="159" t="s">
        <v>149</v>
      </c>
      <c r="G139" s="160"/>
    </row>
    <row r="140" spans="1:7" s="159" customFormat="1" ht="6">
      <c r="A140" s="159" t="s">
        <v>156</v>
      </c>
      <c r="B140" s="160">
        <f t="shared" si="2"/>
        <v>0</v>
      </c>
      <c r="C140" s="160">
        <f t="shared" si="1"/>
        <v>0</v>
      </c>
      <c r="D140" s="160">
        <v>37</v>
      </c>
      <c r="E140" s="160">
        <v>19</v>
      </c>
      <c r="F140" s="159" t="s">
        <v>149</v>
      </c>
      <c r="G140" s="160"/>
    </row>
    <row r="141" spans="1:7" s="159" customFormat="1" ht="6">
      <c r="A141" s="159" t="s">
        <v>157</v>
      </c>
      <c r="B141" s="160">
        <f t="shared" si="2"/>
        <v>0</v>
      </c>
      <c r="C141" s="160">
        <f t="shared" si="1"/>
        <v>0</v>
      </c>
      <c r="D141" s="160">
        <v>35</v>
      </c>
      <c r="E141" s="160">
        <v>18</v>
      </c>
      <c r="F141" s="159" t="s">
        <v>149</v>
      </c>
      <c r="G141" s="160"/>
    </row>
    <row r="142" spans="1:7" s="159" customFormat="1" ht="6">
      <c r="A142" s="159" t="s">
        <v>158</v>
      </c>
      <c r="B142" s="160">
        <f t="shared" si="2"/>
        <v>0</v>
      </c>
      <c r="C142" s="160">
        <f t="shared" si="1"/>
        <v>0</v>
      </c>
      <c r="D142" s="160">
        <v>37</v>
      </c>
      <c r="E142" s="160">
        <v>19</v>
      </c>
      <c r="F142" s="159" t="s">
        <v>149</v>
      </c>
      <c r="G142" s="160"/>
    </row>
    <row r="143" spans="1:7" s="159" customFormat="1" ht="6">
      <c r="A143" s="159" t="s">
        <v>159</v>
      </c>
      <c r="B143" s="160">
        <f t="shared" si="2"/>
        <v>0</v>
      </c>
      <c r="C143" s="160">
        <f t="shared" si="1"/>
        <v>0</v>
      </c>
      <c r="D143" s="160">
        <v>35</v>
      </c>
      <c r="E143" s="160">
        <v>18</v>
      </c>
      <c r="F143" s="159" t="s">
        <v>149</v>
      </c>
      <c r="G143" s="160"/>
    </row>
    <row r="144" spans="1:7" s="159" customFormat="1" ht="6"/>
    <row r="145" spans="1:7" s="159" customFormat="1" ht="6">
      <c r="A145" s="159" t="s">
        <v>131</v>
      </c>
      <c r="B145" s="159" t="s">
        <v>160</v>
      </c>
    </row>
    <row r="146" spans="1:7" s="159" customFormat="1" ht="6">
      <c r="A146" s="159" t="s">
        <v>132</v>
      </c>
      <c r="B146" s="159">
        <v>0</v>
      </c>
      <c r="C146" s="159" t="b">
        <v>0</v>
      </c>
      <c r="D146" s="159" t="b">
        <v>0</v>
      </c>
      <c r="E146" s="159" t="b">
        <v>0</v>
      </c>
      <c r="F146" s="159">
        <v>0</v>
      </c>
      <c r="G146" s="159">
        <v>0</v>
      </c>
    </row>
    <row r="147" spans="1:7" s="159" customFormat="1" ht="6">
      <c r="A147" s="159" t="s">
        <v>133</v>
      </c>
    </row>
    <row r="148" spans="1:7" s="159" customFormat="1" ht="6">
      <c r="A148" s="159" t="s">
        <v>134</v>
      </c>
    </row>
    <row r="149" spans="1:7" s="159" customFormat="1" ht="6">
      <c r="A149" s="159" t="s">
        <v>135</v>
      </c>
    </row>
    <row r="150" spans="1:7" s="159" customFormat="1" ht="6">
      <c r="A150" s="159" t="s">
        <v>136</v>
      </c>
    </row>
    <row r="151" spans="1:7" s="159" customFormat="1" ht="6">
      <c r="A151" s="159" t="s">
        <v>137</v>
      </c>
    </row>
    <row r="152" spans="1:7" s="159" customFormat="1" ht="6">
      <c r="A152" s="159" t="s">
        <v>138</v>
      </c>
    </row>
  </sheetData>
  <sheetProtection formatCells="0" formatColumns="0" formatRows="0" insertColumns="0" insertRows="0" autoFilter="0"/>
  <mergeCells count="170">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B64:AC64"/>
    <mergeCell ref="A56:E56"/>
    <mergeCell ref="F56:J56"/>
    <mergeCell ref="K56:AM56"/>
    <mergeCell ref="W58:Z58"/>
    <mergeCell ref="AA58:AC58"/>
    <mergeCell ref="AD58:AE58"/>
    <mergeCell ref="AF58:AH58"/>
    <mergeCell ref="AI58:AK58"/>
    <mergeCell ref="AL58:AM58"/>
    <mergeCell ref="A54:E54"/>
    <mergeCell ref="F54:J54"/>
    <mergeCell ref="K54:AM54"/>
    <mergeCell ref="A55:E55"/>
    <mergeCell ref="F55:J55"/>
    <mergeCell ref="K55:AM55"/>
    <mergeCell ref="A52:E52"/>
    <mergeCell ref="F52:J52"/>
    <mergeCell ref="K52:AM52"/>
    <mergeCell ref="A53:E53"/>
    <mergeCell ref="F53:J53"/>
    <mergeCell ref="K53:AM53"/>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B25:AC25"/>
    <mergeCell ref="A10:H11"/>
    <mergeCell ref="K13:N13"/>
    <mergeCell ref="O13:Q13"/>
    <mergeCell ref="R13:S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T13:X13"/>
  </mergeCells>
  <phoneticPr fontId="2"/>
  <dataValidations count="4">
    <dataValidation imeMode="halfAlpha" allowBlank="1" showInputMessage="1" showErrorMessage="1" sqref="S58:V58 AD57:AH57 S57:X57 J57:N58 AM57" xr:uid="{5F263A90-29BC-4EFA-BE1C-F9A24EF007DA}"/>
    <dataValidation type="list" allowBlank="1" showInputMessage="1" showErrorMessage="1" sqref="H14:J14" xr:uid="{017F7A74-4D83-4AB5-8E78-4615F8F6095D}">
      <formula1>$A$145:$A$150</formula1>
    </dataValidation>
    <dataValidation type="list" allowBlank="1" showInputMessage="1" showErrorMessage="1" sqref="H59:J59" xr:uid="{24D91C41-A748-4C9C-BAA0-32C2DCB46E46}">
      <formula1>$A$151:$A$152</formula1>
    </dataValidation>
    <dataValidation type="list" allowBlank="1" showInputMessage="1" showErrorMessage="1" sqref="L5:AB5" xr:uid="{18CC22EA-8FE7-4FD3-A244-3CC39E5B4513}">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C355-1FED-47F2-A639-F772280182FD}">
  <sheetPr>
    <tabColor theme="9"/>
  </sheetPr>
  <dimension ref="A1:AT152"/>
  <sheetViews>
    <sheetView showGridLines="0" view="pageBreakPreview" topLeftCell="A50" zoomScale="160" zoomScaleNormal="120" zoomScaleSheetLayoutView="160" workbookViewId="0">
      <selection activeCell="A63" sqref="A63:XFD6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211</v>
      </c>
    </row>
    <row r="3" spans="1:46" s="35" customFormat="1" ht="12" customHeight="1">
      <c r="A3" s="346" t="s">
        <v>170</v>
      </c>
      <c r="B3" s="31" t="s">
        <v>0</v>
      </c>
      <c r="C3" s="32"/>
      <c r="D3" s="32"/>
      <c r="E3" s="33"/>
      <c r="F3" s="33"/>
      <c r="G3" s="33"/>
      <c r="H3" s="33"/>
      <c r="I3" s="33"/>
      <c r="J3" s="33"/>
      <c r="K3" s="34"/>
      <c r="L3" s="349"/>
      <c r="M3" s="350"/>
      <c r="N3" s="350"/>
      <c r="O3" s="350"/>
      <c r="P3" s="350"/>
      <c r="Q3" s="350"/>
      <c r="R3" s="350"/>
      <c r="S3" s="350"/>
      <c r="T3" s="350"/>
      <c r="U3" s="350"/>
      <c r="V3" s="350"/>
      <c r="W3" s="350"/>
      <c r="X3" s="350"/>
      <c r="Y3" s="350"/>
      <c r="Z3" s="350"/>
      <c r="AA3" s="350"/>
      <c r="AB3" s="350"/>
      <c r="AC3" s="350"/>
      <c r="AD3" s="350"/>
      <c r="AE3" s="350"/>
      <c r="AF3" s="351"/>
      <c r="AG3" s="329" t="s">
        <v>69</v>
      </c>
      <c r="AH3" s="330"/>
      <c r="AI3" s="330"/>
      <c r="AJ3" s="330"/>
      <c r="AK3" s="330"/>
      <c r="AL3" s="330"/>
      <c r="AM3" s="331"/>
    </row>
    <row r="4" spans="1:46" s="35" customFormat="1" ht="20.25" customHeight="1">
      <c r="A4" s="347"/>
      <c r="B4" s="36" t="s">
        <v>171</v>
      </c>
      <c r="C4" s="37"/>
      <c r="D4" s="37"/>
      <c r="E4" s="38"/>
      <c r="F4" s="38"/>
      <c r="G4" s="38"/>
      <c r="H4" s="38"/>
      <c r="I4" s="38"/>
      <c r="J4" s="38"/>
      <c r="K4" s="39"/>
      <c r="L4" s="343"/>
      <c r="M4" s="344"/>
      <c r="N4" s="344"/>
      <c r="O4" s="344"/>
      <c r="P4" s="344"/>
      <c r="Q4" s="344"/>
      <c r="R4" s="344"/>
      <c r="S4" s="344"/>
      <c r="T4" s="344"/>
      <c r="U4" s="344"/>
      <c r="V4" s="344"/>
      <c r="W4" s="344"/>
      <c r="X4" s="344"/>
      <c r="Y4" s="344"/>
      <c r="Z4" s="344"/>
      <c r="AA4" s="344"/>
      <c r="AB4" s="344"/>
      <c r="AC4" s="344"/>
      <c r="AD4" s="344"/>
      <c r="AE4" s="344"/>
      <c r="AF4" s="345"/>
      <c r="AG4" s="352"/>
      <c r="AH4" s="353"/>
      <c r="AI4" s="353"/>
      <c r="AJ4" s="353"/>
      <c r="AK4" s="353"/>
      <c r="AL4" s="353"/>
      <c r="AM4" s="354"/>
      <c r="AP4" s="334"/>
      <c r="AQ4" s="334"/>
      <c r="AR4" s="334"/>
      <c r="AS4" s="334"/>
      <c r="AT4" s="334"/>
    </row>
    <row r="5" spans="1:46" s="35" customFormat="1" ht="20.25" customHeight="1">
      <c r="A5" s="347"/>
      <c r="B5" s="173" t="s">
        <v>79</v>
      </c>
      <c r="C5" s="172"/>
      <c r="D5" s="172"/>
      <c r="E5" s="40"/>
      <c r="F5" s="40"/>
      <c r="G5" s="40"/>
      <c r="H5" s="40"/>
      <c r="I5" s="40"/>
      <c r="J5" s="40"/>
      <c r="K5" s="41"/>
      <c r="L5" s="355"/>
      <c r="M5" s="356"/>
      <c r="N5" s="356"/>
      <c r="O5" s="356"/>
      <c r="P5" s="356"/>
      <c r="Q5" s="356"/>
      <c r="R5" s="356"/>
      <c r="S5" s="356"/>
      <c r="T5" s="356"/>
      <c r="U5" s="356"/>
      <c r="V5" s="356"/>
      <c r="W5" s="356"/>
      <c r="X5" s="356"/>
      <c r="Y5" s="356"/>
      <c r="Z5" s="356"/>
      <c r="AA5" s="356"/>
      <c r="AB5" s="357"/>
      <c r="AC5" s="358" t="s">
        <v>70</v>
      </c>
      <c r="AD5" s="359"/>
      <c r="AE5" s="359"/>
      <c r="AF5" s="360"/>
      <c r="AG5" s="361"/>
      <c r="AH5" s="361"/>
      <c r="AI5" s="361"/>
      <c r="AJ5" s="361"/>
      <c r="AK5" s="361"/>
      <c r="AL5" s="362" t="s">
        <v>71</v>
      </c>
      <c r="AM5" s="363"/>
      <c r="AP5" s="334"/>
      <c r="AQ5" s="334"/>
      <c r="AR5" s="334"/>
      <c r="AS5" s="334"/>
      <c r="AT5" s="334"/>
    </row>
    <row r="6" spans="1:46" s="35" customFormat="1" ht="13.5" customHeight="1">
      <c r="A6" s="347"/>
      <c r="B6" s="335" t="s">
        <v>172</v>
      </c>
      <c r="C6" s="336"/>
      <c r="D6" s="336"/>
      <c r="E6" s="336"/>
      <c r="F6" s="336"/>
      <c r="G6" s="336"/>
      <c r="H6" s="336"/>
      <c r="I6" s="336"/>
      <c r="J6" s="336"/>
      <c r="K6" s="337"/>
      <c r="L6" s="42" t="s">
        <v>6</v>
      </c>
      <c r="M6" s="42"/>
      <c r="N6" s="42"/>
      <c r="O6" s="42"/>
      <c r="P6" s="42"/>
      <c r="Q6" s="341"/>
      <c r="R6" s="341"/>
      <c r="S6" s="42" t="s">
        <v>7</v>
      </c>
      <c r="T6" s="341"/>
      <c r="U6" s="341"/>
      <c r="V6" s="341"/>
      <c r="W6" s="42" t="s">
        <v>8</v>
      </c>
      <c r="X6" s="42"/>
      <c r="Y6" s="42"/>
      <c r="Z6" s="42"/>
      <c r="AA6" s="42"/>
      <c r="AB6" s="42"/>
      <c r="AC6" s="43" t="s">
        <v>72</v>
      </c>
      <c r="AD6" s="42"/>
      <c r="AE6" s="42"/>
      <c r="AF6" s="42"/>
      <c r="AG6" s="42"/>
      <c r="AH6" s="42"/>
      <c r="AI6" s="42"/>
      <c r="AJ6" s="42"/>
      <c r="AK6" s="42"/>
      <c r="AL6" s="42"/>
      <c r="AM6" s="44"/>
      <c r="AP6" s="12"/>
      <c r="AQ6" s="22"/>
      <c r="AR6" s="22"/>
      <c r="AS6" s="22"/>
      <c r="AT6" s="342"/>
    </row>
    <row r="7" spans="1:46" s="35" customFormat="1" ht="20.25" customHeight="1">
      <c r="A7" s="347"/>
      <c r="B7" s="338"/>
      <c r="C7" s="339"/>
      <c r="D7" s="339"/>
      <c r="E7" s="339"/>
      <c r="F7" s="339"/>
      <c r="G7" s="339"/>
      <c r="H7" s="339"/>
      <c r="I7" s="339"/>
      <c r="J7" s="339"/>
      <c r="K7" s="340"/>
      <c r="L7" s="343"/>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5"/>
      <c r="AP7" s="22"/>
      <c r="AQ7" s="22"/>
      <c r="AR7" s="22"/>
      <c r="AS7" s="22"/>
      <c r="AT7" s="342"/>
    </row>
    <row r="8" spans="1:46" s="35" customFormat="1" ht="20.25" customHeight="1">
      <c r="A8" s="347"/>
      <c r="B8" s="45" t="s">
        <v>9</v>
      </c>
      <c r="C8" s="198"/>
      <c r="D8" s="198"/>
      <c r="E8" s="46"/>
      <c r="F8" s="46"/>
      <c r="G8" s="46"/>
      <c r="H8" s="46"/>
      <c r="I8" s="46"/>
      <c r="J8" s="46"/>
      <c r="K8" s="46"/>
      <c r="L8" s="45" t="s">
        <v>10</v>
      </c>
      <c r="M8" s="46"/>
      <c r="N8" s="46"/>
      <c r="O8" s="46"/>
      <c r="P8" s="46"/>
      <c r="Q8" s="46"/>
      <c r="R8" s="47"/>
      <c r="S8" s="364"/>
      <c r="T8" s="365"/>
      <c r="U8" s="365"/>
      <c r="V8" s="365"/>
      <c r="W8" s="365"/>
      <c r="X8" s="365"/>
      <c r="Y8" s="366"/>
      <c r="Z8" s="45" t="s">
        <v>64</v>
      </c>
      <c r="AA8" s="46"/>
      <c r="AB8" s="46"/>
      <c r="AC8" s="46"/>
      <c r="AD8" s="46"/>
      <c r="AE8" s="46"/>
      <c r="AF8" s="47"/>
      <c r="AG8" s="364"/>
      <c r="AH8" s="365"/>
      <c r="AI8" s="365"/>
      <c r="AJ8" s="365"/>
      <c r="AK8" s="365"/>
      <c r="AL8" s="365"/>
      <c r="AM8" s="366"/>
    </row>
    <row r="9" spans="1:46" s="35" customFormat="1" ht="20.25" customHeight="1">
      <c r="A9" s="348"/>
      <c r="B9" s="45" t="s">
        <v>42</v>
      </c>
      <c r="C9" s="198"/>
      <c r="D9" s="198"/>
      <c r="E9" s="46"/>
      <c r="F9" s="46"/>
      <c r="G9" s="46"/>
      <c r="H9" s="46"/>
      <c r="I9" s="46"/>
      <c r="J9" s="46"/>
      <c r="K9" s="46"/>
      <c r="L9" s="364"/>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6"/>
    </row>
    <row r="10" spans="1:46" s="35" customFormat="1" ht="18" customHeight="1">
      <c r="A10" s="323" t="s">
        <v>113</v>
      </c>
      <c r="B10" s="324"/>
      <c r="C10" s="324"/>
      <c r="D10" s="324"/>
      <c r="E10" s="324"/>
      <c r="F10" s="324"/>
      <c r="G10" s="324"/>
      <c r="H10" s="325"/>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26"/>
      <c r="B11" s="327"/>
      <c r="C11" s="327"/>
      <c r="D11" s="327"/>
      <c r="E11" s="327"/>
      <c r="F11" s="327"/>
      <c r="G11" s="327"/>
      <c r="H11" s="328"/>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8"/>
      <c r="U12" s="198"/>
      <c r="V12" s="198"/>
      <c r="W12" s="198"/>
      <c r="X12" s="198"/>
      <c r="Y12" s="198"/>
      <c r="Z12" s="198"/>
      <c r="AA12" s="198"/>
      <c r="AB12" s="198"/>
      <c r="AC12" s="198"/>
      <c r="AD12" s="198"/>
      <c r="AE12" s="198"/>
      <c r="AF12" s="198"/>
      <c r="AG12" s="198"/>
      <c r="AH12" s="198"/>
      <c r="AI12" s="198"/>
      <c r="AJ12" s="198"/>
      <c r="AK12" s="198"/>
      <c r="AL12" s="198"/>
      <c r="AM12" s="198"/>
    </row>
    <row r="13" spans="1:46" s="35" customFormat="1" ht="20.25" customHeight="1">
      <c r="A13" s="54" t="s">
        <v>99</v>
      </c>
      <c r="B13" s="29"/>
      <c r="C13" s="23"/>
      <c r="D13" s="23"/>
      <c r="E13" s="23"/>
      <c r="F13" s="23"/>
      <c r="G13" s="23"/>
      <c r="H13" s="23"/>
      <c r="I13" s="55"/>
      <c r="J13" s="21"/>
      <c r="K13" s="329" t="s">
        <v>75</v>
      </c>
      <c r="L13" s="330"/>
      <c r="M13" s="330"/>
      <c r="N13" s="331"/>
      <c r="O13" s="332" t="str">
        <f>IF(L5="","",VLOOKUP(L5,$A$109:$B$143,2,0))</f>
        <v/>
      </c>
      <c r="P13" s="333"/>
      <c r="Q13" s="333"/>
      <c r="R13" s="330" t="s">
        <v>61</v>
      </c>
      <c r="S13" s="331"/>
      <c r="T13" s="367" t="s">
        <v>187</v>
      </c>
      <c r="U13" s="368"/>
      <c r="V13" s="368"/>
      <c r="W13" s="368"/>
      <c r="X13" s="369"/>
      <c r="Y13" s="370">
        <f>ROUNDDOWN($F$49/1000,0)</f>
        <v>0</v>
      </c>
      <c r="Z13" s="371"/>
      <c r="AA13" s="371"/>
      <c r="AB13" s="372" t="s">
        <v>61</v>
      </c>
      <c r="AC13" s="373"/>
      <c r="AD13" s="367" t="s">
        <v>188</v>
      </c>
      <c r="AE13" s="368"/>
      <c r="AF13" s="368"/>
      <c r="AG13" s="368"/>
      <c r="AH13" s="369"/>
      <c r="AI13" s="370">
        <f>ROUNDDOWN($F$56/1000,0)</f>
        <v>0</v>
      </c>
      <c r="AJ13" s="371"/>
      <c r="AK13" s="371"/>
      <c r="AL13" s="372" t="s">
        <v>61</v>
      </c>
      <c r="AM13" s="373"/>
    </row>
    <row r="14" spans="1:46" s="35" customFormat="1" ht="20.25" customHeight="1">
      <c r="A14" s="56" t="s">
        <v>43</v>
      </c>
      <c r="B14" s="199"/>
      <c r="C14" s="18"/>
      <c r="D14" s="18"/>
      <c r="E14" s="18"/>
      <c r="F14" s="18"/>
      <c r="G14" s="18"/>
      <c r="H14" s="379"/>
      <c r="I14" s="380"/>
      <c r="J14" s="381"/>
      <c r="K14" s="382" t="s">
        <v>122</v>
      </c>
      <c r="L14" s="383"/>
      <c r="M14" s="383"/>
      <c r="N14" s="383"/>
      <c r="O14" s="383"/>
      <c r="P14" s="383"/>
      <c r="Q14" s="383"/>
      <c r="R14" s="383"/>
      <c r="S14" s="383"/>
      <c r="T14" s="383"/>
      <c r="U14" s="383"/>
      <c r="V14" s="383"/>
      <c r="W14" s="383"/>
      <c r="X14" s="383"/>
      <c r="Y14" s="383"/>
      <c r="Z14" s="383"/>
      <c r="AA14" s="383"/>
      <c r="AB14" s="383"/>
      <c r="AC14" s="383"/>
      <c r="AD14" s="383"/>
      <c r="AE14" s="383"/>
      <c r="AF14" s="57" t="s">
        <v>73</v>
      </c>
      <c r="AG14" s="58"/>
      <c r="AH14" s="58"/>
      <c r="AI14" s="19">
        <v>1</v>
      </c>
      <c r="AJ14" s="19"/>
      <c r="AK14" s="198"/>
      <c r="AL14" s="18"/>
      <c r="AM14" s="59"/>
    </row>
    <row r="15" spans="1:46" s="35" customFormat="1" ht="21" customHeight="1">
      <c r="A15" s="60"/>
      <c r="B15" s="12"/>
      <c r="C15" s="384" t="s">
        <v>199</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5"/>
    </row>
    <row r="16" spans="1:46" s="35" customFormat="1" ht="21" customHeight="1">
      <c r="A16" s="61"/>
      <c r="B16" s="11"/>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5"/>
    </row>
    <row r="17" spans="1:39" s="35" customFormat="1" ht="21" customHeight="1">
      <c r="A17" s="61"/>
      <c r="B17" s="11"/>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row>
    <row r="18" spans="1:39" s="35" customFormat="1" ht="21" customHeight="1">
      <c r="A18" s="61"/>
      <c r="B18" s="1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35" customFormat="1" ht="21" customHeight="1">
      <c r="A19" s="61"/>
      <c r="B19" s="11"/>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5"/>
    </row>
    <row r="20" spans="1:39" s="35" customFormat="1" ht="21" customHeight="1">
      <c r="A20" s="61"/>
      <c r="B20" s="11"/>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row>
    <row r="21" spans="1:39" s="35" customFormat="1" ht="21" customHeight="1">
      <c r="A21" s="61"/>
      <c r="B21" s="11"/>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5"/>
    </row>
    <row r="22" spans="1:39" s="35" customFormat="1" ht="21" customHeight="1">
      <c r="A22" s="62"/>
      <c r="B22" s="14"/>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7"/>
    </row>
    <row r="23" spans="1:39" s="35" customFormat="1" ht="18.75" customHeight="1">
      <c r="A23" s="204" t="s">
        <v>191</v>
      </c>
      <c r="B23" s="16"/>
      <c r="C23" s="16"/>
      <c r="D23" s="16"/>
      <c r="E23" s="16"/>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row>
    <row r="24" spans="1:39" s="35" customFormat="1" ht="18.75" customHeight="1">
      <c r="A24" s="22"/>
      <c r="B24" s="22"/>
      <c r="C24" s="22"/>
      <c r="D24" s="22"/>
      <c r="E24" s="22"/>
      <c r="F24" s="202"/>
      <c r="G24" s="202"/>
      <c r="H24" s="202"/>
      <c r="I24" s="202"/>
      <c r="J24" s="202"/>
      <c r="K24" s="202"/>
      <c r="L24" s="202"/>
      <c r="M24" s="202"/>
      <c r="N24" s="202"/>
      <c r="O24" s="205" t="s">
        <v>210</v>
      </c>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row>
    <row r="25" spans="1:39" s="35" customFormat="1" ht="18.75" customHeight="1">
      <c r="A25" s="22"/>
      <c r="B25" s="22"/>
      <c r="C25" s="22"/>
      <c r="D25" s="22"/>
      <c r="E25" s="22"/>
      <c r="F25" s="202"/>
      <c r="G25" s="202"/>
      <c r="H25" s="202"/>
      <c r="I25" s="202"/>
      <c r="J25" s="202"/>
      <c r="K25" s="202"/>
      <c r="L25" s="202"/>
      <c r="M25" s="202"/>
      <c r="N25" s="202"/>
      <c r="O25" s="205" t="s">
        <v>206</v>
      </c>
      <c r="P25" s="202"/>
      <c r="Q25" s="202"/>
      <c r="R25" s="202"/>
      <c r="S25" s="202"/>
      <c r="T25" s="202"/>
      <c r="U25" s="202"/>
      <c r="V25" s="202"/>
      <c r="W25" s="202"/>
      <c r="X25" s="202"/>
      <c r="Y25" s="202"/>
      <c r="Z25" s="202"/>
      <c r="AA25" s="202"/>
      <c r="AB25" s="388"/>
      <c r="AC25" s="388"/>
      <c r="AD25" s="202" t="s">
        <v>207</v>
      </c>
      <c r="AE25" s="205" t="s">
        <v>208</v>
      </c>
      <c r="AF25" s="202"/>
      <c r="AG25" s="202"/>
      <c r="AH25" s="202"/>
      <c r="AI25" s="202"/>
      <c r="AJ25" s="202"/>
      <c r="AK25" s="202"/>
      <c r="AL25" s="202"/>
      <c r="AM25" s="202"/>
    </row>
    <row r="26" spans="1:39" s="35" customFormat="1" ht="18.75" customHeight="1">
      <c r="A26" s="22"/>
      <c r="B26" s="22"/>
      <c r="C26" s="22"/>
      <c r="D26" s="22"/>
      <c r="E26" s="22"/>
      <c r="F26" s="202"/>
      <c r="G26" s="202"/>
      <c r="H26" s="202"/>
      <c r="I26" s="202"/>
      <c r="J26" s="202"/>
      <c r="K26" s="202"/>
      <c r="L26" s="202"/>
      <c r="M26" s="202"/>
      <c r="N26" s="202"/>
      <c r="O26" s="202"/>
      <c r="P26" s="202"/>
      <c r="Q26" s="202"/>
      <c r="R26" s="202"/>
      <c r="S26" s="202"/>
      <c r="T26" s="202"/>
      <c r="U26" s="202"/>
      <c r="V26" s="202"/>
      <c r="W26" s="202"/>
      <c r="X26" s="205" t="s">
        <v>204</v>
      </c>
      <c r="Y26" s="202"/>
      <c r="Z26" s="202"/>
      <c r="AA26" s="202"/>
      <c r="AB26" s="205" t="s">
        <v>209</v>
      </c>
      <c r="AC26" s="202"/>
      <c r="AD26" s="202"/>
      <c r="AE26" s="202"/>
      <c r="AF26" s="202"/>
      <c r="AG26" s="202"/>
      <c r="AH26" s="202"/>
      <c r="AI26" s="202"/>
      <c r="AJ26" s="202"/>
      <c r="AK26" s="202"/>
      <c r="AL26" s="202"/>
      <c r="AM26" s="202"/>
    </row>
    <row r="27" spans="1:39" s="35" customFormat="1" ht="18.75" customHeight="1">
      <c r="A27" s="22"/>
      <c r="B27" s="22"/>
      <c r="C27" s="22"/>
      <c r="D27" s="22"/>
      <c r="E27" s="22"/>
      <c r="F27" s="202"/>
      <c r="G27" s="202"/>
      <c r="H27" s="202"/>
      <c r="I27" s="202"/>
      <c r="J27" s="202"/>
      <c r="K27" s="202"/>
      <c r="L27" s="202"/>
      <c r="M27" s="202"/>
      <c r="N27" s="202"/>
      <c r="O27" s="205" t="s">
        <v>201</v>
      </c>
      <c r="P27" s="202"/>
      <c r="Q27" s="202"/>
      <c r="R27" s="202"/>
      <c r="S27" s="202">
        <v>2</v>
      </c>
      <c r="T27" s="205" t="s">
        <v>202</v>
      </c>
      <c r="U27" s="202"/>
      <c r="V27" s="202" t="s">
        <v>203</v>
      </c>
      <c r="W27" s="202"/>
      <c r="X27" s="206"/>
      <c r="Y27" s="202" t="s">
        <v>71</v>
      </c>
      <c r="Z27" s="202"/>
      <c r="AA27" s="202" t="s">
        <v>203</v>
      </c>
      <c r="AB27" s="206"/>
      <c r="AC27" s="205" t="s">
        <v>205</v>
      </c>
      <c r="AD27" s="202"/>
      <c r="AE27" s="202" t="s">
        <v>214</v>
      </c>
      <c r="AF27" s="202">
        <f>S27*X27*AB27</f>
        <v>0</v>
      </c>
      <c r="AG27" s="202"/>
      <c r="AH27" s="202"/>
      <c r="AI27" s="202"/>
      <c r="AJ27" s="202"/>
      <c r="AK27" s="202"/>
      <c r="AL27" s="202"/>
      <c r="AM27" s="202"/>
    </row>
    <row r="28" spans="1:39" ht="18" customHeight="1">
      <c r="A28" s="374" t="s">
        <v>44</v>
      </c>
      <c r="B28" s="374"/>
      <c r="C28" s="374"/>
      <c r="D28" s="374"/>
      <c r="E28" s="374"/>
      <c r="F28" s="374" t="s">
        <v>175</v>
      </c>
      <c r="G28" s="374"/>
      <c r="H28" s="374"/>
      <c r="I28" s="374"/>
      <c r="J28" s="374"/>
      <c r="K28" s="375" t="s">
        <v>45</v>
      </c>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row>
    <row r="29" spans="1:39" ht="9.75" customHeight="1">
      <c r="A29" s="376"/>
      <c r="B29" s="376"/>
      <c r="C29" s="376"/>
      <c r="D29" s="376"/>
      <c r="E29" s="376"/>
      <c r="F29" s="377"/>
      <c r="G29" s="377"/>
      <c r="H29" s="377"/>
      <c r="I29" s="377"/>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row>
    <row r="30" spans="1:39" ht="9.75" customHeight="1">
      <c r="A30" s="376"/>
      <c r="B30" s="376"/>
      <c r="C30" s="376"/>
      <c r="D30" s="376"/>
      <c r="E30" s="376"/>
      <c r="F30" s="377"/>
      <c r="G30" s="377"/>
      <c r="H30" s="377"/>
      <c r="I30" s="377"/>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row>
    <row r="31" spans="1:39" ht="9.75" customHeight="1">
      <c r="A31" s="376"/>
      <c r="B31" s="376"/>
      <c r="C31" s="376"/>
      <c r="D31" s="376"/>
      <c r="E31" s="376"/>
      <c r="F31" s="377"/>
      <c r="G31" s="377"/>
      <c r="H31" s="377"/>
      <c r="I31" s="377"/>
      <c r="J31" s="377"/>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row>
    <row r="32" spans="1:39" ht="9.75" customHeight="1">
      <c r="A32" s="376"/>
      <c r="B32" s="376"/>
      <c r="C32" s="376"/>
      <c r="D32" s="376"/>
      <c r="E32" s="376"/>
      <c r="F32" s="377"/>
      <c r="G32" s="377"/>
      <c r="H32" s="377"/>
      <c r="I32" s="377"/>
      <c r="J32" s="377"/>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row>
    <row r="33" spans="1:39" ht="9.75" customHeight="1">
      <c r="A33" s="376"/>
      <c r="B33" s="376"/>
      <c r="C33" s="376"/>
      <c r="D33" s="376"/>
      <c r="E33" s="376"/>
      <c r="F33" s="377"/>
      <c r="G33" s="377"/>
      <c r="H33" s="377"/>
      <c r="I33" s="377"/>
      <c r="J33" s="377"/>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row>
    <row r="34" spans="1:39" ht="9.75" customHeight="1">
      <c r="A34" s="376"/>
      <c r="B34" s="376"/>
      <c r="C34" s="376"/>
      <c r="D34" s="376"/>
      <c r="E34" s="376"/>
      <c r="F34" s="377"/>
      <c r="G34" s="377"/>
      <c r="H34" s="377"/>
      <c r="I34" s="377"/>
      <c r="J34" s="377"/>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row>
    <row r="35" spans="1:39" ht="9.75" customHeight="1">
      <c r="A35" s="376"/>
      <c r="B35" s="376"/>
      <c r="C35" s="376"/>
      <c r="D35" s="376"/>
      <c r="E35" s="376"/>
      <c r="F35" s="377"/>
      <c r="G35" s="377"/>
      <c r="H35" s="377"/>
      <c r="I35" s="377"/>
      <c r="J35" s="377"/>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row>
    <row r="36" spans="1:39" ht="9.75" customHeight="1">
      <c r="A36" s="376"/>
      <c r="B36" s="376"/>
      <c r="C36" s="376"/>
      <c r="D36" s="376"/>
      <c r="E36" s="376"/>
      <c r="F36" s="377"/>
      <c r="G36" s="377"/>
      <c r="H36" s="377"/>
      <c r="I36" s="377"/>
      <c r="J36" s="377"/>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row>
    <row r="37" spans="1:39" ht="9.75" customHeight="1">
      <c r="A37" s="376"/>
      <c r="B37" s="376"/>
      <c r="C37" s="376"/>
      <c r="D37" s="376"/>
      <c r="E37" s="376"/>
      <c r="F37" s="377"/>
      <c r="G37" s="377"/>
      <c r="H37" s="377"/>
      <c r="I37" s="377"/>
      <c r="J37" s="377"/>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row>
    <row r="38" spans="1:39" ht="9.75" customHeight="1">
      <c r="A38" s="376"/>
      <c r="B38" s="376"/>
      <c r="C38" s="376"/>
      <c r="D38" s="376"/>
      <c r="E38" s="376"/>
      <c r="F38" s="377"/>
      <c r="G38" s="377"/>
      <c r="H38" s="377"/>
      <c r="I38" s="377"/>
      <c r="J38" s="377"/>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row>
    <row r="39" spans="1:39" ht="9.75" customHeight="1">
      <c r="A39" s="376"/>
      <c r="B39" s="376"/>
      <c r="C39" s="376"/>
      <c r="D39" s="376"/>
      <c r="E39" s="376"/>
      <c r="F39" s="377"/>
      <c r="G39" s="377"/>
      <c r="H39" s="377"/>
      <c r="I39" s="377"/>
      <c r="J39" s="377"/>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row>
    <row r="40" spans="1:39" ht="9.75" customHeight="1">
      <c r="A40" s="376"/>
      <c r="B40" s="376"/>
      <c r="C40" s="376"/>
      <c r="D40" s="376"/>
      <c r="E40" s="376"/>
      <c r="F40" s="377"/>
      <c r="G40" s="377"/>
      <c r="H40" s="377"/>
      <c r="I40" s="377"/>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row>
    <row r="41" spans="1:39" ht="9.75" customHeight="1">
      <c r="A41" s="376"/>
      <c r="B41" s="376"/>
      <c r="C41" s="376"/>
      <c r="D41" s="376"/>
      <c r="E41" s="376"/>
      <c r="F41" s="377"/>
      <c r="G41" s="377"/>
      <c r="H41" s="377"/>
      <c r="I41" s="377"/>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row>
    <row r="42" spans="1:39" ht="9.75" customHeight="1">
      <c r="A42" s="376"/>
      <c r="B42" s="376"/>
      <c r="C42" s="376"/>
      <c r="D42" s="376"/>
      <c r="E42" s="376"/>
      <c r="F42" s="377"/>
      <c r="G42" s="377"/>
      <c r="H42" s="377"/>
      <c r="I42" s="377"/>
      <c r="J42" s="377"/>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row>
    <row r="43" spans="1:39" ht="9.75" customHeight="1">
      <c r="A43" s="376"/>
      <c r="B43" s="376"/>
      <c r="C43" s="376"/>
      <c r="D43" s="376"/>
      <c r="E43" s="376"/>
      <c r="F43" s="377"/>
      <c r="G43" s="377"/>
      <c r="H43" s="377"/>
      <c r="I43" s="377"/>
      <c r="J43" s="377"/>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row>
    <row r="44" spans="1:39" ht="9.75" customHeight="1">
      <c r="A44" s="376"/>
      <c r="B44" s="376"/>
      <c r="C44" s="376"/>
      <c r="D44" s="376"/>
      <c r="E44" s="376"/>
      <c r="F44" s="377"/>
      <c r="G44" s="377"/>
      <c r="H44" s="377"/>
      <c r="I44" s="377"/>
      <c r="J44" s="377"/>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row>
    <row r="45" spans="1:39" ht="9.75" customHeight="1">
      <c r="A45" s="376"/>
      <c r="B45" s="376"/>
      <c r="C45" s="376"/>
      <c r="D45" s="376"/>
      <c r="E45" s="376"/>
      <c r="F45" s="377"/>
      <c r="G45" s="377"/>
      <c r="H45" s="377"/>
      <c r="I45" s="377"/>
      <c r="J45" s="377"/>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row>
    <row r="46" spans="1:39" ht="9.75" customHeight="1">
      <c r="A46" s="376"/>
      <c r="B46" s="376"/>
      <c r="C46" s="376"/>
      <c r="D46" s="376"/>
      <c r="E46" s="376"/>
      <c r="F46" s="377"/>
      <c r="G46" s="377"/>
      <c r="H46" s="377"/>
      <c r="I46" s="377"/>
      <c r="J46" s="377"/>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row>
    <row r="47" spans="1:39" ht="9.75" customHeight="1">
      <c r="A47" s="376"/>
      <c r="B47" s="376"/>
      <c r="C47" s="376"/>
      <c r="D47" s="376"/>
      <c r="E47" s="376"/>
      <c r="F47" s="377"/>
      <c r="G47" s="377"/>
      <c r="H47" s="377"/>
      <c r="I47" s="377"/>
      <c r="J47" s="377"/>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row>
    <row r="48" spans="1:39" ht="9.75" customHeight="1" thickBot="1">
      <c r="A48" s="389"/>
      <c r="B48" s="390"/>
      <c r="C48" s="390"/>
      <c r="D48" s="390"/>
      <c r="E48" s="391"/>
      <c r="F48" s="392"/>
      <c r="G48" s="393"/>
      <c r="H48" s="393"/>
      <c r="I48" s="393"/>
      <c r="J48" s="394"/>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row>
    <row r="49" spans="1:39" ht="22.5" customHeight="1" thickTop="1">
      <c r="A49" s="396" t="s">
        <v>82</v>
      </c>
      <c r="B49" s="397"/>
      <c r="C49" s="397"/>
      <c r="D49" s="397"/>
      <c r="E49" s="397"/>
      <c r="F49" s="398">
        <f>SUM(F29:J48)</f>
        <v>0</v>
      </c>
      <c r="G49" s="399"/>
      <c r="H49" s="399"/>
      <c r="I49" s="399"/>
      <c r="J49" s="400"/>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row>
    <row r="50" spans="1:39" ht="11.25" customHeight="1">
      <c r="A50" s="184"/>
      <c r="B50" s="183"/>
      <c r="C50" s="183"/>
      <c r="D50" s="183"/>
      <c r="E50" s="183"/>
      <c r="F50" s="185"/>
      <c r="G50" s="185"/>
      <c r="H50" s="185"/>
      <c r="I50" s="185"/>
      <c r="J50" s="18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86"/>
    </row>
    <row r="51" spans="1:39" s="35" customFormat="1" ht="18.75" customHeight="1">
      <c r="A51" s="207" t="s">
        <v>192</v>
      </c>
      <c r="B51" s="22"/>
      <c r="C51" s="22"/>
      <c r="D51" s="22"/>
      <c r="E51" s="2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3"/>
    </row>
    <row r="52" spans="1:39" ht="18" customHeight="1">
      <c r="A52" s="411" t="s">
        <v>44</v>
      </c>
      <c r="B52" s="412"/>
      <c r="C52" s="412"/>
      <c r="D52" s="412"/>
      <c r="E52" s="413"/>
      <c r="F52" s="411" t="s">
        <v>176</v>
      </c>
      <c r="G52" s="412"/>
      <c r="H52" s="412"/>
      <c r="I52" s="412"/>
      <c r="J52" s="412"/>
      <c r="K52" s="375" t="s">
        <v>193</v>
      </c>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row>
    <row r="53" spans="1:39" ht="9.75" customHeight="1">
      <c r="A53" s="376"/>
      <c r="B53" s="376"/>
      <c r="C53" s="376"/>
      <c r="D53" s="376"/>
      <c r="E53" s="376"/>
      <c r="F53" s="377"/>
      <c r="G53" s="377"/>
      <c r="H53" s="377"/>
      <c r="I53" s="377"/>
      <c r="J53" s="377"/>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row>
    <row r="54" spans="1:39" ht="9.75" customHeight="1">
      <c r="A54" s="402"/>
      <c r="B54" s="403"/>
      <c r="C54" s="403"/>
      <c r="D54" s="403"/>
      <c r="E54" s="404"/>
      <c r="F54" s="405"/>
      <c r="G54" s="406"/>
      <c r="H54" s="406"/>
      <c r="I54" s="406"/>
      <c r="J54" s="407"/>
      <c r="K54" s="408"/>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10"/>
    </row>
    <row r="55" spans="1:39" ht="9.75" customHeight="1" thickBot="1">
      <c r="A55" s="376"/>
      <c r="B55" s="376"/>
      <c r="C55" s="376"/>
      <c r="D55" s="376"/>
      <c r="E55" s="376"/>
      <c r="F55" s="377"/>
      <c r="G55" s="377"/>
      <c r="H55" s="377"/>
      <c r="I55" s="377"/>
      <c r="J55" s="377"/>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row>
    <row r="56" spans="1:39" ht="22.5" customHeight="1" thickTop="1">
      <c r="A56" s="396" t="s">
        <v>82</v>
      </c>
      <c r="B56" s="397"/>
      <c r="C56" s="397"/>
      <c r="D56" s="397"/>
      <c r="E56" s="397"/>
      <c r="F56" s="398">
        <f>SUM(F53:J55)</f>
        <v>0</v>
      </c>
      <c r="G56" s="399"/>
      <c r="H56" s="399"/>
      <c r="I56" s="399"/>
      <c r="J56" s="400"/>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row>
    <row r="57" spans="1:39" ht="11.25" customHeight="1">
      <c r="A57" s="27"/>
      <c r="B57" s="11"/>
      <c r="C57" s="177"/>
      <c r="D57" s="22"/>
      <c r="E57" s="178"/>
      <c r="F57" s="22"/>
      <c r="G57" s="22"/>
      <c r="H57" s="22"/>
      <c r="I57" s="22"/>
      <c r="J57" s="179"/>
      <c r="K57" s="179"/>
      <c r="L57" s="179"/>
      <c r="M57" s="179"/>
      <c r="N57" s="179"/>
      <c r="O57" s="11"/>
      <c r="P57" s="180"/>
      <c r="Q57" s="27"/>
      <c r="R57" s="27"/>
      <c r="S57" s="179"/>
      <c r="T57" s="181"/>
      <c r="U57" s="179"/>
      <c r="V57" s="179"/>
      <c r="W57" s="179"/>
      <c r="X57" s="179"/>
      <c r="Y57" s="22"/>
      <c r="Z57" s="22"/>
      <c r="AA57" s="22"/>
      <c r="AB57" s="11"/>
      <c r="AC57" s="177"/>
      <c r="AD57" s="179"/>
      <c r="AE57" s="179"/>
      <c r="AF57" s="179"/>
      <c r="AG57" s="179"/>
      <c r="AH57" s="179"/>
      <c r="AI57" s="182"/>
      <c r="AJ57" s="182"/>
      <c r="AK57" s="182"/>
      <c r="AL57" s="182"/>
      <c r="AM57" s="179"/>
    </row>
    <row r="58" spans="1:39" ht="18.75" customHeight="1">
      <c r="A58" s="63" t="s">
        <v>98</v>
      </c>
      <c r="B58" s="23"/>
      <c r="C58" s="13"/>
      <c r="D58" s="23"/>
      <c r="E58" s="15"/>
      <c r="F58" s="23"/>
      <c r="G58" s="23"/>
      <c r="H58" s="23"/>
      <c r="I58" s="23"/>
      <c r="J58" s="20"/>
      <c r="K58" s="20"/>
      <c r="L58" s="20"/>
      <c r="M58" s="20"/>
      <c r="N58" s="20"/>
      <c r="O58" s="28"/>
      <c r="P58" s="25"/>
      <c r="Q58" s="26"/>
      <c r="R58" s="26"/>
      <c r="S58" s="20"/>
      <c r="T58" s="21"/>
      <c r="U58" s="20"/>
      <c r="V58" s="24"/>
      <c r="W58" s="329" t="s">
        <v>75</v>
      </c>
      <c r="X58" s="330"/>
      <c r="Y58" s="330"/>
      <c r="Z58" s="331"/>
      <c r="AA58" s="332" t="str">
        <f>IF(L5="","",VLOOKUP(L5,$A$109:$C$143,3,FALSE))</f>
        <v/>
      </c>
      <c r="AB58" s="333"/>
      <c r="AC58" s="333"/>
      <c r="AD58" s="330" t="s">
        <v>61</v>
      </c>
      <c r="AE58" s="331"/>
      <c r="AF58" s="329" t="s">
        <v>46</v>
      </c>
      <c r="AG58" s="330"/>
      <c r="AH58" s="331"/>
      <c r="AI58" s="414">
        <f>ROUNDDOWN($F$80/1000,0)</f>
        <v>0</v>
      </c>
      <c r="AJ58" s="415"/>
      <c r="AK58" s="415"/>
      <c r="AL58" s="330" t="s">
        <v>61</v>
      </c>
      <c r="AM58" s="331"/>
    </row>
    <row r="59" spans="1:39" ht="18.75" customHeight="1">
      <c r="A59" s="56" t="s">
        <v>43</v>
      </c>
      <c r="B59" s="199"/>
      <c r="C59" s="18"/>
      <c r="D59" s="18"/>
      <c r="E59" s="18"/>
      <c r="F59" s="18"/>
      <c r="G59" s="18"/>
      <c r="H59" s="379"/>
      <c r="I59" s="380"/>
      <c r="J59" s="381"/>
      <c r="K59" s="382" t="s">
        <v>122</v>
      </c>
      <c r="L59" s="383"/>
      <c r="M59" s="383"/>
      <c r="N59" s="383"/>
      <c r="O59" s="383"/>
      <c r="P59" s="383"/>
      <c r="Q59" s="383"/>
      <c r="R59" s="383"/>
      <c r="S59" s="383"/>
      <c r="T59" s="383"/>
      <c r="U59" s="383"/>
      <c r="V59" s="383"/>
      <c r="W59" s="383"/>
      <c r="X59" s="383"/>
      <c r="Y59" s="383"/>
      <c r="Z59" s="383"/>
      <c r="AA59" s="383"/>
      <c r="AB59" s="383"/>
      <c r="AC59" s="383"/>
      <c r="AD59" s="383"/>
      <c r="AE59" s="383"/>
      <c r="AF59" s="57" t="s">
        <v>74</v>
      </c>
      <c r="AG59" s="58"/>
      <c r="AH59" s="58"/>
      <c r="AI59" s="19"/>
      <c r="AJ59" s="19"/>
      <c r="AK59" s="198"/>
      <c r="AL59" s="18"/>
      <c r="AM59" s="59"/>
    </row>
    <row r="60" spans="1:39" ht="25.5" customHeight="1">
      <c r="A60" s="60"/>
      <c r="B60" s="12"/>
      <c r="C60" s="416" t="s">
        <v>197</v>
      </c>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7"/>
    </row>
    <row r="61" spans="1:39" ht="25.5" customHeight="1">
      <c r="A61" s="62"/>
      <c r="B61" s="14"/>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7"/>
    </row>
    <row r="62" spans="1:39" ht="18.75" customHeight="1">
      <c r="A62" s="411" t="s">
        <v>161</v>
      </c>
      <c r="B62" s="412"/>
      <c r="C62" s="412"/>
      <c r="D62" s="412"/>
      <c r="E62" s="41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3"/>
    </row>
    <row r="63" spans="1:39" s="12" customFormat="1" ht="18.75" customHeight="1">
      <c r="A63" s="22"/>
      <c r="B63" s="22"/>
      <c r="C63" s="22"/>
      <c r="D63" s="22"/>
      <c r="E63" s="22"/>
      <c r="F63" s="202"/>
      <c r="G63" s="202"/>
      <c r="H63" s="202"/>
      <c r="I63" s="202"/>
      <c r="J63" s="202"/>
      <c r="K63" s="202"/>
      <c r="L63" s="202"/>
      <c r="M63" s="202"/>
      <c r="N63" s="202"/>
      <c r="O63" s="205" t="s">
        <v>210</v>
      </c>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row>
    <row r="64" spans="1:39" s="35" customFormat="1" ht="18.75" customHeight="1">
      <c r="A64" s="22"/>
      <c r="B64" s="22"/>
      <c r="C64" s="22"/>
      <c r="D64" s="22"/>
      <c r="E64" s="22"/>
      <c r="F64" s="202"/>
      <c r="G64" s="202"/>
      <c r="H64" s="202"/>
      <c r="I64" s="202"/>
      <c r="J64" s="202"/>
      <c r="K64" s="202"/>
      <c r="L64" s="202"/>
      <c r="M64" s="202"/>
      <c r="N64" s="202"/>
      <c r="O64" s="205" t="s">
        <v>206</v>
      </c>
      <c r="P64" s="202"/>
      <c r="Q64" s="202"/>
      <c r="R64" s="202"/>
      <c r="S64" s="202"/>
      <c r="T64" s="202"/>
      <c r="U64" s="202"/>
      <c r="V64" s="202"/>
      <c r="W64" s="202"/>
      <c r="X64" s="202"/>
      <c r="Y64" s="202"/>
      <c r="Z64" s="202"/>
      <c r="AA64" s="202"/>
      <c r="AB64" s="388"/>
      <c r="AC64" s="388"/>
      <c r="AD64" s="202" t="s">
        <v>207</v>
      </c>
      <c r="AE64" s="205" t="s">
        <v>208</v>
      </c>
      <c r="AF64" s="202"/>
      <c r="AG64" s="202"/>
      <c r="AH64" s="202"/>
      <c r="AI64" s="202"/>
      <c r="AJ64" s="202"/>
      <c r="AK64" s="202"/>
      <c r="AL64" s="202"/>
      <c r="AM64" s="202"/>
    </row>
    <row r="65" spans="1:40" s="35" customFormat="1" ht="18.75" customHeight="1">
      <c r="A65" s="22"/>
      <c r="B65" s="22"/>
      <c r="C65" s="22"/>
      <c r="D65" s="22"/>
      <c r="E65" s="22"/>
      <c r="F65" s="202"/>
      <c r="G65" s="202"/>
      <c r="H65" s="202"/>
      <c r="I65" s="202"/>
      <c r="J65" s="202"/>
      <c r="K65" s="202"/>
      <c r="L65" s="202"/>
      <c r="M65" s="202"/>
      <c r="N65" s="202"/>
      <c r="O65" s="202"/>
      <c r="P65" s="202"/>
      <c r="Q65" s="202"/>
      <c r="R65" s="202"/>
      <c r="S65" s="202"/>
      <c r="T65" s="202"/>
      <c r="U65" s="202"/>
      <c r="V65" s="202"/>
      <c r="W65" s="202"/>
      <c r="X65" s="205" t="s">
        <v>204</v>
      </c>
      <c r="Y65" s="202"/>
      <c r="Z65" s="202"/>
      <c r="AA65" s="202"/>
      <c r="AB65" s="205" t="s">
        <v>209</v>
      </c>
      <c r="AC65" s="202"/>
      <c r="AD65" s="202"/>
      <c r="AE65" s="202"/>
      <c r="AF65" s="202"/>
      <c r="AG65" s="202"/>
      <c r="AH65" s="202"/>
      <c r="AI65" s="202"/>
      <c r="AJ65" s="202"/>
      <c r="AK65" s="202"/>
      <c r="AL65" s="202"/>
      <c r="AM65" s="202"/>
    </row>
    <row r="66" spans="1:40" s="35" customFormat="1" ht="18.75" customHeight="1">
      <c r="A66" s="22"/>
      <c r="B66" s="22"/>
      <c r="C66" s="22"/>
      <c r="D66" s="22"/>
      <c r="E66" s="22"/>
      <c r="F66" s="202"/>
      <c r="G66" s="202"/>
      <c r="H66" s="202"/>
      <c r="I66" s="202"/>
      <c r="J66" s="202"/>
      <c r="K66" s="202"/>
      <c r="L66" s="202"/>
      <c r="M66" s="202"/>
      <c r="N66" s="202"/>
      <c r="O66" s="205" t="s">
        <v>201</v>
      </c>
      <c r="P66" s="202"/>
      <c r="Q66" s="202"/>
      <c r="R66" s="202"/>
      <c r="S66" s="202">
        <v>2</v>
      </c>
      <c r="T66" s="205" t="s">
        <v>202</v>
      </c>
      <c r="U66" s="202"/>
      <c r="V66" s="202" t="s">
        <v>203</v>
      </c>
      <c r="W66" s="202"/>
      <c r="X66" s="206"/>
      <c r="Y66" s="202" t="s">
        <v>71</v>
      </c>
      <c r="Z66" s="202"/>
      <c r="AA66" s="202" t="s">
        <v>203</v>
      </c>
      <c r="AB66" s="206"/>
      <c r="AC66" s="205" t="s">
        <v>205</v>
      </c>
      <c r="AD66" s="202"/>
      <c r="AE66" s="202" t="s">
        <v>214</v>
      </c>
      <c r="AF66" s="202">
        <f>S66*X66*AB66</f>
        <v>0</v>
      </c>
      <c r="AG66" s="202"/>
      <c r="AH66" s="202"/>
      <c r="AI66" s="202"/>
      <c r="AJ66" s="202"/>
      <c r="AK66" s="202"/>
      <c r="AL66" s="202"/>
      <c r="AM66" s="202"/>
    </row>
    <row r="67" spans="1:40" ht="18" customHeight="1">
      <c r="A67" s="411" t="s">
        <v>44</v>
      </c>
      <c r="B67" s="412"/>
      <c r="C67" s="412"/>
      <c r="D67" s="412"/>
      <c r="E67" s="413"/>
      <c r="F67" s="411" t="s">
        <v>47</v>
      </c>
      <c r="G67" s="412"/>
      <c r="H67" s="412"/>
      <c r="I67" s="412"/>
      <c r="J67" s="412"/>
      <c r="K67" s="375" t="s">
        <v>45</v>
      </c>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row>
    <row r="68" spans="1:40" ht="9.75" customHeight="1">
      <c r="A68" s="376"/>
      <c r="B68" s="376"/>
      <c r="C68" s="376"/>
      <c r="D68" s="376"/>
      <c r="E68" s="376"/>
      <c r="F68" s="377"/>
      <c r="G68" s="377"/>
      <c r="H68" s="377"/>
      <c r="I68" s="377"/>
      <c r="J68" s="377"/>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row>
    <row r="69" spans="1:40" ht="9.75" customHeight="1">
      <c r="A69" s="376"/>
      <c r="B69" s="376"/>
      <c r="C69" s="376"/>
      <c r="D69" s="376"/>
      <c r="E69" s="376"/>
      <c r="F69" s="377"/>
      <c r="G69" s="377"/>
      <c r="H69" s="377"/>
      <c r="I69" s="377"/>
      <c r="J69" s="377"/>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row>
    <row r="70" spans="1:40" ht="9.75" customHeight="1">
      <c r="A70" s="376"/>
      <c r="B70" s="376"/>
      <c r="C70" s="376"/>
      <c r="D70" s="376"/>
      <c r="E70" s="376"/>
      <c r="F70" s="377"/>
      <c r="G70" s="377"/>
      <c r="H70" s="377"/>
      <c r="I70" s="377"/>
      <c r="J70" s="377"/>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row>
    <row r="71" spans="1:40" ht="9.75" customHeight="1">
      <c r="A71" s="376"/>
      <c r="B71" s="376"/>
      <c r="C71" s="376"/>
      <c r="D71" s="376"/>
      <c r="E71" s="376"/>
      <c r="F71" s="377"/>
      <c r="G71" s="377"/>
      <c r="H71" s="377"/>
      <c r="I71" s="377"/>
      <c r="J71" s="377"/>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row>
    <row r="72" spans="1:40" ht="9.75" customHeight="1">
      <c r="A72" s="376"/>
      <c r="B72" s="376"/>
      <c r="C72" s="376"/>
      <c r="D72" s="376"/>
      <c r="E72" s="376"/>
      <c r="F72" s="377"/>
      <c r="G72" s="377"/>
      <c r="H72" s="377"/>
      <c r="I72" s="377"/>
      <c r="J72" s="377"/>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row>
    <row r="73" spans="1:40" ht="9.75" customHeight="1">
      <c r="A73" s="376"/>
      <c r="B73" s="376"/>
      <c r="C73" s="376"/>
      <c r="D73" s="376"/>
      <c r="E73" s="376"/>
      <c r="F73" s="377"/>
      <c r="G73" s="377"/>
      <c r="H73" s="377"/>
      <c r="I73" s="377"/>
      <c r="J73" s="377"/>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row>
    <row r="74" spans="1:40" ht="9.75" customHeight="1">
      <c r="A74" s="376"/>
      <c r="B74" s="376"/>
      <c r="C74" s="376"/>
      <c r="D74" s="376"/>
      <c r="E74" s="376"/>
      <c r="F74" s="377"/>
      <c r="G74" s="377"/>
      <c r="H74" s="377"/>
      <c r="I74" s="377"/>
      <c r="J74" s="377"/>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row>
    <row r="75" spans="1:40" ht="9.75" customHeight="1">
      <c r="A75" s="376"/>
      <c r="B75" s="376"/>
      <c r="C75" s="376"/>
      <c r="D75" s="376"/>
      <c r="E75" s="376"/>
      <c r="F75" s="377"/>
      <c r="G75" s="377"/>
      <c r="H75" s="377"/>
      <c r="I75" s="377"/>
      <c r="J75" s="377"/>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row>
    <row r="76" spans="1:40" ht="9.75" customHeight="1">
      <c r="A76" s="376"/>
      <c r="B76" s="376"/>
      <c r="C76" s="376"/>
      <c r="D76" s="376"/>
      <c r="E76" s="376"/>
      <c r="F76" s="377"/>
      <c r="G76" s="377"/>
      <c r="H76" s="377"/>
      <c r="I76" s="377"/>
      <c r="J76" s="377"/>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row>
    <row r="77" spans="1:40" ht="9.75" customHeight="1">
      <c r="A77" s="376"/>
      <c r="B77" s="376"/>
      <c r="C77" s="376"/>
      <c r="D77" s="376"/>
      <c r="E77" s="376"/>
      <c r="F77" s="377"/>
      <c r="G77" s="377"/>
      <c r="H77" s="377"/>
      <c r="I77" s="377"/>
      <c r="J77" s="377"/>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row>
    <row r="78" spans="1:40" ht="9.75" customHeight="1">
      <c r="A78" s="376"/>
      <c r="B78" s="376"/>
      <c r="C78" s="376"/>
      <c r="D78" s="376"/>
      <c r="E78" s="376"/>
      <c r="F78" s="377"/>
      <c r="G78" s="377"/>
      <c r="H78" s="377"/>
      <c r="I78" s="377"/>
      <c r="J78" s="377"/>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row>
    <row r="79" spans="1:40" ht="9.75" customHeight="1" thickBot="1">
      <c r="A79" s="389"/>
      <c r="B79" s="390"/>
      <c r="C79" s="390"/>
      <c r="D79" s="390"/>
      <c r="E79" s="391"/>
      <c r="F79" s="392"/>
      <c r="G79" s="393"/>
      <c r="H79" s="393"/>
      <c r="I79" s="393"/>
      <c r="J79" s="393"/>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27"/>
    </row>
    <row r="80" spans="1:40" ht="22.5" customHeight="1" thickTop="1">
      <c r="A80" s="396" t="s">
        <v>177</v>
      </c>
      <c r="B80" s="397"/>
      <c r="C80" s="397"/>
      <c r="D80" s="397"/>
      <c r="E80" s="418"/>
      <c r="F80" s="419">
        <f>SUM(F68:J79)</f>
        <v>0</v>
      </c>
      <c r="G80" s="420"/>
      <c r="H80" s="420"/>
      <c r="I80" s="420"/>
      <c r="J80" s="420"/>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103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01" t="s">
        <v>105</v>
      </c>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76"/>
      <c r="AM84" s="77"/>
    </row>
    <row r="85" spans="1:39" s="75" customFormat="1" ht="11.25" customHeight="1">
      <c r="A85" s="71" t="s">
        <v>106</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107</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422" t="s">
        <v>114</v>
      </c>
      <c r="B88" s="423"/>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73"/>
      <c r="AM88" s="74"/>
    </row>
    <row r="89" spans="1:39" s="75" customFormat="1" ht="11.25" customHeight="1">
      <c r="A89" s="201" t="s">
        <v>108</v>
      </c>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73"/>
      <c r="AM89" s="74"/>
    </row>
    <row r="90" spans="1:39" s="75" customFormat="1" ht="11.25" customHeight="1">
      <c r="A90" s="201" t="s">
        <v>109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01" t="s">
        <v>115</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0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424" t="s">
        <v>116</v>
      </c>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73"/>
      <c r="AM93" s="74"/>
    </row>
    <row r="94" spans="1:39" s="75" customFormat="1" ht="11.25" customHeight="1">
      <c r="A94" s="201" t="s">
        <v>117</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73"/>
      <c r="AM94" s="74"/>
    </row>
    <row r="95" spans="1:39" s="75" customFormat="1" ht="11.25" customHeight="1">
      <c r="A95" s="201" t="s">
        <v>110</v>
      </c>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73"/>
      <c r="AM95" s="74"/>
    </row>
    <row r="96" spans="1:39" s="75" customFormat="1" ht="3" customHeight="1">
      <c r="A96" s="201"/>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73"/>
      <c r="AM96" s="74"/>
    </row>
    <row r="97" spans="1:39" s="75" customFormat="1" ht="11.25" customHeight="1">
      <c r="A97" s="422" t="s">
        <v>104</v>
      </c>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73"/>
      <c r="AM97" s="74"/>
    </row>
    <row r="98" spans="1:39" s="75" customFormat="1" ht="11.25" customHeight="1">
      <c r="A98" s="201" t="s">
        <v>111</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01" t="s">
        <v>112</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01"/>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01" t="s">
        <v>118</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119</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120</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129</v>
      </c>
      <c r="C108" s="159" t="s">
        <v>130</v>
      </c>
      <c r="D108" s="159" t="s">
        <v>139</v>
      </c>
      <c r="E108" s="159" t="s">
        <v>140</v>
      </c>
    </row>
    <row r="109" spans="1:39" s="159" customFormat="1" ht="6">
      <c r="A109" s="159" t="s">
        <v>141</v>
      </c>
      <c r="B109" s="160">
        <v>537</v>
      </c>
      <c r="C109" s="160">
        <v>268</v>
      </c>
      <c r="D109" s="160">
        <v>537</v>
      </c>
      <c r="E109" s="160">
        <v>268</v>
      </c>
      <c r="F109" s="159" t="s">
        <v>142</v>
      </c>
      <c r="G109" s="160"/>
    </row>
    <row r="110" spans="1:39" s="159" customFormat="1" ht="6">
      <c r="A110" s="159" t="s">
        <v>143</v>
      </c>
      <c r="B110" s="160">
        <v>684</v>
      </c>
      <c r="C110" s="160">
        <v>342</v>
      </c>
      <c r="D110" s="160">
        <v>684</v>
      </c>
      <c r="E110" s="160">
        <v>342</v>
      </c>
      <c r="F110" s="159" t="s">
        <v>142</v>
      </c>
      <c r="G110" s="160"/>
    </row>
    <row r="111" spans="1:39" s="159" customFormat="1" ht="6">
      <c r="A111" s="159" t="s">
        <v>144</v>
      </c>
      <c r="B111" s="160">
        <v>889</v>
      </c>
      <c r="C111" s="160">
        <v>445</v>
      </c>
      <c r="D111" s="160">
        <v>889</v>
      </c>
      <c r="E111" s="160">
        <v>445</v>
      </c>
      <c r="F111" s="159" t="s">
        <v>142</v>
      </c>
      <c r="G111" s="160"/>
    </row>
    <row r="112" spans="1:39" s="159" customFormat="1" ht="6">
      <c r="A112" s="159" t="s">
        <v>145</v>
      </c>
      <c r="B112" s="160">
        <v>231</v>
      </c>
      <c r="C112" s="160">
        <v>115</v>
      </c>
      <c r="D112" s="160">
        <v>231</v>
      </c>
      <c r="E112" s="160">
        <v>115</v>
      </c>
      <c r="F112" s="159" t="s">
        <v>142</v>
      </c>
      <c r="G112" s="160"/>
    </row>
    <row r="113" spans="1:7" s="159" customFormat="1" ht="6">
      <c r="A113" s="159" t="s">
        <v>18</v>
      </c>
      <c r="B113" s="160">
        <v>226</v>
      </c>
      <c r="C113" s="160">
        <v>113</v>
      </c>
      <c r="D113" s="160">
        <v>226</v>
      </c>
      <c r="E113" s="160">
        <v>113</v>
      </c>
      <c r="F113" s="159" t="s">
        <v>142</v>
      </c>
      <c r="G113" s="160"/>
    </row>
    <row r="114" spans="1:7" s="159" customFormat="1" ht="6">
      <c r="A114" s="159" t="s">
        <v>146</v>
      </c>
      <c r="B114" s="160">
        <v>564</v>
      </c>
      <c r="C114" s="160">
        <v>113</v>
      </c>
      <c r="D114" s="160">
        <v>564</v>
      </c>
      <c r="E114" s="160">
        <v>282</v>
      </c>
      <c r="F114" s="159" t="s">
        <v>142</v>
      </c>
      <c r="G114" s="160"/>
    </row>
    <row r="115" spans="1:7" s="159" customFormat="1" ht="6">
      <c r="A115" s="159" t="s">
        <v>147</v>
      </c>
      <c r="B115" s="160">
        <v>710</v>
      </c>
      <c r="C115" s="160">
        <v>355</v>
      </c>
      <c r="D115" s="160">
        <v>710</v>
      </c>
      <c r="E115" s="160">
        <v>355</v>
      </c>
      <c r="F115" s="159" t="s">
        <v>142</v>
      </c>
      <c r="G115" s="160"/>
    </row>
    <row r="116" spans="1:7" s="159" customFormat="1" ht="6">
      <c r="A116" s="159" t="s">
        <v>148</v>
      </c>
      <c r="B116" s="160">
        <v>1133</v>
      </c>
      <c r="C116" s="160">
        <v>567</v>
      </c>
      <c r="D116" s="160">
        <v>1133</v>
      </c>
      <c r="E116" s="160">
        <v>567</v>
      </c>
      <c r="F116" s="159" t="s">
        <v>142</v>
      </c>
      <c r="G116" s="160"/>
    </row>
    <row r="117" spans="1:7" s="159" customFormat="1" ht="6">
      <c r="A117" s="159" t="s">
        <v>49</v>
      </c>
      <c r="B117" s="174">
        <f t="shared" ref="B117:C118" si="0">D117*$AG$5</f>
        <v>0</v>
      </c>
      <c r="C117" s="174">
        <f t="shared" si="0"/>
        <v>0</v>
      </c>
      <c r="D117" s="160">
        <v>27</v>
      </c>
      <c r="E117" s="160">
        <v>13</v>
      </c>
      <c r="F117" s="159" t="s">
        <v>149</v>
      </c>
      <c r="G117" s="160"/>
    </row>
    <row r="118" spans="1:7" s="159" customFormat="1" ht="6">
      <c r="A118" s="159" t="s">
        <v>150</v>
      </c>
      <c r="B118" s="174">
        <f t="shared" si="0"/>
        <v>0</v>
      </c>
      <c r="C118" s="174">
        <f t="shared" si="0"/>
        <v>0</v>
      </c>
      <c r="D118" s="160">
        <v>27</v>
      </c>
      <c r="E118" s="160">
        <v>13</v>
      </c>
      <c r="F118" s="159" t="s">
        <v>149</v>
      </c>
      <c r="G118" s="160"/>
    </row>
    <row r="119" spans="1:7" s="159" customFormat="1" ht="6">
      <c r="A119" s="159" t="s">
        <v>19</v>
      </c>
      <c r="B119" s="160">
        <v>320</v>
      </c>
      <c r="C119" s="160">
        <v>160</v>
      </c>
      <c r="D119" s="160">
        <v>320</v>
      </c>
      <c r="E119" s="160">
        <v>160</v>
      </c>
      <c r="F119" s="159" t="s">
        <v>142</v>
      </c>
      <c r="G119" s="160"/>
    </row>
    <row r="120" spans="1:7" s="159" customFormat="1" ht="6">
      <c r="A120" s="159" t="s">
        <v>20</v>
      </c>
      <c r="B120" s="160">
        <v>339</v>
      </c>
      <c r="C120" s="160">
        <v>169</v>
      </c>
      <c r="D120" s="160">
        <v>339</v>
      </c>
      <c r="E120" s="160">
        <v>169</v>
      </c>
      <c r="F120" s="159" t="s">
        <v>142</v>
      </c>
      <c r="G120" s="160"/>
    </row>
    <row r="121" spans="1:7" s="159" customFormat="1" ht="6">
      <c r="A121" s="159" t="s">
        <v>21</v>
      </c>
      <c r="B121" s="160">
        <v>311</v>
      </c>
      <c r="C121" s="160">
        <v>156</v>
      </c>
      <c r="D121" s="160">
        <v>311</v>
      </c>
      <c r="E121" s="160">
        <v>156</v>
      </c>
      <c r="F121" s="159" t="s">
        <v>142</v>
      </c>
      <c r="G121" s="160"/>
    </row>
    <row r="122" spans="1:7" s="159" customFormat="1" ht="6">
      <c r="A122" s="159" t="s">
        <v>22</v>
      </c>
      <c r="B122" s="160">
        <v>137</v>
      </c>
      <c r="C122" s="160">
        <v>68</v>
      </c>
      <c r="D122" s="160">
        <v>137</v>
      </c>
      <c r="E122" s="160">
        <v>68</v>
      </c>
      <c r="F122" s="159" t="s">
        <v>142</v>
      </c>
      <c r="G122" s="160"/>
    </row>
    <row r="123" spans="1:7" s="159" customFormat="1" ht="6">
      <c r="A123" s="159" t="s">
        <v>23</v>
      </c>
      <c r="B123" s="160">
        <v>508</v>
      </c>
      <c r="C123" s="160">
        <v>254</v>
      </c>
      <c r="D123" s="160">
        <v>508</v>
      </c>
      <c r="E123" s="160">
        <v>254</v>
      </c>
      <c r="F123" s="159" t="s">
        <v>142</v>
      </c>
      <c r="G123" s="160"/>
    </row>
    <row r="124" spans="1:7" s="159" customFormat="1" ht="6">
      <c r="A124" s="159" t="s">
        <v>24</v>
      </c>
      <c r="B124" s="160">
        <v>204</v>
      </c>
      <c r="C124" s="160">
        <v>102</v>
      </c>
      <c r="D124" s="160">
        <v>204</v>
      </c>
      <c r="E124" s="160">
        <v>102</v>
      </c>
      <c r="F124" s="159" t="s">
        <v>142</v>
      </c>
      <c r="G124" s="160"/>
    </row>
    <row r="125" spans="1:7" s="159" customFormat="1" ht="6">
      <c r="A125" s="159" t="s">
        <v>25</v>
      </c>
      <c r="B125" s="160">
        <v>148</v>
      </c>
      <c r="C125" s="160">
        <v>74</v>
      </c>
      <c r="D125" s="160">
        <v>148</v>
      </c>
      <c r="E125" s="160">
        <v>74</v>
      </c>
      <c r="F125" s="159" t="s">
        <v>142</v>
      </c>
      <c r="G125" s="160"/>
    </row>
    <row r="126" spans="1:7" s="159" customFormat="1" ht="6">
      <c r="A126" s="159" t="s">
        <v>26</v>
      </c>
      <c r="B126" s="160"/>
      <c r="C126" s="160">
        <v>282</v>
      </c>
      <c r="D126" s="160"/>
      <c r="E126" s="160">
        <v>282</v>
      </c>
      <c r="F126" s="159" t="s">
        <v>142</v>
      </c>
      <c r="G126" s="160"/>
    </row>
    <row r="127" spans="1:7" s="159" customFormat="1" ht="6">
      <c r="A127" s="159" t="s">
        <v>151</v>
      </c>
      <c r="B127" s="160">
        <v>33</v>
      </c>
      <c r="C127" s="160">
        <v>16</v>
      </c>
      <c r="D127" s="160">
        <v>33</v>
      </c>
      <c r="E127" s="160">
        <v>16</v>
      </c>
      <c r="F127" s="159" t="s">
        <v>142</v>
      </c>
      <c r="G127" s="160"/>
    </row>
    <row r="128" spans="1:7" s="159" customFormat="1" ht="6">
      <c r="A128" s="159" t="s">
        <v>27</v>
      </c>
      <c r="B128" s="160">
        <v>475</v>
      </c>
      <c r="C128" s="160">
        <v>237</v>
      </c>
      <c r="D128" s="160">
        <v>475</v>
      </c>
      <c r="E128" s="160">
        <v>237</v>
      </c>
      <c r="F128" s="159" t="s">
        <v>142</v>
      </c>
      <c r="G128" s="160"/>
    </row>
    <row r="129" spans="1:7" s="159" customFormat="1" ht="6">
      <c r="A129" s="159" t="s">
        <v>28</v>
      </c>
      <c r="B129" s="160">
        <v>638</v>
      </c>
      <c r="C129" s="160">
        <v>319</v>
      </c>
      <c r="D129" s="160">
        <v>638</v>
      </c>
      <c r="E129" s="160">
        <v>319</v>
      </c>
      <c r="F129" s="159" t="s">
        <v>142</v>
      </c>
      <c r="G129" s="160"/>
    </row>
    <row r="130" spans="1:7" s="159" customFormat="1" ht="6">
      <c r="A130" s="159" t="s">
        <v>29</v>
      </c>
      <c r="B130" s="160">
        <f>D130*$AG$5</f>
        <v>0</v>
      </c>
      <c r="C130" s="160">
        <f>E130*$AG$5</f>
        <v>0</v>
      </c>
      <c r="D130" s="160">
        <v>38</v>
      </c>
      <c r="E130" s="160">
        <v>19</v>
      </c>
      <c r="F130" s="159" t="s">
        <v>149</v>
      </c>
      <c r="G130" s="160"/>
    </row>
    <row r="131" spans="1:7" s="159" customFormat="1" ht="6">
      <c r="A131" s="159" t="s">
        <v>30</v>
      </c>
      <c r="B131" s="160">
        <f>D131*$AG$5</f>
        <v>0</v>
      </c>
      <c r="C131" s="160">
        <f t="shared" ref="C131:C143" si="1">E131*$AG$5</f>
        <v>0</v>
      </c>
      <c r="D131" s="160">
        <v>40</v>
      </c>
      <c r="E131" s="160">
        <v>20</v>
      </c>
      <c r="F131" s="159" t="s">
        <v>149</v>
      </c>
      <c r="G131" s="160"/>
    </row>
    <row r="132" spans="1:7" s="159" customFormat="1" ht="6">
      <c r="A132" s="159" t="s">
        <v>31</v>
      </c>
      <c r="B132" s="160">
        <f t="shared" ref="B132:B143" si="2">D132*$AG$5</f>
        <v>0</v>
      </c>
      <c r="C132" s="160">
        <f t="shared" si="1"/>
        <v>0</v>
      </c>
      <c r="D132" s="160">
        <v>38</v>
      </c>
      <c r="E132" s="160">
        <v>19</v>
      </c>
      <c r="F132" s="159" t="s">
        <v>149</v>
      </c>
      <c r="G132" s="160"/>
    </row>
    <row r="133" spans="1:7" s="159" customFormat="1" ht="6">
      <c r="A133" s="159" t="s">
        <v>32</v>
      </c>
      <c r="B133" s="160">
        <f t="shared" si="2"/>
        <v>0</v>
      </c>
      <c r="C133" s="160">
        <f t="shared" si="1"/>
        <v>0</v>
      </c>
      <c r="D133" s="160">
        <v>48</v>
      </c>
      <c r="E133" s="160">
        <v>24</v>
      </c>
      <c r="F133" s="159" t="s">
        <v>149</v>
      </c>
      <c r="G133" s="160"/>
    </row>
    <row r="134" spans="1:7" s="159" customFormat="1" ht="6">
      <c r="A134" s="159" t="s">
        <v>33</v>
      </c>
      <c r="B134" s="160">
        <f t="shared" si="2"/>
        <v>0</v>
      </c>
      <c r="C134" s="160">
        <f t="shared" si="1"/>
        <v>0</v>
      </c>
      <c r="D134" s="160">
        <v>43</v>
      </c>
      <c r="E134" s="160">
        <v>21</v>
      </c>
      <c r="F134" s="159" t="s">
        <v>149</v>
      </c>
      <c r="G134" s="160"/>
    </row>
    <row r="135" spans="1:7" s="159" customFormat="1" ht="6">
      <c r="A135" s="159" t="s">
        <v>34</v>
      </c>
      <c r="B135" s="160">
        <f t="shared" si="2"/>
        <v>0</v>
      </c>
      <c r="C135" s="160">
        <f t="shared" si="1"/>
        <v>0</v>
      </c>
      <c r="D135" s="160">
        <v>36</v>
      </c>
      <c r="E135" s="160">
        <v>18</v>
      </c>
      <c r="F135" s="159" t="s">
        <v>149</v>
      </c>
      <c r="G135" s="160"/>
    </row>
    <row r="136" spans="1:7" s="159" customFormat="1" ht="6">
      <c r="A136" s="159" t="s">
        <v>152</v>
      </c>
      <c r="B136" s="160">
        <f t="shared" si="2"/>
        <v>0</v>
      </c>
      <c r="C136" s="160">
        <f t="shared" si="1"/>
        <v>0</v>
      </c>
      <c r="D136" s="160">
        <v>37</v>
      </c>
      <c r="E136" s="160">
        <v>19</v>
      </c>
      <c r="F136" s="159" t="s">
        <v>149</v>
      </c>
      <c r="G136" s="160"/>
    </row>
    <row r="137" spans="1:7" s="159" customFormat="1" ht="6">
      <c r="A137" s="159" t="s">
        <v>153</v>
      </c>
      <c r="B137" s="160">
        <f t="shared" si="2"/>
        <v>0</v>
      </c>
      <c r="C137" s="160">
        <f t="shared" si="1"/>
        <v>0</v>
      </c>
      <c r="D137" s="160">
        <v>35</v>
      </c>
      <c r="E137" s="160">
        <v>18</v>
      </c>
      <c r="F137" s="159" t="s">
        <v>149</v>
      </c>
      <c r="G137" s="160"/>
    </row>
    <row r="138" spans="1:7" s="159" customFormat="1" ht="6">
      <c r="A138" s="159" t="s">
        <v>154</v>
      </c>
      <c r="B138" s="160">
        <f t="shared" si="2"/>
        <v>0</v>
      </c>
      <c r="C138" s="160">
        <f t="shared" si="1"/>
        <v>0</v>
      </c>
      <c r="D138" s="160">
        <v>37</v>
      </c>
      <c r="E138" s="160">
        <v>19</v>
      </c>
      <c r="F138" s="159" t="s">
        <v>149</v>
      </c>
      <c r="G138" s="160"/>
    </row>
    <row r="139" spans="1:7" s="159" customFormat="1" ht="6">
      <c r="A139" s="159" t="s">
        <v>155</v>
      </c>
      <c r="B139" s="160">
        <f t="shared" si="2"/>
        <v>0</v>
      </c>
      <c r="C139" s="160">
        <f t="shared" si="1"/>
        <v>0</v>
      </c>
      <c r="D139" s="160">
        <v>35</v>
      </c>
      <c r="E139" s="160">
        <v>18</v>
      </c>
      <c r="F139" s="159" t="s">
        <v>149</v>
      </c>
      <c r="G139" s="160"/>
    </row>
    <row r="140" spans="1:7" s="159" customFormat="1" ht="6">
      <c r="A140" s="159" t="s">
        <v>156</v>
      </c>
      <c r="B140" s="160">
        <f t="shared" si="2"/>
        <v>0</v>
      </c>
      <c r="C140" s="160">
        <f t="shared" si="1"/>
        <v>0</v>
      </c>
      <c r="D140" s="160">
        <v>37</v>
      </c>
      <c r="E140" s="160">
        <v>19</v>
      </c>
      <c r="F140" s="159" t="s">
        <v>149</v>
      </c>
      <c r="G140" s="160"/>
    </row>
    <row r="141" spans="1:7" s="159" customFormat="1" ht="6">
      <c r="A141" s="159" t="s">
        <v>157</v>
      </c>
      <c r="B141" s="160">
        <f t="shared" si="2"/>
        <v>0</v>
      </c>
      <c r="C141" s="160">
        <f t="shared" si="1"/>
        <v>0</v>
      </c>
      <c r="D141" s="160">
        <v>35</v>
      </c>
      <c r="E141" s="160">
        <v>18</v>
      </c>
      <c r="F141" s="159" t="s">
        <v>149</v>
      </c>
      <c r="G141" s="160"/>
    </row>
    <row r="142" spans="1:7" s="159" customFormat="1" ht="6">
      <c r="A142" s="159" t="s">
        <v>158</v>
      </c>
      <c r="B142" s="160">
        <f t="shared" si="2"/>
        <v>0</v>
      </c>
      <c r="C142" s="160">
        <f t="shared" si="1"/>
        <v>0</v>
      </c>
      <c r="D142" s="160">
        <v>37</v>
      </c>
      <c r="E142" s="160">
        <v>19</v>
      </c>
      <c r="F142" s="159" t="s">
        <v>149</v>
      </c>
      <c r="G142" s="160"/>
    </row>
    <row r="143" spans="1:7" s="159" customFormat="1" ht="6">
      <c r="A143" s="159" t="s">
        <v>159</v>
      </c>
      <c r="B143" s="160">
        <f t="shared" si="2"/>
        <v>0</v>
      </c>
      <c r="C143" s="160">
        <f t="shared" si="1"/>
        <v>0</v>
      </c>
      <c r="D143" s="160">
        <v>35</v>
      </c>
      <c r="E143" s="160">
        <v>18</v>
      </c>
      <c r="F143" s="159" t="s">
        <v>149</v>
      </c>
      <c r="G143" s="160"/>
    </row>
    <row r="144" spans="1:7" s="159" customFormat="1" ht="6"/>
    <row r="145" spans="1:7" s="159" customFormat="1" ht="6">
      <c r="A145" s="159" t="s">
        <v>131</v>
      </c>
      <c r="B145" s="159" t="s">
        <v>160</v>
      </c>
    </row>
    <row r="146" spans="1:7" s="159" customFormat="1" ht="6">
      <c r="A146" s="159" t="s">
        <v>132</v>
      </c>
      <c r="B146" s="159">
        <v>0</v>
      </c>
      <c r="C146" s="159" t="b">
        <v>0</v>
      </c>
      <c r="D146" s="159" t="b">
        <v>0</v>
      </c>
      <c r="E146" s="159" t="b">
        <v>0</v>
      </c>
      <c r="F146" s="159">
        <v>0</v>
      </c>
      <c r="G146" s="159">
        <v>0</v>
      </c>
    </row>
    <row r="147" spans="1:7" s="159" customFormat="1" ht="6">
      <c r="A147" s="159" t="s">
        <v>133</v>
      </c>
    </row>
    <row r="148" spans="1:7" s="159" customFormat="1" ht="6">
      <c r="A148" s="159" t="s">
        <v>134</v>
      </c>
    </row>
    <row r="149" spans="1:7" s="159" customFormat="1" ht="6">
      <c r="A149" s="159" t="s">
        <v>135</v>
      </c>
    </row>
    <row r="150" spans="1:7" s="159" customFormat="1" ht="6">
      <c r="A150" s="159" t="s">
        <v>136</v>
      </c>
    </row>
    <row r="151" spans="1:7" s="159" customFormat="1" ht="6">
      <c r="A151" s="159" t="s">
        <v>137</v>
      </c>
    </row>
    <row r="152" spans="1:7" s="159" customFormat="1" ht="6">
      <c r="A152" s="159" t="s">
        <v>138</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type="list" allowBlank="1" showInputMessage="1" showErrorMessage="1" sqref="L5:AB5" xr:uid="{086838D9-BF99-4178-97CA-4D2E3EAB3164}">
      <formula1>$A$109:$A$143</formula1>
    </dataValidation>
    <dataValidation type="list" allowBlank="1" showInputMessage="1" showErrorMessage="1" sqref="H59:J59" xr:uid="{9C655908-5BCE-4C3E-A83D-52625E9F8FA1}">
      <formula1>$A$151:$A$152</formula1>
    </dataValidation>
    <dataValidation type="list" allowBlank="1" showInputMessage="1" showErrorMessage="1" sqref="H14:J14" xr:uid="{5FEE4F37-CF38-4EC8-B829-416EAD3350D5}">
      <formula1>$A$145:$A$150</formula1>
    </dataValidation>
    <dataValidation imeMode="halfAlpha" allowBlank="1" showInputMessage="1" showErrorMessage="1" sqref="S58:V58 AD57:AH57 S57:X57 J57:N58 AM57" xr:uid="{5E591996-EBF1-4841-9344-5784DF493C1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7A81-5352-432D-88FF-33817D58598E}">
  <sheetPr>
    <tabColor theme="9"/>
  </sheetPr>
  <dimension ref="A1:AT152"/>
  <sheetViews>
    <sheetView showGridLines="0" view="pageBreakPreview" topLeftCell="A55" zoomScale="160" zoomScaleNormal="120" zoomScaleSheetLayoutView="160" workbookViewId="0">
      <selection activeCell="W66" sqref="W6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211</v>
      </c>
    </row>
    <row r="3" spans="1:46" s="35" customFormat="1" ht="12" customHeight="1">
      <c r="A3" s="346" t="s">
        <v>170</v>
      </c>
      <c r="B3" s="31" t="s">
        <v>0</v>
      </c>
      <c r="C3" s="32"/>
      <c r="D3" s="32"/>
      <c r="E3" s="33"/>
      <c r="F3" s="33"/>
      <c r="G3" s="33"/>
      <c r="H3" s="33"/>
      <c r="I3" s="33"/>
      <c r="J3" s="33"/>
      <c r="K3" s="34"/>
      <c r="L3" s="349"/>
      <c r="M3" s="350"/>
      <c r="N3" s="350"/>
      <c r="O3" s="350"/>
      <c r="P3" s="350"/>
      <c r="Q3" s="350"/>
      <c r="R3" s="350"/>
      <c r="S3" s="350"/>
      <c r="T3" s="350"/>
      <c r="U3" s="350"/>
      <c r="V3" s="350"/>
      <c r="W3" s="350"/>
      <c r="X3" s="350"/>
      <c r="Y3" s="350"/>
      <c r="Z3" s="350"/>
      <c r="AA3" s="350"/>
      <c r="AB3" s="350"/>
      <c r="AC3" s="350"/>
      <c r="AD3" s="350"/>
      <c r="AE3" s="350"/>
      <c r="AF3" s="351"/>
      <c r="AG3" s="329" t="s">
        <v>69</v>
      </c>
      <c r="AH3" s="330"/>
      <c r="AI3" s="330"/>
      <c r="AJ3" s="330"/>
      <c r="AK3" s="330"/>
      <c r="AL3" s="330"/>
      <c r="AM3" s="331"/>
    </row>
    <row r="4" spans="1:46" s="35" customFormat="1" ht="20.25" customHeight="1">
      <c r="A4" s="347"/>
      <c r="B4" s="36" t="s">
        <v>171</v>
      </c>
      <c r="C4" s="37"/>
      <c r="D4" s="37"/>
      <c r="E4" s="38"/>
      <c r="F4" s="38"/>
      <c r="G4" s="38"/>
      <c r="H4" s="38"/>
      <c r="I4" s="38"/>
      <c r="J4" s="38"/>
      <c r="K4" s="39"/>
      <c r="L4" s="343"/>
      <c r="M4" s="344"/>
      <c r="N4" s="344"/>
      <c r="O4" s="344"/>
      <c r="P4" s="344"/>
      <c r="Q4" s="344"/>
      <c r="R4" s="344"/>
      <c r="S4" s="344"/>
      <c r="T4" s="344"/>
      <c r="U4" s="344"/>
      <c r="V4" s="344"/>
      <c r="W4" s="344"/>
      <c r="X4" s="344"/>
      <c r="Y4" s="344"/>
      <c r="Z4" s="344"/>
      <c r="AA4" s="344"/>
      <c r="AB4" s="344"/>
      <c r="AC4" s="344"/>
      <c r="AD4" s="344"/>
      <c r="AE4" s="344"/>
      <c r="AF4" s="345"/>
      <c r="AG4" s="352"/>
      <c r="AH4" s="353"/>
      <c r="AI4" s="353"/>
      <c r="AJ4" s="353"/>
      <c r="AK4" s="353"/>
      <c r="AL4" s="353"/>
      <c r="AM4" s="354"/>
      <c r="AP4" s="334"/>
      <c r="AQ4" s="334"/>
      <c r="AR4" s="334"/>
      <c r="AS4" s="334"/>
      <c r="AT4" s="334"/>
    </row>
    <row r="5" spans="1:46" s="35" customFormat="1" ht="20.25" customHeight="1">
      <c r="A5" s="347"/>
      <c r="B5" s="173" t="s">
        <v>79</v>
      </c>
      <c r="C5" s="172"/>
      <c r="D5" s="172"/>
      <c r="E5" s="40"/>
      <c r="F5" s="40"/>
      <c r="G5" s="40"/>
      <c r="H5" s="40"/>
      <c r="I5" s="40"/>
      <c r="J5" s="40"/>
      <c r="K5" s="41"/>
      <c r="L5" s="355"/>
      <c r="M5" s="356"/>
      <c r="N5" s="356"/>
      <c r="O5" s="356"/>
      <c r="P5" s="356"/>
      <c r="Q5" s="356"/>
      <c r="R5" s="356"/>
      <c r="S5" s="356"/>
      <c r="T5" s="356"/>
      <c r="U5" s="356"/>
      <c r="V5" s="356"/>
      <c r="W5" s="356"/>
      <c r="X5" s="356"/>
      <c r="Y5" s="356"/>
      <c r="Z5" s="356"/>
      <c r="AA5" s="356"/>
      <c r="AB5" s="357"/>
      <c r="AC5" s="358" t="s">
        <v>70</v>
      </c>
      <c r="AD5" s="359"/>
      <c r="AE5" s="359"/>
      <c r="AF5" s="360"/>
      <c r="AG5" s="361"/>
      <c r="AH5" s="361"/>
      <c r="AI5" s="361"/>
      <c r="AJ5" s="361"/>
      <c r="AK5" s="361"/>
      <c r="AL5" s="362" t="s">
        <v>71</v>
      </c>
      <c r="AM5" s="363"/>
      <c r="AP5" s="334"/>
      <c r="AQ5" s="334"/>
      <c r="AR5" s="334"/>
      <c r="AS5" s="334"/>
      <c r="AT5" s="334"/>
    </row>
    <row r="6" spans="1:46" s="35" customFormat="1" ht="13.5" customHeight="1">
      <c r="A6" s="347"/>
      <c r="B6" s="335" t="s">
        <v>172</v>
      </c>
      <c r="C6" s="336"/>
      <c r="D6" s="336"/>
      <c r="E6" s="336"/>
      <c r="F6" s="336"/>
      <c r="G6" s="336"/>
      <c r="H6" s="336"/>
      <c r="I6" s="336"/>
      <c r="J6" s="336"/>
      <c r="K6" s="337"/>
      <c r="L6" s="42" t="s">
        <v>6</v>
      </c>
      <c r="M6" s="42"/>
      <c r="N6" s="42"/>
      <c r="O6" s="42"/>
      <c r="P6" s="42"/>
      <c r="Q6" s="341"/>
      <c r="R6" s="341"/>
      <c r="S6" s="42" t="s">
        <v>7</v>
      </c>
      <c r="T6" s="341"/>
      <c r="U6" s="341"/>
      <c r="V6" s="341"/>
      <c r="W6" s="42" t="s">
        <v>8</v>
      </c>
      <c r="X6" s="42"/>
      <c r="Y6" s="42"/>
      <c r="Z6" s="42"/>
      <c r="AA6" s="42"/>
      <c r="AB6" s="42"/>
      <c r="AC6" s="43" t="s">
        <v>72</v>
      </c>
      <c r="AD6" s="42"/>
      <c r="AE6" s="42"/>
      <c r="AF6" s="42"/>
      <c r="AG6" s="42"/>
      <c r="AH6" s="42"/>
      <c r="AI6" s="42"/>
      <c r="AJ6" s="42"/>
      <c r="AK6" s="42"/>
      <c r="AL6" s="42"/>
      <c r="AM6" s="44"/>
      <c r="AP6" s="12"/>
      <c r="AQ6" s="22"/>
      <c r="AR6" s="22"/>
      <c r="AS6" s="22"/>
      <c r="AT6" s="342"/>
    </row>
    <row r="7" spans="1:46" s="35" customFormat="1" ht="20.25" customHeight="1">
      <c r="A7" s="347"/>
      <c r="B7" s="338"/>
      <c r="C7" s="339"/>
      <c r="D7" s="339"/>
      <c r="E7" s="339"/>
      <c r="F7" s="339"/>
      <c r="G7" s="339"/>
      <c r="H7" s="339"/>
      <c r="I7" s="339"/>
      <c r="J7" s="339"/>
      <c r="K7" s="340"/>
      <c r="L7" s="343"/>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5"/>
      <c r="AP7" s="22"/>
      <c r="AQ7" s="22"/>
      <c r="AR7" s="22"/>
      <c r="AS7" s="22"/>
      <c r="AT7" s="342"/>
    </row>
    <row r="8" spans="1:46" s="35" customFormat="1" ht="20.25" customHeight="1">
      <c r="A8" s="347"/>
      <c r="B8" s="45" t="s">
        <v>9</v>
      </c>
      <c r="C8" s="198"/>
      <c r="D8" s="198"/>
      <c r="E8" s="46"/>
      <c r="F8" s="46"/>
      <c r="G8" s="46"/>
      <c r="H8" s="46"/>
      <c r="I8" s="46"/>
      <c r="J8" s="46"/>
      <c r="K8" s="46"/>
      <c r="L8" s="45" t="s">
        <v>10</v>
      </c>
      <c r="M8" s="46"/>
      <c r="N8" s="46"/>
      <c r="O8" s="46"/>
      <c r="P8" s="46"/>
      <c r="Q8" s="46"/>
      <c r="R8" s="47"/>
      <c r="S8" s="364"/>
      <c r="T8" s="365"/>
      <c r="U8" s="365"/>
      <c r="V8" s="365"/>
      <c r="W8" s="365"/>
      <c r="X8" s="365"/>
      <c r="Y8" s="366"/>
      <c r="Z8" s="45" t="s">
        <v>64</v>
      </c>
      <c r="AA8" s="46"/>
      <c r="AB8" s="46"/>
      <c r="AC8" s="46"/>
      <c r="AD8" s="46"/>
      <c r="AE8" s="46"/>
      <c r="AF8" s="47"/>
      <c r="AG8" s="364"/>
      <c r="AH8" s="365"/>
      <c r="AI8" s="365"/>
      <c r="AJ8" s="365"/>
      <c r="AK8" s="365"/>
      <c r="AL8" s="365"/>
      <c r="AM8" s="366"/>
    </row>
    <row r="9" spans="1:46" s="35" customFormat="1" ht="20.25" customHeight="1">
      <c r="A9" s="348"/>
      <c r="B9" s="45" t="s">
        <v>42</v>
      </c>
      <c r="C9" s="198"/>
      <c r="D9" s="198"/>
      <c r="E9" s="46"/>
      <c r="F9" s="46"/>
      <c r="G9" s="46"/>
      <c r="H9" s="46"/>
      <c r="I9" s="46"/>
      <c r="J9" s="46"/>
      <c r="K9" s="46"/>
      <c r="L9" s="364"/>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6"/>
    </row>
    <row r="10" spans="1:46" s="35" customFormat="1" ht="18" customHeight="1">
      <c r="A10" s="323" t="s">
        <v>113</v>
      </c>
      <c r="B10" s="324"/>
      <c r="C10" s="324"/>
      <c r="D10" s="324"/>
      <c r="E10" s="324"/>
      <c r="F10" s="324"/>
      <c r="G10" s="324"/>
      <c r="H10" s="325"/>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26"/>
      <c r="B11" s="327"/>
      <c r="C11" s="327"/>
      <c r="D11" s="327"/>
      <c r="E11" s="327"/>
      <c r="F11" s="327"/>
      <c r="G11" s="327"/>
      <c r="H11" s="328"/>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8"/>
      <c r="U12" s="198"/>
      <c r="V12" s="198"/>
      <c r="W12" s="198"/>
      <c r="X12" s="198"/>
      <c r="Y12" s="198"/>
      <c r="Z12" s="198"/>
      <c r="AA12" s="198"/>
      <c r="AB12" s="198"/>
      <c r="AC12" s="198"/>
      <c r="AD12" s="198"/>
      <c r="AE12" s="198"/>
      <c r="AF12" s="198"/>
      <c r="AG12" s="198"/>
      <c r="AH12" s="198"/>
      <c r="AI12" s="198"/>
      <c r="AJ12" s="198"/>
      <c r="AK12" s="198"/>
      <c r="AL12" s="198"/>
      <c r="AM12" s="198"/>
    </row>
    <row r="13" spans="1:46" s="35" customFormat="1" ht="20.25" customHeight="1">
      <c r="A13" s="54" t="s">
        <v>99</v>
      </c>
      <c r="B13" s="29"/>
      <c r="C13" s="23"/>
      <c r="D13" s="23"/>
      <c r="E13" s="23"/>
      <c r="F13" s="23"/>
      <c r="G13" s="23"/>
      <c r="H13" s="23"/>
      <c r="I13" s="55"/>
      <c r="J13" s="21"/>
      <c r="K13" s="329" t="s">
        <v>75</v>
      </c>
      <c r="L13" s="330"/>
      <c r="M13" s="330"/>
      <c r="N13" s="331"/>
      <c r="O13" s="332" t="str">
        <f>IF(L5="","",VLOOKUP(L5,$A$109:$B$143,2,0))</f>
        <v/>
      </c>
      <c r="P13" s="333"/>
      <c r="Q13" s="333"/>
      <c r="R13" s="330" t="s">
        <v>61</v>
      </c>
      <c r="S13" s="331"/>
      <c r="T13" s="367" t="s">
        <v>187</v>
      </c>
      <c r="U13" s="368"/>
      <c r="V13" s="368"/>
      <c r="W13" s="368"/>
      <c r="X13" s="369"/>
      <c r="Y13" s="370">
        <f>ROUNDDOWN($F$49/1000,0)</f>
        <v>0</v>
      </c>
      <c r="Z13" s="371"/>
      <c r="AA13" s="371"/>
      <c r="AB13" s="372" t="s">
        <v>61</v>
      </c>
      <c r="AC13" s="373"/>
      <c r="AD13" s="367" t="s">
        <v>188</v>
      </c>
      <c r="AE13" s="368"/>
      <c r="AF13" s="368"/>
      <c r="AG13" s="368"/>
      <c r="AH13" s="369"/>
      <c r="AI13" s="370">
        <f>ROUNDDOWN($F$56/1000,0)</f>
        <v>0</v>
      </c>
      <c r="AJ13" s="371"/>
      <c r="AK13" s="371"/>
      <c r="AL13" s="372" t="s">
        <v>61</v>
      </c>
      <c r="AM13" s="373"/>
    </row>
    <row r="14" spans="1:46" s="35" customFormat="1" ht="20.25" customHeight="1">
      <c r="A14" s="56" t="s">
        <v>43</v>
      </c>
      <c r="B14" s="199"/>
      <c r="C14" s="18"/>
      <c r="D14" s="18"/>
      <c r="E14" s="18"/>
      <c r="F14" s="18"/>
      <c r="G14" s="18"/>
      <c r="H14" s="379"/>
      <c r="I14" s="380"/>
      <c r="J14" s="381"/>
      <c r="K14" s="382" t="s">
        <v>122</v>
      </c>
      <c r="L14" s="383"/>
      <c r="M14" s="383"/>
      <c r="N14" s="383"/>
      <c r="O14" s="383"/>
      <c r="P14" s="383"/>
      <c r="Q14" s="383"/>
      <c r="R14" s="383"/>
      <c r="S14" s="383"/>
      <c r="T14" s="383"/>
      <c r="U14" s="383"/>
      <c r="V14" s="383"/>
      <c r="W14" s="383"/>
      <c r="X14" s="383"/>
      <c r="Y14" s="383"/>
      <c r="Z14" s="383"/>
      <c r="AA14" s="383"/>
      <c r="AB14" s="383"/>
      <c r="AC14" s="383"/>
      <c r="AD14" s="383"/>
      <c r="AE14" s="383"/>
      <c r="AF14" s="57" t="s">
        <v>73</v>
      </c>
      <c r="AG14" s="58"/>
      <c r="AH14" s="58"/>
      <c r="AI14" s="19">
        <v>1</v>
      </c>
      <c r="AJ14" s="19"/>
      <c r="AK14" s="198"/>
      <c r="AL14" s="18"/>
      <c r="AM14" s="59"/>
    </row>
    <row r="15" spans="1:46" s="35" customFormat="1" ht="21" customHeight="1">
      <c r="A15" s="60"/>
      <c r="B15" s="12"/>
      <c r="C15" s="384" t="s">
        <v>199</v>
      </c>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5"/>
    </row>
    <row r="16" spans="1:46" s="35" customFormat="1" ht="21" customHeight="1">
      <c r="A16" s="61"/>
      <c r="B16" s="11"/>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5"/>
    </row>
    <row r="17" spans="1:39" s="35" customFormat="1" ht="21" customHeight="1">
      <c r="A17" s="61"/>
      <c r="B17" s="11"/>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row>
    <row r="18" spans="1:39" s="35" customFormat="1" ht="21" customHeight="1">
      <c r="A18" s="61"/>
      <c r="B18" s="11"/>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5"/>
    </row>
    <row r="19" spans="1:39" s="35" customFormat="1" ht="21" customHeight="1">
      <c r="A19" s="61"/>
      <c r="B19" s="11"/>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5"/>
    </row>
    <row r="20" spans="1:39" s="35" customFormat="1" ht="21" customHeight="1">
      <c r="A20" s="61"/>
      <c r="B20" s="11"/>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5"/>
    </row>
    <row r="21" spans="1:39" s="35" customFormat="1" ht="21" customHeight="1">
      <c r="A21" s="61"/>
      <c r="B21" s="11"/>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5"/>
    </row>
    <row r="22" spans="1:39" s="35" customFormat="1" ht="21" customHeight="1">
      <c r="A22" s="62"/>
      <c r="B22" s="14"/>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7"/>
    </row>
    <row r="23" spans="1:39" s="35" customFormat="1" ht="18.75" customHeight="1">
      <c r="A23" s="204" t="s">
        <v>191</v>
      </c>
      <c r="B23" s="16"/>
      <c r="C23" s="16"/>
      <c r="D23" s="16"/>
      <c r="E23" s="16"/>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row>
    <row r="24" spans="1:39" s="35" customFormat="1" ht="18.75" customHeight="1">
      <c r="A24" s="22"/>
      <c r="B24" s="22"/>
      <c r="C24" s="22"/>
      <c r="D24" s="22"/>
      <c r="E24" s="22"/>
      <c r="F24" s="202"/>
      <c r="G24" s="202"/>
      <c r="H24" s="202"/>
      <c r="I24" s="202"/>
      <c r="J24" s="202"/>
      <c r="K24" s="202"/>
      <c r="L24" s="202"/>
      <c r="M24" s="202"/>
      <c r="N24" s="202"/>
      <c r="O24" s="205" t="s">
        <v>210</v>
      </c>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row>
    <row r="25" spans="1:39" s="35" customFormat="1" ht="18.75" customHeight="1">
      <c r="A25" s="22"/>
      <c r="B25" s="22"/>
      <c r="C25" s="22"/>
      <c r="D25" s="22"/>
      <c r="E25" s="22"/>
      <c r="F25" s="202"/>
      <c r="G25" s="202"/>
      <c r="H25" s="202"/>
      <c r="I25" s="202"/>
      <c r="J25" s="202"/>
      <c r="K25" s="202"/>
      <c r="L25" s="202"/>
      <c r="M25" s="202"/>
      <c r="N25" s="202"/>
      <c r="O25" s="205" t="s">
        <v>206</v>
      </c>
      <c r="P25" s="202"/>
      <c r="Q25" s="202"/>
      <c r="R25" s="202"/>
      <c r="S25" s="202"/>
      <c r="T25" s="202"/>
      <c r="U25" s="202"/>
      <c r="V25" s="202"/>
      <c r="W25" s="202"/>
      <c r="X25" s="202"/>
      <c r="Y25" s="202"/>
      <c r="Z25" s="202"/>
      <c r="AA25" s="202"/>
      <c r="AB25" s="388"/>
      <c r="AC25" s="388"/>
      <c r="AD25" s="202" t="s">
        <v>207</v>
      </c>
      <c r="AE25" s="205" t="s">
        <v>208</v>
      </c>
      <c r="AF25" s="202"/>
      <c r="AG25" s="202"/>
      <c r="AH25" s="202"/>
      <c r="AI25" s="202"/>
      <c r="AJ25" s="202"/>
      <c r="AK25" s="202"/>
      <c r="AL25" s="202"/>
      <c r="AM25" s="202"/>
    </row>
    <row r="26" spans="1:39" s="35" customFormat="1" ht="18.75" customHeight="1">
      <c r="A26" s="22"/>
      <c r="B26" s="22"/>
      <c r="C26" s="22"/>
      <c r="D26" s="22"/>
      <c r="E26" s="22"/>
      <c r="F26" s="202"/>
      <c r="G26" s="202"/>
      <c r="H26" s="202"/>
      <c r="I26" s="202"/>
      <c r="J26" s="202"/>
      <c r="K26" s="202"/>
      <c r="L26" s="202"/>
      <c r="M26" s="202"/>
      <c r="N26" s="202"/>
      <c r="O26" s="202"/>
      <c r="P26" s="202"/>
      <c r="Q26" s="202"/>
      <c r="R26" s="202"/>
      <c r="S26" s="202"/>
      <c r="T26" s="202"/>
      <c r="U26" s="202"/>
      <c r="V26" s="202"/>
      <c r="W26" s="202"/>
      <c r="X26" s="205" t="s">
        <v>204</v>
      </c>
      <c r="Y26" s="202"/>
      <c r="Z26" s="202"/>
      <c r="AA26" s="202"/>
      <c r="AB26" s="205" t="s">
        <v>209</v>
      </c>
      <c r="AC26" s="202"/>
      <c r="AD26" s="202"/>
      <c r="AE26" s="202"/>
      <c r="AF26" s="202"/>
      <c r="AG26" s="202"/>
      <c r="AH26" s="202"/>
      <c r="AI26" s="202"/>
      <c r="AJ26" s="202"/>
      <c r="AK26" s="202"/>
      <c r="AL26" s="202"/>
      <c r="AM26" s="202"/>
    </row>
    <row r="27" spans="1:39" s="35" customFormat="1" ht="18.75" customHeight="1">
      <c r="A27" s="22"/>
      <c r="B27" s="22"/>
      <c r="C27" s="22"/>
      <c r="D27" s="22"/>
      <c r="E27" s="22"/>
      <c r="F27" s="202"/>
      <c r="G27" s="202"/>
      <c r="H27" s="202"/>
      <c r="I27" s="202"/>
      <c r="J27" s="202"/>
      <c r="K27" s="202"/>
      <c r="L27" s="202"/>
      <c r="M27" s="202"/>
      <c r="N27" s="202"/>
      <c r="O27" s="205" t="s">
        <v>201</v>
      </c>
      <c r="P27" s="202"/>
      <c r="Q27" s="202"/>
      <c r="R27" s="202"/>
      <c r="S27" s="202">
        <v>2</v>
      </c>
      <c r="T27" s="205" t="s">
        <v>202</v>
      </c>
      <c r="U27" s="202"/>
      <c r="V27" s="202" t="s">
        <v>203</v>
      </c>
      <c r="W27" s="202"/>
      <c r="X27" s="206"/>
      <c r="Y27" s="202" t="s">
        <v>71</v>
      </c>
      <c r="Z27" s="202"/>
      <c r="AA27" s="202" t="s">
        <v>203</v>
      </c>
      <c r="AB27" s="206"/>
      <c r="AC27" s="205" t="s">
        <v>205</v>
      </c>
      <c r="AD27" s="202"/>
      <c r="AE27" s="202" t="s">
        <v>214</v>
      </c>
      <c r="AF27" s="202">
        <f>S27*X27*AB27</f>
        <v>0</v>
      </c>
      <c r="AG27" s="202"/>
      <c r="AH27" s="202"/>
      <c r="AI27" s="202"/>
      <c r="AJ27" s="202"/>
      <c r="AK27" s="202"/>
      <c r="AL27" s="202"/>
      <c r="AM27" s="202"/>
    </row>
    <row r="28" spans="1:39" ht="18" customHeight="1">
      <c r="A28" s="374" t="s">
        <v>44</v>
      </c>
      <c r="B28" s="374"/>
      <c r="C28" s="374"/>
      <c r="D28" s="374"/>
      <c r="E28" s="374"/>
      <c r="F28" s="374" t="s">
        <v>175</v>
      </c>
      <c r="G28" s="374"/>
      <c r="H28" s="374"/>
      <c r="I28" s="374"/>
      <c r="J28" s="374"/>
      <c r="K28" s="375" t="s">
        <v>45</v>
      </c>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row>
    <row r="29" spans="1:39" ht="9.75" customHeight="1">
      <c r="A29" s="376"/>
      <c r="B29" s="376"/>
      <c r="C29" s="376"/>
      <c r="D29" s="376"/>
      <c r="E29" s="376"/>
      <c r="F29" s="377"/>
      <c r="G29" s="377"/>
      <c r="H29" s="377"/>
      <c r="I29" s="377"/>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row>
    <row r="30" spans="1:39" ht="9.75" customHeight="1">
      <c r="A30" s="376"/>
      <c r="B30" s="376"/>
      <c r="C30" s="376"/>
      <c r="D30" s="376"/>
      <c r="E30" s="376"/>
      <c r="F30" s="377"/>
      <c r="G30" s="377"/>
      <c r="H30" s="377"/>
      <c r="I30" s="377"/>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row>
    <row r="31" spans="1:39" ht="9.75" customHeight="1">
      <c r="A31" s="376"/>
      <c r="B31" s="376"/>
      <c r="C31" s="376"/>
      <c r="D31" s="376"/>
      <c r="E31" s="376"/>
      <c r="F31" s="377"/>
      <c r="G31" s="377"/>
      <c r="H31" s="377"/>
      <c r="I31" s="377"/>
      <c r="J31" s="377"/>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row>
    <row r="32" spans="1:39" ht="9.75" customHeight="1">
      <c r="A32" s="376"/>
      <c r="B32" s="376"/>
      <c r="C32" s="376"/>
      <c r="D32" s="376"/>
      <c r="E32" s="376"/>
      <c r="F32" s="377"/>
      <c r="G32" s="377"/>
      <c r="H32" s="377"/>
      <c r="I32" s="377"/>
      <c r="J32" s="377"/>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row>
    <row r="33" spans="1:39" ht="9.75" customHeight="1">
      <c r="A33" s="376"/>
      <c r="B33" s="376"/>
      <c r="C33" s="376"/>
      <c r="D33" s="376"/>
      <c r="E33" s="376"/>
      <c r="F33" s="377"/>
      <c r="G33" s="377"/>
      <c r="H33" s="377"/>
      <c r="I33" s="377"/>
      <c r="J33" s="377"/>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row>
    <row r="34" spans="1:39" ht="9.75" customHeight="1">
      <c r="A34" s="376"/>
      <c r="B34" s="376"/>
      <c r="C34" s="376"/>
      <c r="D34" s="376"/>
      <c r="E34" s="376"/>
      <c r="F34" s="377"/>
      <c r="G34" s="377"/>
      <c r="H34" s="377"/>
      <c r="I34" s="377"/>
      <c r="J34" s="377"/>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row>
    <row r="35" spans="1:39" ht="9.75" customHeight="1">
      <c r="A35" s="376"/>
      <c r="B35" s="376"/>
      <c r="C35" s="376"/>
      <c r="D35" s="376"/>
      <c r="E35" s="376"/>
      <c r="F35" s="377"/>
      <c r="G35" s="377"/>
      <c r="H35" s="377"/>
      <c r="I35" s="377"/>
      <c r="J35" s="377"/>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row>
    <row r="36" spans="1:39" ht="9.75" customHeight="1">
      <c r="A36" s="376"/>
      <c r="B36" s="376"/>
      <c r="C36" s="376"/>
      <c r="D36" s="376"/>
      <c r="E36" s="376"/>
      <c r="F36" s="377"/>
      <c r="G36" s="377"/>
      <c r="H36" s="377"/>
      <c r="I36" s="377"/>
      <c r="J36" s="377"/>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row>
    <row r="37" spans="1:39" ht="9.75" customHeight="1">
      <c r="A37" s="376"/>
      <c r="B37" s="376"/>
      <c r="C37" s="376"/>
      <c r="D37" s="376"/>
      <c r="E37" s="376"/>
      <c r="F37" s="377"/>
      <c r="G37" s="377"/>
      <c r="H37" s="377"/>
      <c r="I37" s="377"/>
      <c r="J37" s="377"/>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row>
    <row r="38" spans="1:39" ht="9.75" customHeight="1">
      <c r="A38" s="376"/>
      <c r="B38" s="376"/>
      <c r="C38" s="376"/>
      <c r="D38" s="376"/>
      <c r="E38" s="376"/>
      <c r="F38" s="377"/>
      <c r="G38" s="377"/>
      <c r="H38" s="377"/>
      <c r="I38" s="377"/>
      <c r="J38" s="377"/>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row>
    <row r="39" spans="1:39" ht="9.75" customHeight="1">
      <c r="A39" s="376"/>
      <c r="B39" s="376"/>
      <c r="C39" s="376"/>
      <c r="D39" s="376"/>
      <c r="E39" s="376"/>
      <c r="F39" s="377"/>
      <c r="G39" s="377"/>
      <c r="H39" s="377"/>
      <c r="I39" s="377"/>
      <c r="J39" s="377"/>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row>
    <row r="40" spans="1:39" ht="9.75" customHeight="1">
      <c r="A40" s="376"/>
      <c r="B40" s="376"/>
      <c r="C40" s="376"/>
      <c r="D40" s="376"/>
      <c r="E40" s="376"/>
      <c r="F40" s="377"/>
      <c r="G40" s="377"/>
      <c r="H40" s="377"/>
      <c r="I40" s="377"/>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row>
    <row r="41" spans="1:39" ht="9.75" customHeight="1">
      <c r="A41" s="376"/>
      <c r="B41" s="376"/>
      <c r="C41" s="376"/>
      <c r="D41" s="376"/>
      <c r="E41" s="376"/>
      <c r="F41" s="377"/>
      <c r="G41" s="377"/>
      <c r="H41" s="377"/>
      <c r="I41" s="377"/>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row>
    <row r="42" spans="1:39" ht="9.75" customHeight="1">
      <c r="A42" s="376"/>
      <c r="B42" s="376"/>
      <c r="C42" s="376"/>
      <c r="D42" s="376"/>
      <c r="E42" s="376"/>
      <c r="F42" s="377"/>
      <c r="G42" s="377"/>
      <c r="H42" s="377"/>
      <c r="I42" s="377"/>
      <c r="J42" s="377"/>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row>
    <row r="43" spans="1:39" ht="9.75" customHeight="1">
      <c r="A43" s="376"/>
      <c r="B43" s="376"/>
      <c r="C43" s="376"/>
      <c r="D43" s="376"/>
      <c r="E43" s="376"/>
      <c r="F43" s="377"/>
      <c r="G43" s="377"/>
      <c r="H43" s="377"/>
      <c r="I43" s="377"/>
      <c r="J43" s="377"/>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row>
    <row r="44" spans="1:39" ht="9.75" customHeight="1">
      <c r="A44" s="376"/>
      <c r="B44" s="376"/>
      <c r="C44" s="376"/>
      <c r="D44" s="376"/>
      <c r="E44" s="376"/>
      <c r="F44" s="377"/>
      <c r="G44" s="377"/>
      <c r="H44" s="377"/>
      <c r="I44" s="377"/>
      <c r="J44" s="377"/>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row>
    <row r="45" spans="1:39" ht="9.75" customHeight="1">
      <c r="A45" s="376"/>
      <c r="B45" s="376"/>
      <c r="C45" s="376"/>
      <c r="D45" s="376"/>
      <c r="E45" s="376"/>
      <c r="F45" s="377"/>
      <c r="G45" s="377"/>
      <c r="H45" s="377"/>
      <c r="I45" s="377"/>
      <c r="J45" s="377"/>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row>
    <row r="46" spans="1:39" ht="9.75" customHeight="1">
      <c r="A46" s="376"/>
      <c r="B46" s="376"/>
      <c r="C46" s="376"/>
      <c r="D46" s="376"/>
      <c r="E46" s="376"/>
      <c r="F46" s="377"/>
      <c r="G46" s="377"/>
      <c r="H46" s="377"/>
      <c r="I46" s="377"/>
      <c r="J46" s="377"/>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row>
    <row r="47" spans="1:39" ht="9.75" customHeight="1">
      <c r="A47" s="376"/>
      <c r="B47" s="376"/>
      <c r="C47" s="376"/>
      <c r="D47" s="376"/>
      <c r="E47" s="376"/>
      <c r="F47" s="377"/>
      <c r="G47" s="377"/>
      <c r="H47" s="377"/>
      <c r="I47" s="377"/>
      <c r="J47" s="377"/>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row>
    <row r="48" spans="1:39" ht="9.75" customHeight="1" thickBot="1">
      <c r="A48" s="389"/>
      <c r="B48" s="390"/>
      <c r="C48" s="390"/>
      <c r="D48" s="390"/>
      <c r="E48" s="391"/>
      <c r="F48" s="392"/>
      <c r="G48" s="393"/>
      <c r="H48" s="393"/>
      <c r="I48" s="393"/>
      <c r="J48" s="394"/>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row>
    <row r="49" spans="1:39" ht="22.5" customHeight="1" thickTop="1">
      <c r="A49" s="396" t="s">
        <v>82</v>
      </c>
      <c r="B49" s="397"/>
      <c r="C49" s="397"/>
      <c r="D49" s="397"/>
      <c r="E49" s="397"/>
      <c r="F49" s="398">
        <f>SUM(F29:J48)</f>
        <v>0</v>
      </c>
      <c r="G49" s="399"/>
      <c r="H49" s="399"/>
      <c r="I49" s="399"/>
      <c r="J49" s="400"/>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row>
    <row r="50" spans="1:39" ht="11.25" customHeight="1">
      <c r="A50" s="184"/>
      <c r="B50" s="183"/>
      <c r="C50" s="183"/>
      <c r="D50" s="183"/>
      <c r="E50" s="183"/>
      <c r="F50" s="185"/>
      <c r="G50" s="185"/>
      <c r="H50" s="185"/>
      <c r="I50" s="185"/>
      <c r="J50" s="18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86"/>
    </row>
    <row r="51" spans="1:39" s="35" customFormat="1" ht="18.75" customHeight="1">
      <c r="A51" s="207" t="s">
        <v>192</v>
      </c>
      <c r="B51" s="22"/>
      <c r="C51" s="22"/>
      <c r="D51" s="22"/>
      <c r="E51" s="2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3"/>
    </row>
    <row r="52" spans="1:39" ht="18" customHeight="1">
      <c r="A52" s="411" t="s">
        <v>44</v>
      </c>
      <c r="B52" s="412"/>
      <c r="C52" s="412"/>
      <c r="D52" s="412"/>
      <c r="E52" s="413"/>
      <c r="F52" s="411" t="s">
        <v>176</v>
      </c>
      <c r="G52" s="412"/>
      <c r="H52" s="412"/>
      <c r="I52" s="412"/>
      <c r="J52" s="412"/>
      <c r="K52" s="375" t="s">
        <v>193</v>
      </c>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row>
    <row r="53" spans="1:39" ht="9.75" customHeight="1">
      <c r="A53" s="376"/>
      <c r="B53" s="376"/>
      <c r="C53" s="376"/>
      <c r="D53" s="376"/>
      <c r="E53" s="376"/>
      <c r="F53" s="377"/>
      <c r="G53" s="377"/>
      <c r="H53" s="377"/>
      <c r="I53" s="377"/>
      <c r="J53" s="377"/>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row>
    <row r="54" spans="1:39" ht="9.75" customHeight="1">
      <c r="A54" s="402"/>
      <c r="B54" s="403"/>
      <c r="C54" s="403"/>
      <c r="D54" s="403"/>
      <c r="E54" s="404"/>
      <c r="F54" s="405"/>
      <c r="G54" s="406"/>
      <c r="H54" s="406"/>
      <c r="I54" s="406"/>
      <c r="J54" s="407"/>
      <c r="K54" s="408"/>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10"/>
    </row>
    <row r="55" spans="1:39" ht="9.75" customHeight="1" thickBot="1">
      <c r="A55" s="376"/>
      <c r="B55" s="376"/>
      <c r="C55" s="376"/>
      <c r="D55" s="376"/>
      <c r="E55" s="376"/>
      <c r="F55" s="377"/>
      <c r="G55" s="377"/>
      <c r="H55" s="377"/>
      <c r="I55" s="377"/>
      <c r="J55" s="377"/>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row>
    <row r="56" spans="1:39" ht="22.5" customHeight="1" thickTop="1">
      <c r="A56" s="396" t="s">
        <v>82</v>
      </c>
      <c r="B56" s="397"/>
      <c r="C56" s="397"/>
      <c r="D56" s="397"/>
      <c r="E56" s="397"/>
      <c r="F56" s="398">
        <f>SUM(F53:J55)</f>
        <v>0</v>
      </c>
      <c r="G56" s="399"/>
      <c r="H56" s="399"/>
      <c r="I56" s="399"/>
      <c r="J56" s="400"/>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row>
    <row r="57" spans="1:39" ht="11.25" customHeight="1">
      <c r="A57" s="27"/>
      <c r="B57" s="11"/>
      <c r="C57" s="177"/>
      <c r="D57" s="22"/>
      <c r="E57" s="178"/>
      <c r="F57" s="22"/>
      <c r="G57" s="22"/>
      <c r="H57" s="22"/>
      <c r="I57" s="22"/>
      <c r="J57" s="179"/>
      <c r="K57" s="179"/>
      <c r="L57" s="179"/>
      <c r="M57" s="179"/>
      <c r="N57" s="179"/>
      <c r="O57" s="11"/>
      <c r="P57" s="180"/>
      <c r="Q57" s="27"/>
      <c r="R57" s="27"/>
      <c r="S57" s="179"/>
      <c r="T57" s="181"/>
      <c r="U57" s="179"/>
      <c r="V57" s="179"/>
      <c r="W57" s="179"/>
      <c r="X57" s="179"/>
      <c r="Y57" s="22"/>
      <c r="Z57" s="22"/>
      <c r="AA57" s="22"/>
      <c r="AB57" s="11"/>
      <c r="AC57" s="177"/>
      <c r="AD57" s="179"/>
      <c r="AE57" s="179"/>
      <c r="AF57" s="179"/>
      <c r="AG57" s="179"/>
      <c r="AH57" s="179"/>
      <c r="AI57" s="182"/>
      <c r="AJ57" s="182"/>
      <c r="AK57" s="182"/>
      <c r="AL57" s="182"/>
      <c r="AM57" s="179"/>
    </row>
    <row r="58" spans="1:39" ht="18.75" customHeight="1">
      <c r="A58" s="63" t="s">
        <v>98</v>
      </c>
      <c r="B58" s="23"/>
      <c r="C58" s="13"/>
      <c r="D58" s="23"/>
      <c r="E58" s="15"/>
      <c r="F58" s="23"/>
      <c r="G58" s="23"/>
      <c r="H58" s="23"/>
      <c r="I58" s="23"/>
      <c r="J58" s="20"/>
      <c r="K58" s="20"/>
      <c r="L58" s="20"/>
      <c r="M58" s="20"/>
      <c r="N58" s="20"/>
      <c r="O58" s="28"/>
      <c r="P58" s="25"/>
      <c r="Q58" s="26"/>
      <c r="R58" s="26"/>
      <c r="S58" s="20"/>
      <c r="T58" s="21"/>
      <c r="U58" s="20"/>
      <c r="V58" s="24"/>
      <c r="W58" s="329" t="s">
        <v>75</v>
      </c>
      <c r="X58" s="330"/>
      <c r="Y58" s="330"/>
      <c r="Z58" s="331"/>
      <c r="AA58" s="332" t="str">
        <f>IF(L5="","",VLOOKUP(L5,$A$109:$C$143,3,FALSE))</f>
        <v/>
      </c>
      <c r="AB58" s="333"/>
      <c r="AC58" s="333"/>
      <c r="AD58" s="330" t="s">
        <v>61</v>
      </c>
      <c r="AE58" s="331"/>
      <c r="AF58" s="329" t="s">
        <v>46</v>
      </c>
      <c r="AG58" s="330"/>
      <c r="AH58" s="331"/>
      <c r="AI58" s="414">
        <f>ROUNDDOWN($F$80/1000,0)</f>
        <v>0</v>
      </c>
      <c r="AJ58" s="415"/>
      <c r="AK58" s="415"/>
      <c r="AL58" s="330" t="s">
        <v>61</v>
      </c>
      <c r="AM58" s="331"/>
    </row>
    <row r="59" spans="1:39" ht="18.75" customHeight="1">
      <c r="A59" s="56" t="s">
        <v>43</v>
      </c>
      <c r="B59" s="199"/>
      <c r="C59" s="18"/>
      <c r="D59" s="18"/>
      <c r="E59" s="18"/>
      <c r="F59" s="18"/>
      <c r="G59" s="18"/>
      <c r="H59" s="379"/>
      <c r="I59" s="380"/>
      <c r="J59" s="381"/>
      <c r="K59" s="382" t="s">
        <v>122</v>
      </c>
      <c r="L59" s="383"/>
      <c r="M59" s="383"/>
      <c r="N59" s="383"/>
      <c r="O59" s="383"/>
      <c r="P59" s="383"/>
      <c r="Q59" s="383"/>
      <c r="R59" s="383"/>
      <c r="S59" s="383"/>
      <c r="T59" s="383"/>
      <c r="U59" s="383"/>
      <c r="V59" s="383"/>
      <c r="W59" s="383"/>
      <c r="X59" s="383"/>
      <c r="Y59" s="383"/>
      <c r="Z59" s="383"/>
      <c r="AA59" s="383"/>
      <c r="AB59" s="383"/>
      <c r="AC59" s="383"/>
      <c r="AD59" s="383"/>
      <c r="AE59" s="383"/>
      <c r="AF59" s="57" t="s">
        <v>74</v>
      </c>
      <c r="AG59" s="58"/>
      <c r="AH59" s="58"/>
      <c r="AI59" s="19"/>
      <c r="AJ59" s="19"/>
      <c r="AK59" s="198"/>
      <c r="AL59" s="18"/>
      <c r="AM59" s="59"/>
    </row>
    <row r="60" spans="1:39" ht="25.5" customHeight="1">
      <c r="A60" s="60"/>
      <c r="B60" s="12"/>
      <c r="C60" s="416" t="s">
        <v>197</v>
      </c>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7"/>
    </row>
    <row r="61" spans="1:39" ht="25.5" customHeight="1">
      <c r="A61" s="62"/>
      <c r="B61" s="14"/>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7"/>
    </row>
    <row r="62" spans="1:39" ht="18.75" customHeight="1">
      <c r="A62" s="411" t="s">
        <v>161</v>
      </c>
      <c r="B62" s="412"/>
      <c r="C62" s="412"/>
      <c r="D62" s="412"/>
      <c r="E62" s="41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3"/>
    </row>
    <row r="63" spans="1:39" s="12" customFormat="1" ht="18.75" customHeight="1">
      <c r="A63" s="22"/>
      <c r="B63" s="22"/>
      <c r="C63" s="22"/>
      <c r="D63" s="22"/>
      <c r="E63" s="22"/>
      <c r="F63" s="202"/>
      <c r="G63" s="202"/>
      <c r="H63" s="202"/>
      <c r="I63" s="202"/>
      <c r="J63" s="202"/>
      <c r="K63" s="202"/>
      <c r="L63" s="202"/>
      <c r="M63" s="202"/>
      <c r="N63" s="202"/>
      <c r="O63" s="205" t="s">
        <v>210</v>
      </c>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row>
    <row r="64" spans="1:39" s="35" customFormat="1" ht="18.75" customHeight="1">
      <c r="A64" s="22"/>
      <c r="B64" s="22"/>
      <c r="C64" s="22"/>
      <c r="D64" s="22"/>
      <c r="E64" s="22"/>
      <c r="F64" s="202"/>
      <c r="G64" s="202"/>
      <c r="H64" s="202"/>
      <c r="I64" s="202"/>
      <c r="J64" s="202"/>
      <c r="K64" s="202"/>
      <c r="L64" s="202"/>
      <c r="M64" s="202"/>
      <c r="N64" s="202"/>
      <c r="O64" s="205" t="s">
        <v>206</v>
      </c>
      <c r="P64" s="202"/>
      <c r="Q64" s="202"/>
      <c r="R64" s="202"/>
      <c r="S64" s="202"/>
      <c r="T64" s="202"/>
      <c r="U64" s="202"/>
      <c r="V64" s="202"/>
      <c r="W64" s="202"/>
      <c r="X64" s="202"/>
      <c r="Y64" s="202"/>
      <c r="Z64" s="202"/>
      <c r="AA64" s="202"/>
      <c r="AB64" s="388"/>
      <c r="AC64" s="388"/>
      <c r="AD64" s="202" t="s">
        <v>207</v>
      </c>
      <c r="AE64" s="205" t="s">
        <v>208</v>
      </c>
      <c r="AF64" s="202"/>
      <c r="AG64" s="202"/>
      <c r="AH64" s="202"/>
      <c r="AI64" s="202"/>
      <c r="AJ64" s="202"/>
      <c r="AK64" s="202"/>
      <c r="AL64" s="202"/>
      <c r="AM64" s="202"/>
    </row>
    <row r="65" spans="1:40" s="35" customFormat="1" ht="18.75" customHeight="1">
      <c r="A65" s="22"/>
      <c r="B65" s="22"/>
      <c r="C65" s="22"/>
      <c r="D65" s="22"/>
      <c r="E65" s="22"/>
      <c r="F65" s="202"/>
      <c r="G65" s="202"/>
      <c r="H65" s="202"/>
      <c r="I65" s="202"/>
      <c r="J65" s="202"/>
      <c r="K65" s="202"/>
      <c r="L65" s="202"/>
      <c r="M65" s="202"/>
      <c r="N65" s="202"/>
      <c r="O65" s="202"/>
      <c r="P65" s="202"/>
      <c r="Q65" s="202"/>
      <c r="R65" s="202"/>
      <c r="S65" s="202"/>
      <c r="T65" s="202"/>
      <c r="U65" s="202"/>
      <c r="V65" s="202"/>
      <c r="W65" s="202"/>
      <c r="X65" s="205" t="s">
        <v>204</v>
      </c>
      <c r="Y65" s="202"/>
      <c r="Z65" s="202"/>
      <c r="AA65" s="202"/>
      <c r="AB65" s="205" t="s">
        <v>209</v>
      </c>
      <c r="AC65" s="202"/>
      <c r="AD65" s="202"/>
      <c r="AE65" s="202"/>
      <c r="AF65" s="202"/>
      <c r="AG65" s="202"/>
      <c r="AH65" s="202"/>
      <c r="AI65" s="202"/>
      <c r="AJ65" s="202"/>
      <c r="AK65" s="202"/>
      <c r="AL65" s="202"/>
      <c r="AM65" s="202"/>
    </row>
    <row r="66" spans="1:40" s="35" customFormat="1" ht="18.75" customHeight="1">
      <c r="A66" s="22"/>
      <c r="B66" s="22"/>
      <c r="C66" s="22"/>
      <c r="D66" s="22"/>
      <c r="E66" s="22"/>
      <c r="F66" s="202"/>
      <c r="G66" s="202"/>
      <c r="H66" s="202"/>
      <c r="I66" s="202"/>
      <c r="J66" s="202"/>
      <c r="K66" s="202"/>
      <c r="L66" s="202"/>
      <c r="M66" s="202"/>
      <c r="N66" s="202"/>
      <c r="O66" s="205" t="s">
        <v>201</v>
      </c>
      <c r="P66" s="202"/>
      <c r="Q66" s="202"/>
      <c r="R66" s="202"/>
      <c r="S66" s="202">
        <v>2</v>
      </c>
      <c r="T66" s="205" t="s">
        <v>202</v>
      </c>
      <c r="U66" s="202"/>
      <c r="V66" s="202" t="s">
        <v>203</v>
      </c>
      <c r="W66" s="202"/>
      <c r="X66" s="206"/>
      <c r="Y66" s="202" t="s">
        <v>71</v>
      </c>
      <c r="Z66" s="202"/>
      <c r="AA66" s="202" t="s">
        <v>203</v>
      </c>
      <c r="AB66" s="206"/>
      <c r="AC66" s="205" t="s">
        <v>205</v>
      </c>
      <c r="AD66" s="202"/>
      <c r="AE66" s="202" t="s">
        <v>214</v>
      </c>
      <c r="AF66" s="202">
        <f>S66*X66*AB66</f>
        <v>0</v>
      </c>
      <c r="AG66" s="202"/>
      <c r="AH66" s="202"/>
      <c r="AI66" s="202"/>
      <c r="AJ66" s="202"/>
      <c r="AK66" s="202"/>
      <c r="AL66" s="202"/>
      <c r="AM66" s="202"/>
    </row>
    <row r="67" spans="1:40" ht="18" customHeight="1">
      <c r="A67" s="411" t="s">
        <v>44</v>
      </c>
      <c r="B67" s="412"/>
      <c r="C67" s="412"/>
      <c r="D67" s="412"/>
      <c r="E67" s="413"/>
      <c r="F67" s="411" t="s">
        <v>47</v>
      </c>
      <c r="G67" s="412"/>
      <c r="H67" s="412"/>
      <c r="I67" s="412"/>
      <c r="J67" s="412"/>
      <c r="K67" s="375" t="s">
        <v>45</v>
      </c>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row>
    <row r="68" spans="1:40" ht="9.75" customHeight="1">
      <c r="A68" s="376"/>
      <c r="B68" s="376"/>
      <c r="C68" s="376"/>
      <c r="D68" s="376"/>
      <c r="E68" s="376"/>
      <c r="F68" s="377"/>
      <c r="G68" s="377"/>
      <c r="H68" s="377"/>
      <c r="I68" s="377"/>
      <c r="J68" s="377"/>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row>
    <row r="69" spans="1:40" ht="9.75" customHeight="1">
      <c r="A69" s="376"/>
      <c r="B69" s="376"/>
      <c r="C69" s="376"/>
      <c r="D69" s="376"/>
      <c r="E69" s="376"/>
      <c r="F69" s="377"/>
      <c r="G69" s="377"/>
      <c r="H69" s="377"/>
      <c r="I69" s="377"/>
      <c r="J69" s="377"/>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row>
    <row r="70" spans="1:40" ht="9.75" customHeight="1">
      <c r="A70" s="376"/>
      <c r="B70" s="376"/>
      <c r="C70" s="376"/>
      <c r="D70" s="376"/>
      <c r="E70" s="376"/>
      <c r="F70" s="377"/>
      <c r="G70" s="377"/>
      <c r="H70" s="377"/>
      <c r="I70" s="377"/>
      <c r="J70" s="377"/>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row>
    <row r="71" spans="1:40" ht="9.75" customHeight="1">
      <c r="A71" s="376"/>
      <c r="B71" s="376"/>
      <c r="C71" s="376"/>
      <c r="D71" s="376"/>
      <c r="E71" s="376"/>
      <c r="F71" s="377"/>
      <c r="G71" s="377"/>
      <c r="H71" s="377"/>
      <c r="I71" s="377"/>
      <c r="J71" s="377"/>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row>
    <row r="72" spans="1:40" ht="9.75" customHeight="1">
      <c r="A72" s="376"/>
      <c r="B72" s="376"/>
      <c r="C72" s="376"/>
      <c r="D72" s="376"/>
      <c r="E72" s="376"/>
      <c r="F72" s="377"/>
      <c r="G72" s="377"/>
      <c r="H72" s="377"/>
      <c r="I72" s="377"/>
      <c r="J72" s="377"/>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row>
    <row r="73" spans="1:40" ht="9.75" customHeight="1">
      <c r="A73" s="376"/>
      <c r="B73" s="376"/>
      <c r="C73" s="376"/>
      <c r="D73" s="376"/>
      <c r="E73" s="376"/>
      <c r="F73" s="377"/>
      <c r="G73" s="377"/>
      <c r="H73" s="377"/>
      <c r="I73" s="377"/>
      <c r="J73" s="377"/>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row>
    <row r="74" spans="1:40" ht="9.75" customHeight="1">
      <c r="A74" s="376"/>
      <c r="B74" s="376"/>
      <c r="C74" s="376"/>
      <c r="D74" s="376"/>
      <c r="E74" s="376"/>
      <c r="F74" s="377"/>
      <c r="G74" s="377"/>
      <c r="H74" s="377"/>
      <c r="I74" s="377"/>
      <c r="J74" s="377"/>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row>
    <row r="75" spans="1:40" ht="9.75" customHeight="1">
      <c r="A75" s="376"/>
      <c r="B75" s="376"/>
      <c r="C75" s="376"/>
      <c r="D75" s="376"/>
      <c r="E75" s="376"/>
      <c r="F75" s="377"/>
      <c r="G75" s="377"/>
      <c r="H75" s="377"/>
      <c r="I75" s="377"/>
      <c r="J75" s="377"/>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row>
    <row r="76" spans="1:40" ht="9.75" customHeight="1">
      <c r="A76" s="376"/>
      <c r="B76" s="376"/>
      <c r="C76" s="376"/>
      <c r="D76" s="376"/>
      <c r="E76" s="376"/>
      <c r="F76" s="377"/>
      <c r="G76" s="377"/>
      <c r="H76" s="377"/>
      <c r="I76" s="377"/>
      <c r="J76" s="377"/>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row>
    <row r="77" spans="1:40" ht="9.75" customHeight="1">
      <c r="A77" s="376"/>
      <c r="B77" s="376"/>
      <c r="C77" s="376"/>
      <c r="D77" s="376"/>
      <c r="E77" s="376"/>
      <c r="F77" s="377"/>
      <c r="G77" s="377"/>
      <c r="H77" s="377"/>
      <c r="I77" s="377"/>
      <c r="J77" s="377"/>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row>
    <row r="78" spans="1:40" ht="9.75" customHeight="1">
      <c r="A78" s="376"/>
      <c r="B78" s="376"/>
      <c r="C78" s="376"/>
      <c r="D78" s="376"/>
      <c r="E78" s="376"/>
      <c r="F78" s="377"/>
      <c r="G78" s="377"/>
      <c r="H78" s="377"/>
      <c r="I78" s="377"/>
      <c r="J78" s="377"/>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78"/>
      <c r="AK78" s="378"/>
      <c r="AL78" s="378"/>
      <c r="AM78" s="378"/>
    </row>
    <row r="79" spans="1:40" ht="9.75" customHeight="1" thickBot="1">
      <c r="A79" s="389"/>
      <c r="B79" s="390"/>
      <c r="C79" s="390"/>
      <c r="D79" s="390"/>
      <c r="E79" s="391"/>
      <c r="F79" s="392"/>
      <c r="G79" s="393"/>
      <c r="H79" s="393"/>
      <c r="I79" s="393"/>
      <c r="J79" s="393"/>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27"/>
    </row>
    <row r="80" spans="1:40" ht="22.5" customHeight="1" thickTop="1">
      <c r="A80" s="396" t="s">
        <v>177</v>
      </c>
      <c r="B80" s="397"/>
      <c r="C80" s="397"/>
      <c r="D80" s="397"/>
      <c r="E80" s="418"/>
      <c r="F80" s="419">
        <f>SUM(F68:J79)</f>
        <v>0</v>
      </c>
      <c r="G80" s="420"/>
      <c r="H80" s="420"/>
      <c r="I80" s="420"/>
      <c r="J80" s="420"/>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103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01" t="s">
        <v>105</v>
      </c>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76"/>
      <c r="AM84" s="77"/>
    </row>
    <row r="85" spans="1:39" s="75" customFormat="1" ht="11.25" customHeight="1">
      <c r="A85" s="71" t="s">
        <v>106</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107</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422" t="s">
        <v>114</v>
      </c>
      <c r="B88" s="423"/>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73"/>
      <c r="AM88" s="74"/>
    </row>
    <row r="89" spans="1:39" s="75" customFormat="1" ht="11.25" customHeight="1">
      <c r="A89" s="201" t="s">
        <v>108</v>
      </c>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73"/>
      <c r="AM89" s="74"/>
    </row>
    <row r="90" spans="1:39" s="75" customFormat="1" ht="11.25" customHeight="1">
      <c r="A90" s="201" t="s">
        <v>109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01" t="s">
        <v>115</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0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424" t="s">
        <v>116</v>
      </c>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73"/>
      <c r="AM93" s="74"/>
    </row>
    <row r="94" spans="1:39" s="75" customFormat="1" ht="11.25" customHeight="1">
      <c r="A94" s="201" t="s">
        <v>117</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73"/>
      <c r="AM94" s="74"/>
    </row>
    <row r="95" spans="1:39" s="75" customFormat="1" ht="11.25" customHeight="1">
      <c r="A95" s="201" t="s">
        <v>110</v>
      </c>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73"/>
      <c r="AM95" s="74"/>
    </row>
    <row r="96" spans="1:39" s="75" customFormat="1" ht="3" customHeight="1">
      <c r="A96" s="201"/>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73"/>
      <c r="AM96" s="74"/>
    </row>
    <row r="97" spans="1:39" s="75" customFormat="1" ht="11.25" customHeight="1">
      <c r="A97" s="422" t="s">
        <v>104</v>
      </c>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73"/>
      <c r="AM97" s="74"/>
    </row>
    <row r="98" spans="1:39" s="75" customFormat="1" ht="11.25" customHeight="1">
      <c r="A98" s="201" t="s">
        <v>111</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01" t="s">
        <v>112</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01"/>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01" t="s">
        <v>118</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119</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120</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129</v>
      </c>
      <c r="C108" s="159" t="s">
        <v>130</v>
      </c>
      <c r="D108" s="159" t="s">
        <v>139</v>
      </c>
      <c r="E108" s="159" t="s">
        <v>140</v>
      </c>
    </row>
    <row r="109" spans="1:39" s="159" customFormat="1" ht="6">
      <c r="A109" s="159" t="s">
        <v>141</v>
      </c>
      <c r="B109" s="160">
        <v>537</v>
      </c>
      <c r="C109" s="160">
        <v>268</v>
      </c>
      <c r="D109" s="160">
        <v>537</v>
      </c>
      <c r="E109" s="160">
        <v>268</v>
      </c>
      <c r="F109" s="159" t="s">
        <v>142</v>
      </c>
      <c r="G109" s="160"/>
    </row>
    <row r="110" spans="1:39" s="159" customFormat="1" ht="6">
      <c r="A110" s="159" t="s">
        <v>143</v>
      </c>
      <c r="B110" s="160">
        <v>684</v>
      </c>
      <c r="C110" s="160">
        <v>342</v>
      </c>
      <c r="D110" s="160">
        <v>684</v>
      </c>
      <c r="E110" s="160">
        <v>342</v>
      </c>
      <c r="F110" s="159" t="s">
        <v>142</v>
      </c>
      <c r="G110" s="160"/>
    </row>
    <row r="111" spans="1:39" s="159" customFormat="1" ht="6">
      <c r="A111" s="159" t="s">
        <v>144</v>
      </c>
      <c r="B111" s="160">
        <v>889</v>
      </c>
      <c r="C111" s="160">
        <v>445</v>
      </c>
      <c r="D111" s="160">
        <v>889</v>
      </c>
      <c r="E111" s="160">
        <v>445</v>
      </c>
      <c r="F111" s="159" t="s">
        <v>142</v>
      </c>
      <c r="G111" s="160"/>
    </row>
    <row r="112" spans="1:39" s="159" customFormat="1" ht="6">
      <c r="A112" s="159" t="s">
        <v>145</v>
      </c>
      <c r="B112" s="160">
        <v>231</v>
      </c>
      <c r="C112" s="160">
        <v>115</v>
      </c>
      <c r="D112" s="160">
        <v>231</v>
      </c>
      <c r="E112" s="160">
        <v>115</v>
      </c>
      <c r="F112" s="159" t="s">
        <v>142</v>
      </c>
      <c r="G112" s="160"/>
    </row>
    <row r="113" spans="1:7" s="159" customFormat="1" ht="6">
      <c r="A113" s="159" t="s">
        <v>18</v>
      </c>
      <c r="B113" s="160">
        <v>226</v>
      </c>
      <c r="C113" s="160">
        <v>113</v>
      </c>
      <c r="D113" s="160">
        <v>226</v>
      </c>
      <c r="E113" s="160">
        <v>113</v>
      </c>
      <c r="F113" s="159" t="s">
        <v>142</v>
      </c>
      <c r="G113" s="160"/>
    </row>
    <row r="114" spans="1:7" s="159" customFormat="1" ht="6">
      <c r="A114" s="159" t="s">
        <v>146</v>
      </c>
      <c r="B114" s="160">
        <v>564</v>
      </c>
      <c r="C114" s="160">
        <v>113</v>
      </c>
      <c r="D114" s="160">
        <v>564</v>
      </c>
      <c r="E114" s="160">
        <v>282</v>
      </c>
      <c r="F114" s="159" t="s">
        <v>142</v>
      </c>
      <c r="G114" s="160"/>
    </row>
    <row r="115" spans="1:7" s="159" customFormat="1" ht="6">
      <c r="A115" s="159" t="s">
        <v>147</v>
      </c>
      <c r="B115" s="160">
        <v>710</v>
      </c>
      <c r="C115" s="160">
        <v>355</v>
      </c>
      <c r="D115" s="160">
        <v>710</v>
      </c>
      <c r="E115" s="160">
        <v>355</v>
      </c>
      <c r="F115" s="159" t="s">
        <v>142</v>
      </c>
      <c r="G115" s="160"/>
    </row>
    <row r="116" spans="1:7" s="159" customFormat="1" ht="6">
      <c r="A116" s="159" t="s">
        <v>148</v>
      </c>
      <c r="B116" s="160">
        <v>1133</v>
      </c>
      <c r="C116" s="160">
        <v>567</v>
      </c>
      <c r="D116" s="160">
        <v>1133</v>
      </c>
      <c r="E116" s="160">
        <v>567</v>
      </c>
      <c r="F116" s="159" t="s">
        <v>142</v>
      </c>
      <c r="G116" s="160"/>
    </row>
    <row r="117" spans="1:7" s="159" customFormat="1" ht="6">
      <c r="A117" s="159" t="s">
        <v>49</v>
      </c>
      <c r="B117" s="174">
        <f t="shared" ref="B117:C118" si="0">D117*$AG$5</f>
        <v>0</v>
      </c>
      <c r="C117" s="174">
        <f t="shared" si="0"/>
        <v>0</v>
      </c>
      <c r="D117" s="160">
        <v>27</v>
      </c>
      <c r="E117" s="160">
        <v>13</v>
      </c>
      <c r="F117" s="159" t="s">
        <v>149</v>
      </c>
      <c r="G117" s="160"/>
    </row>
    <row r="118" spans="1:7" s="159" customFormat="1" ht="6">
      <c r="A118" s="159" t="s">
        <v>150</v>
      </c>
      <c r="B118" s="174">
        <f t="shared" si="0"/>
        <v>0</v>
      </c>
      <c r="C118" s="174">
        <f t="shared" si="0"/>
        <v>0</v>
      </c>
      <c r="D118" s="160">
        <v>27</v>
      </c>
      <c r="E118" s="160">
        <v>13</v>
      </c>
      <c r="F118" s="159" t="s">
        <v>149</v>
      </c>
      <c r="G118" s="160"/>
    </row>
    <row r="119" spans="1:7" s="159" customFormat="1" ht="6">
      <c r="A119" s="159" t="s">
        <v>19</v>
      </c>
      <c r="B119" s="160">
        <v>320</v>
      </c>
      <c r="C119" s="160">
        <v>160</v>
      </c>
      <c r="D119" s="160">
        <v>320</v>
      </c>
      <c r="E119" s="160">
        <v>160</v>
      </c>
      <c r="F119" s="159" t="s">
        <v>142</v>
      </c>
      <c r="G119" s="160"/>
    </row>
    <row r="120" spans="1:7" s="159" customFormat="1" ht="6">
      <c r="A120" s="159" t="s">
        <v>20</v>
      </c>
      <c r="B120" s="160">
        <v>339</v>
      </c>
      <c r="C120" s="160">
        <v>169</v>
      </c>
      <c r="D120" s="160">
        <v>339</v>
      </c>
      <c r="E120" s="160">
        <v>169</v>
      </c>
      <c r="F120" s="159" t="s">
        <v>142</v>
      </c>
      <c r="G120" s="160"/>
    </row>
    <row r="121" spans="1:7" s="159" customFormat="1" ht="6">
      <c r="A121" s="159" t="s">
        <v>21</v>
      </c>
      <c r="B121" s="160">
        <v>311</v>
      </c>
      <c r="C121" s="160">
        <v>156</v>
      </c>
      <c r="D121" s="160">
        <v>311</v>
      </c>
      <c r="E121" s="160">
        <v>156</v>
      </c>
      <c r="F121" s="159" t="s">
        <v>142</v>
      </c>
      <c r="G121" s="160"/>
    </row>
    <row r="122" spans="1:7" s="159" customFormat="1" ht="6">
      <c r="A122" s="159" t="s">
        <v>22</v>
      </c>
      <c r="B122" s="160">
        <v>137</v>
      </c>
      <c r="C122" s="160">
        <v>68</v>
      </c>
      <c r="D122" s="160">
        <v>137</v>
      </c>
      <c r="E122" s="160">
        <v>68</v>
      </c>
      <c r="F122" s="159" t="s">
        <v>142</v>
      </c>
      <c r="G122" s="160"/>
    </row>
    <row r="123" spans="1:7" s="159" customFormat="1" ht="6">
      <c r="A123" s="159" t="s">
        <v>23</v>
      </c>
      <c r="B123" s="160">
        <v>508</v>
      </c>
      <c r="C123" s="160">
        <v>254</v>
      </c>
      <c r="D123" s="160">
        <v>508</v>
      </c>
      <c r="E123" s="160">
        <v>254</v>
      </c>
      <c r="F123" s="159" t="s">
        <v>142</v>
      </c>
      <c r="G123" s="160"/>
    </row>
    <row r="124" spans="1:7" s="159" customFormat="1" ht="6">
      <c r="A124" s="159" t="s">
        <v>24</v>
      </c>
      <c r="B124" s="160">
        <v>204</v>
      </c>
      <c r="C124" s="160">
        <v>102</v>
      </c>
      <c r="D124" s="160">
        <v>204</v>
      </c>
      <c r="E124" s="160">
        <v>102</v>
      </c>
      <c r="F124" s="159" t="s">
        <v>142</v>
      </c>
      <c r="G124" s="160"/>
    </row>
    <row r="125" spans="1:7" s="159" customFormat="1" ht="6">
      <c r="A125" s="159" t="s">
        <v>25</v>
      </c>
      <c r="B125" s="160">
        <v>148</v>
      </c>
      <c r="C125" s="160">
        <v>74</v>
      </c>
      <c r="D125" s="160">
        <v>148</v>
      </c>
      <c r="E125" s="160">
        <v>74</v>
      </c>
      <c r="F125" s="159" t="s">
        <v>142</v>
      </c>
      <c r="G125" s="160"/>
    </row>
    <row r="126" spans="1:7" s="159" customFormat="1" ht="6">
      <c r="A126" s="159" t="s">
        <v>26</v>
      </c>
      <c r="B126" s="160"/>
      <c r="C126" s="160">
        <v>282</v>
      </c>
      <c r="D126" s="160"/>
      <c r="E126" s="160">
        <v>282</v>
      </c>
      <c r="F126" s="159" t="s">
        <v>142</v>
      </c>
      <c r="G126" s="160"/>
    </row>
    <row r="127" spans="1:7" s="159" customFormat="1" ht="6">
      <c r="A127" s="159" t="s">
        <v>151</v>
      </c>
      <c r="B127" s="160">
        <v>33</v>
      </c>
      <c r="C127" s="160">
        <v>16</v>
      </c>
      <c r="D127" s="160">
        <v>33</v>
      </c>
      <c r="E127" s="160">
        <v>16</v>
      </c>
      <c r="F127" s="159" t="s">
        <v>142</v>
      </c>
      <c r="G127" s="160"/>
    </row>
    <row r="128" spans="1:7" s="159" customFormat="1" ht="6">
      <c r="A128" s="159" t="s">
        <v>27</v>
      </c>
      <c r="B128" s="160">
        <v>475</v>
      </c>
      <c r="C128" s="160">
        <v>237</v>
      </c>
      <c r="D128" s="160">
        <v>475</v>
      </c>
      <c r="E128" s="160">
        <v>237</v>
      </c>
      <c r="F128" s="159" t="s">
        <v>142</v>
      </c>
      <c r="G128" s="160"/>
    </row>
    <row r="129" spans="1:7" s="159" customFormat="1" ht="6">
      <c r="A129" s="159" t="s">
        <v>28</v>
      </c>
      <c r="B129" s="160">
        <v>638</v>
      </c>
      <c r="C129" s="160">
        <v>319</v>
      </c>
      <c r="D129" s="160">
        <v>638</v>
      </c>
      <c r="E129" s="160">
        <v>319</v>
      </c>
      <c r="F129" s="159" t="s">
        <v>142</v>
      </c>
      <c r="G129" s="160"/>
    </row>
    <row r="130" spans="1:7" s="159" customFormat="1" ht="6">
      <c r="A130" s="159" t="s">
        <v>29</v>
      </c>
      <c r="B130" s="160">
        <f>D130*$AG$5</f>
        <v>0</v>
      </c>
      <c r="C130" s="160">
        <f>E130*$AG$5</f>
        <v>0</v>
      </c>
      <c r="D130" s="160">
        <v>38</v>
      </c>
      <c r="E130" s="160">
        <v>19</v>
      </c>
      <c r="F130" s="159" t="s">
        <v>149</v>
      </c>
      <c r="G130" s="160"/>
    </row>
    <row r="131" spans="1:7" s="159" customFormat="1" ht="6">
      <c r="A131" s="159" t="s">
        <v>30</v>
      </c>
      <c r="B131" s="160">
        <f>D131*$AG$5</f>
        <v>0</v>
      </c>
      <c r="C131" s="160">
        <f t="shared" ref="C131:C143" si="1">E131*$AG$5</f>
        <v>0</v>
      </c>
      <c r="D131" s="160">
        <v>40</v>
      </c>
      <c r="E131" s="160">
        <v>20</v>
      </c>
      <c r="F131" s="159" t="s">
        <v>149</v>
      </c>
      <c r="G131" s="160"/>
    </row>
    <row r="132" spans="1:7" s="159" customFormat="1" ht="6">
      <c r="A132" s="159" t="s">
        <v>31</v>
      </c>
      <c r="B132" s="160">
        <f t="shared" ref="B132:B143" si="2">D132*$AG$5</f>
        <v>0</v>
      </c>
      <c r="C132" s="160">
        <f t="shared" si="1"/>
        <v>0</v>
      </c>
      <c r="D132" s="160">
        <v>38</v>
      </c>
      <c r="E132" s="160">
        <v>19</v>
      </c>
      <c r="F132" s="159" t="s">
        <v>149</v>
      </c>
      <c r="G132" s="160"/>
    </row>
    <row r="133" spans="1:7" s="159" customFormat="1" ht="6">
      <c r="A133" s="159" t="s">
        <v>32</v>
      </c>
      <c r="B133" s="160">
        <f t="shared" si="2"/>
        <v>0</v>
      </c>
      <c r="C133" s="160">
        <f t="shared" si="1"/>
        <v>0</v>
      </c>
      <c r="D133" s="160">
        <v>48</v>
      </c>
      <c r="E133" s="160">
        <v>24</v>
      </c>
      <c r="F133" s="159" t="s">
        <v>149</v>
      </c>
      <c r="G133" s="160"/>
    </row>
    <row r="134" spans="1:7" s="159" customFormat="1" ht="6">
      <c r="A134" s="159" t="s">
        <v>33</v>
      </c>
      <c r="B134" s="160">
        <f t="shared" si="2"/>
        <v>0</v>
      </c>
      <c r="C134" s="160">
        <f t="shared" si="1"/>
        <v>0</v>
      </c>
      <c r="D134" s="160">
        <v>43</v>
      </c>
      <c r="E134" s="160">
        <v>21</v>
      </c>
      <c r="F134" s="159" t="s">
        <v>149</v>
      </c>
      <c r="G134" s="160"/>
    </row>
    <row r="135" spans="1:7" s="159" customFormat="1" ht="6">
      <c r="A135" s="159" t="s">
        <v>34</v>
      </c>
      <c r="B135" s="160">
        <f t="shared" si="2"/>
        <v>0</v>
      </c>
      <c r="C135" s="160">
        <f t="shared" si="1"/>
        <v>0</v>
      </c>
      <c r="D135" s="160">
        <v>36</v>
      </c>
      <c r="E135" s="160">
        <v>18</v>
      </c>
      <c r="F135" s="159" t="s">
        <v>149</v>
      </c>
      <c r="G135" s="160"/>
    </row>
    <row r="136" spans="1:7" s="159" customFormat="1" ht="6">
      <c r="A136" s="159" t="s">
        <v>152</v>
      </c>
      <c r="B136" s="160">
        <f t="shared" si="2"/>
        <v>0</v>
      </c>
      <c r="C136" s="160">
        <f t="shared" si="1"/>
        <v>0</v>
      </c>
      <c r="D136" s="160">
        <v>37</v>
      </c>
      <c r="E136" s="160">
        <v>19</v>
      </c>
      <c r="F136" s="159" t="s">
        <v>149</v>
      </c>
      <c r="G136" s="160"/>
    </row>
    <row r="137" spans="1:7" s="159" customFormat="1" ht="6">
      <c r="A137" s="159" t="s">
        <v>153</v>
      </c>
      <c r="B137" s="160">
        <f t="shared" si="2"/>
        <v>0</v>
      </c>
      <c r="C137" s="160">
        <f t="shared" si="1"/>
        <v>0</v>
      </c>
      <c r="D137" s="160">
        <v>35</v>
      </c>
      <c r="E137" s="160">
        <v>18</v>
      </c>
      <c r="F137" s="159" t="s">
        <v>149</v>
      </c>
      <c r="G137" s="160"/>
    </row>
    <row r="138" spans="1:7" s="159" customFormat="1" ht="6">
      <c r="A138" s="159" t="s">
        <v>154</v>
      </c>
      <c r="B138" s="160">
        <f t="shared" si="2"/>
        <v>0</v>
      </c>
      <c r="C138" s="160">
        <f t="shared" si="1"/>
        <v>0</v>
      </c>
      <c r="D138" s="160">
        <v>37</v>
      </c>
      <c r="E138" s="160">
        <v>19</v>
      </c>
      <c r="F138" s="159" t="s">
        <v>149</v>
      </c>
      <c r="G138" s="160"/>
    </row>
    <row r="139" spans="1:7" s="159" customFormat="1" ht="6">
      <c r="A139" s="159" t="s">
        <v>155</v>
      </c>
      <c r="B139" s="160">
        <f t="shared" si="2"/>
        <v>0</v>
      </c>
      <c r="C139" s="160">
        <f t="shared" si="1"/>
        <v>0</v>
      </c>
      <c r="D139" s="160">
        <v>35</v>
      </c>
      <c r="E139" s="160">
        <v>18</v>
      </c>
      <c r="F139" s="159" t="s">
        <v>149</v>
      </c>
      <c r="G139" s="160"/>
    </row>
    <row r="140" spans="1:7" s="159" customFormat="1" ht="6">
      <c r="A140" s="159" t="s">
        <v>156</v>
      </c>
      <c r="B140" s="160">
        <f t="shared" si="2"/>
        <v>0</v>
      </c>
      <c r="C140" s="160">
        <f t="shared" si="1"/>
        <v>0</v>
      </c>
      <c r="D140" s="160">
        <v>37</v>
      </c>
      <c r="E140" s="160">
        <v>19</v>
      </c>
      <c r="F140" s="159" t="s">
        <v>149</v>
      </c>
      <c r="G140" s="160"/>
    </row>
    <row r="141" spans="1:7" s="159" customFormat="1" ht="6">
      <c r="A141" s="159" t="s">
        <v>157</v>
      </c>
      <c r="B141" s="160">
        <f t="shared" si="2"/>
        <v>0</v>
      </c>
      <c r="C141" s="160">
        <f t="shared" si="1"/>
        <v>0</v>
      </c>
      <c r="D141" s="160">
        <v>35</v>
      </c>
      <c r="E141" s="160">
        <v>18</v>
      </c>
      <c r="F141" s="159" t="s">
        <v>149</v>
      </c>
      <c r="G141" s="160"/>
    </row>
    <row r="142" spans="1:7" s="159" customFormat="1" ht="6">
      <c r="A142" s="159" t="s">
        <v>158</v>
      </c>
      <c r="B142" s="160">
        <f t="shared" si="2"/>
        <v>0</v>
      </c>
      <c r="C142" s="160">
        <f t="shared" si="1"/>
        <v>0</v>
      </c>
      <c r="D142" s="160">
        <v>37</v>
      </c>
      <c r="E142" s="160">
        <v>19</v>
      </c>
      <c r="F142" s="159" t="s">
        <v>149</v>
      </c>
      <c r="G142" s="160"/>
    </row>
    <row r="143" spans="1:7" s="159" customFormat="1" ht="6">
      <c r="A143" s="159" t="s">
        <v>159</v>
      </c>
      <c r="B143" s="160">
        <f t="shared" si="2"/>
        <v>0</v>
      </c>
      <c r="C143" s="160">
        <f t="shared" si="1"/>
        <v>0</v>
      </c>
      <c r="D143" s="160">
        <v>35</v>
      </c>
      <c r="E143" s="160">
        <v>18</v>
      </c>
      <c r="F143" s="159" t="s">
        <v>149</v>
      </c>
      <c r="G143" s="160"/>
    </row>
    <row r="144" spans="1:7" s="159" customFormat="1" ht="6"/>
    <row r="145" spans="1:7" s="159" customFormat="1" ht="6">
      <c r="A145" s="159" t="s">
        <v>131</v>
      </c>
      <c r="B145" s="159" t="s">
        <v>160</v>
      </c>
    </row>
    <row r="146" spans="1:7" s="159" customFormat="1" ht="6">
      <c r="A146" s="159" t="s">
        <v>132</v>
      </c>
      <c r="B146" s="159">
        <v>0</v>
      </c>
      <c r="C146" s="159" t="b">
        <v>0</v>
      </c>
      <c r="D146" s="159" t="b">
        <v>0</v>
      </c>
      <c r="E146" s="159" t="b">
        <v>0</v>
      </c>
      <c r="F146" s="159">
        <v>0</v>
      </c>
      <c r="G146" s="159">
        <v>0</v>
      </c>
    </row>
    <row r="147" spans="1:7" s="159" customFormat="1" ht="6">
      <c r="A147" s="159" t="s">
        <v>133</v>
      </c>
    </row>
    <row r="148" spans="1:7" s="159" customFormat="1" ht="6">
      <c r="A148" s="159" t="s">
        <v>134</v>
      </c>
    </row>
    <row r="149" spans="1:7" s="159" customFormat="1" ht="6">
      <c r="A149" s="159" t="s">
        <v>135</v>
      </c>
    </row>
    <row r="150" spans="1:7" s="159" customFormat="1" ht="6">
      <c r="A150" s="159" t="s">
        <v>136</v>
      </c>
    </row>
    <row r="151" spans="1:7" s="159" customFormat="1" ht="6">
      <c r="A151" s="159" t="s">
        <v>137</v>
      </c>
    </row>
    <row r="152" spans="1:7" s="159" customFormat="1" ht="6">
      <c r="A152" s="159" t="s">
        <v>138</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imeMode="halfAlpha" allowBlank="1" showInputMessage="1" showErrorMessage="1" sqref="S58:V58 AD57:AH57 S57:X57 J57:N58 AM57" xr:uid="{C3BCE894-8764-4ABE-BB43-A8E675C1DFFA}"/>
    <dataValidation type="list" allowBlank="1" showInputMessage="1" showErrorMessage="1" sqref="H14:J14" xr:uid="{B6BCCB20-9FBB-4076-BF5A-6AD1B6B4C028}">
      <formula1>$A$145:$A$150</formula1>
    </dataValidation>
    <dataValidation type="list" allowBlank="1" showInputMessage="1" showErrorMessage="1" sqref="H59:J59" xr:uid="{A84FF4ED-C38C-49A7-AB60-FFABA57EB788}">
      <formula1>$A$151:$A$152</formula1>
    </dataValidation>
    <dataValidation type="list" allowBlank="1" showInputMessage="1" showErrorMessage="1" sqref="L5:AB5" xr:uid="{C295CCAC-6816-42F5-BFC1-78F774841A1C}">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 (令和５年10月以降) </vt:lpstr>
      <vt:lpstr>（様式２）申請額一覧  (令和５年10月以降) </vt:lpstr>
      <vt:lpstr>（様式３）(令和５年10月以降) </vt:lpstr>
      <vt:lpstr>A個票１</vt:lpstr>
      <vt:lpstr>A個票２</vt:lpstr>
      <vt:lpstr>A個票３</vt:lpstr>
      <vt:lpstr>'（はじめにお読みください）'!Print_Area</vt:lpstr>
      <vt:lpstr>'（様式１）総括表 (令和５年10月以降) '!Print_Area</vt:lpstr>
      <vt:lpstr>'（様式２）申請額一覧  (令和５年10月以降) '!Print_Area</vt:lpstr>
      <vt:lpstr>A個票１!Print_Area</vt:lpstr>
      <vt:lpstr>A個票２!Print_Area</vt:lpstr>
      <vt:lpstr>A個票３!Print_Area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指出　賢史郎</cp:lastModifiedBy>
  <cp:lastPrinted>2023-12-04T10:20:38Z</cp:lastPrinted>
  <dcterms:created xsi:type="dcterms:W3CDTF">2018-06-19T01:27:02Z</dcterms:created>
  <dcterms:modified xsi:type="dcterms:W3CDTF">2023-12-27T02:00:59Z</dcterms:modified>
</cp:coreProperties>
</file>