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0227102\Desktop\"/>
    </mc:Choice>
  </mc:AlternateContent>
  <workbookProtection workbookPassword="CCDD" lockStructure="1"/>
  <bookViews>
    <workbookView xWindow="0" yWindow="0" windowWidth="20490" windowHeight="7635" firstSheet="2" activeTab="3"/>
  </bookViews>
  <sheets>
    <sheet name="ルール" sheetId="1" state="hidden" r:id="rId1"/>
    <sheet name="対象事業所等" sheetId="2" state="hidden" r:id="rId2"/>
    <sheet name="様式第１" sheetId="3" r:id="rId3"/>
    <sheet name="別紙" sheetId="4" r:id="rId4"/>
  </sheets>
  <externalReferences>
    <externalReference r:id="rId5"/>
  </externalReferences>
  <definedNames>
    <definedName name="_xlnm.Print_Area" localSheetId="3">別紙!$A$1:$N$26</definedName>
    <definedName name="_xlnm.Print_Area" localSheetId="2">様式第１!$A$1:$AJ$50</definedName>
    <definedName name="_xlnm.Print_Titles" localSheetId="3">別紙!$3:$3</definedName>
    <definedName name="常勤換算">[1]介護テーブル!$A$3:$A$7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3" i="3" l="1"/>
  <c r="AK42" i="3"/>
  <c r="K5" i="4" l="1"/>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4" i="4"/>
  <c r="U4" i="4" l="1"/>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T4"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V139" i="4" l="1"/>
  <c r="S139" i="4"/>
  <c r="R139" i="4"/>
  <c r="Q139" i="4"/>
  <c r="O139" i="4"/>
  <c r="L139" i="4"/>
  <c r="M139" i="4" s="1"/>
  <c r="A139" i="4" s="1"/>
  <c r="V138" i="4"/>
  <c r="S138" i="4"/>
  <c r="R138" i="4"/>
  <c r="Q138" i="4"/>
  <c r="O138" i="4"/>
  <c r="L138" i="4"/>
  <c r="M138" i="4" s="1"/>
  <c r="A138" i="4" s="1"/>
  <c r="V137" i="4"/>
  <c r="S137" i="4"/>
  <c r="R137" i="4"/>
  <c r="Q137" i="4"/>
  <c r="O137" i="4"/>
  <c r="L137" i="4"/>
  <c r="M137" i="4" s="1"/>
  <c r="A137" i="4" s="1"/>
  <c r="V136" i="4"/>
  <c r="S136" i="4"/>
  <c r="R136" i="4"/>
  <c r="Q136" i="4"/>
  <c r="O136" i="4"/>
  <c r="L136" i="4"/>
  <c r="M136" i="4" s="1"/>
  <c r="A136" i="4" s="1"/>
  <c r="V135" i="4"/>
  <c r="S135" i="4"/>
  <c r="R135" i="4"/>
  <c r="Q135" i="4"/>
  <c r="O135" i="4"/>
  <c r="L135" i="4"/>
  <c r="M135" i="4" s="1"/>
  <c r="A135" i="4" s="1"/>
  <c r="V134" i="4"/>
  <c r="S134" i="4"/>
  <c r="R134" i="4"/>
  <c r="Q134" i="4"/>
  <c r="O134" i="4"/>
  <c r="L134" i="4"/>
  <c r="M134" i="4" s="1"/>
  <c r="A134" i="4" s="1"/>
  <c r="V133" i="4"/>
  <c r="S133" i="4"/>
  <c r="R133" i="4"/>
  <c r="Q133" i="4"/>
  <c r="O133" i="4"/>
  <c r="L133" i="4"/>
  <c r="M133" i="4" s="1"/>
  <c r="A133" i="4" s="1"/>
  <c r="V132" i="4"/>
  <c r="S132" i="4"/>
  <c r="R132" i="4"/>
  <c r="Q132" i="4"/>
  <c r="O132" i="4"/>
  <c r="L132" i="4"/>
  <c r="M132" i="4" s="1"/>
  <c r="A132" i="4" s="1"/>
  <c r="V131" i="4"/>
  <c r="S131" i="4"/>
  <c r="R131" i="4"/>
  <c r="Q131" i="4"/>
  <c r="O131" i="4"/>
  <c r="L131" i="4"/>
  <c r="M131" i="4" s="1"/>
  <c r="A131" i="4" s="1"/>
  <c r="V130" i="4"/>
  <c r="S130" i="4"/>
  <c r="R130" i="4"/>
  <c r="Q130" i="4"/>
  <c r="O130" i="4"/>
  <c r="L130" i="4"/>
  <c r="M130" i="4" s="1"/>
  <c r="A130" i="4" s="1"/>
  <c r="V129" i="4"/>
  <c r="S129" i="4"/>
  <c r="R129" i="4"/>
  <c r="Q129" i="4"/>
  <c r="O129" i="4"/>
  <c r="L129" i="4"/>
  <c r="M129" i="4" s="1"/>
  <c r="A129" i="4" s="1"/>
  <c r="V128" i="4"/>
  <c r="S128" i="4"/>
  <c r="R128" i="4"/>
  <c r="Q128" i="4"/>
  <c r="O128" i="4"/>
  <c r="L128" i="4"/>
  <c r="M128" i="4" s="1"/>
  <c r="A128" i="4" s="1"/>
  <c r="V127" i="4"/>
  <c r="S127" i="4"/>
  <c r="R127" i="4"/>
  <c r="Q127" i="4"/>
  <c r="O127" i="4"/>
  <c r="L127" i="4"/>
  <c r="M127" i="4" s="1"/>
  <c r="A127" i="4" s="1"/>
  <c r="V126" i="4"/>
  <c r="S126" i="4"/>
  <c r="R126" i="4"/>
  <c r="Q126" i="4"/>
  <c r="O126" i="4"/>
  <c r="L126" i="4"/>
  <c r="M126" i="4" s="1"/>
  <c r="A126" i="4" s="1"/>
  <c r="V125" i="4"/>
  <c r="S125" i="4"/>
  <c r="R125" i="4"/>
  <c r="Q125" i="4"/>
  <c r="O125" i="4"/>
  <c r="L125" i="4"/>
  <c r="M125" i="4" s="1"/>
  <c r="A125" i="4" s="1"/>
  <c r="V124" i="4"/>
  <c r="S124" i="4"/>
  <c r="R124" i="4"/>
  <c r="Q124" i="4"/>
  <c r="O124" i="4"/>
  <c r="L124" i="4"/>
  <c r="M124" i="4" s="1"/>
  <c r="A124" i="4" s="1"/>
  <c r="V123" i="4"/>
  <c r="S123" i="4"/>
  <c r="R123" i="4"/>
  <c r="Q123" i="4"/>
  <c r="O123" i="4"/>
  <c r="L123" i="4"/>
  <c r="M123" i="4" s="1"/>
  <c r="A123" i="4" s="1"/>
  <c r="V122" i="4"/>
  <c r="S122" i="4"/>
  <c r="R122" i="4"/>
  <c r="Q122" i="4"/>
  <c r="O122" i="4"/>
  <c r="L122" i="4"/>
  <c r="M122" i="4" s="1"/>
  <c r="A122" i="4" s="1"/>
  <c r="V121" i="4"/>
  <c r="S121" i="4"/>
  <c r="R121" i="4"/>
  <c r="Q121" i="4"/>
  <c r="O121" i="4"/>
  <c r="L121" i="4"/>
  <c r="M121" i="4" s="1"/>
  <c r="A121" i="4" s="1"/>
  <c r="V120" i="4"/>
  <c r="S120" i="4"/>
  <c r="R120" i="4"/>
  <c r="Q120" i="4"/>
  <c r="O120" i="4"/>
  <c r="L120" i="4"/>
  <c r="M120" i="4" s="1"/>
  <c r="A120" i="4" s="1"/>
  <c r="V119" i="4"/>
  <c r="S119" i="4"/>
  <c r="R119" i="4"/>
  <c r="Q119" i="4"/>
  <c r="O119" i="4"/>
  <c r="L119" i="4"/>
  <c r="M119" i="4" s="1"/>
  <c r="A119" i="4" s="1"/>
  <c r="V118" i="4"/>
  <c r="S118" i="4"/>
  <c r="R118" i="4"/>
  <c r="Q118" i="4"/>
  <c r="O118" i="4"/>
  <c r="L118" i="4"/>
  <c r="M118" i="4" s="1"/>
  <c r="A118" i="4" s="1"/>
  <c r="V117" i="4"/>
  <c r="S117" i="4"/>
  <c r="R117" i="4"/>
  <c r="Q117" i="4"/>
  <c r="O117" i="4"/>
  <c r="L117" i="4"/>
  <c r="M117" i="4" s="1"/>
  <c r="A117" i="4" s="1"/>
  <c r="V116" i="4"/>
  <c r="S116" i="4"/>
  <c r="R116" i="4"/>
  <c r="Q116" i="4"/>
  <c r="O116" i="4"/>
  <c r="L116" i="4"/>
  <c r="M116" i="4" s="1"/>
  <c r="A116" i="4" s="1"/>
  <c r="V115" i="4"/>
  <c r="S115" i="4"/>
  <c r="R115" i="4"/>
  <c r="Q115" i="4"/>
  <c r="O115" i="4"/>
  <c r="L115" i="4"/>
  <c r="M115" i="4" s="1"/>
  <c r="A115" i="4" s="1"/>
  <c r="V114" i="4"/>
  <c r="S114" i="4"/>
  <c r="R114" i="4"/>
  <c r="Q114" i="4"/>
  <c r="O114" i="4"/>
  <c r="L114" i="4"/>
  <c r="M114" i="4" s="1"/>
  <c r="A114" i="4" s="1"/>
  <c r="V113" i="4"/>
  <c r="S113" i="4"/>
  <c r="R113" i="4"/>
  <c r="Q113" i="4"/>
  <c r="O113" i="4"/>
  <c r="L113" i="4"/>
  <c r="M113" i="4" s="1"/>
  <c r="A113" i="4" s="1"/>
  <c r="V112" i="4"/>
  <c r="S112" i="4"/>
  <c r="R112" i="4"/>
  <c r="Q112" i="4"/>
  <c r="O112" i="4"/>
  <c r="L112" i="4"/>
  <c r="M112" i="4" s="1"/>
  <c r="A112" i="4" s="1"/>
  <c r="V111" i="4"/>
  <c r="S111" i="4"/>
  <c r="R111" i="4"/>
  <c r="Q111" i="4"/>
  <c r="O111" i="4"/>
  <c r="L111" i="4"/>
  <c r="M111" i="4" s="1"/>
  <c r="A111" i="4" s="1"/>
  <c r="V110" i="4"/>
  <c r="S110" i="4"/>
  <c r="R110" i="4"/>
  <c r="Q110" i="4"/>
  <c r="O110" i="4"/>
  <c r="L110" i="4"/>
  <c r="M110" i="4" s="1"/>
  <c r="A110" i="4" s="1"/>
  <c r="V109" i="4"/>
  <c r="S109" i="4"/>
  <c r="R109" i="4"/>
  <c r="Q109" i="4"/>
  <c r="O109" i="4"/>
  <c r="N109" i="4"/>
  <c r="V108" i="4"/>
  <c r="S108" i="4"/>
  <c r="R108" i="4"/>
  <c r="Q108" i="4"/>
  <c r="O108" i="4"/>
  <c r="N108" i="4"/>
  <c r="V107" i="4"/>
  <c r="S107" i="4"/>
  <c r="R107" i="4"/>
  <c r="Q107" i="4"/>
  <c r="O107" i="4"/>
  <c r="N107" i="4"/>
  <c r="V106" i="4"/>
  <c r="S106" i="4"/>
  <c r="R106" i="4"/>
  <c r="Q106" i="4"/>
  <c r="O106" i="4"/>
  <c r="N106" i="4"/>
  <c r="V105" i="4"/>
  <c r="S105" i="4"/>
  <c r="R105" i="4"/>
  <c r="Q105" i="4"/>
  <c r="O105" i="4"/>
  <c r="N105" i="4"/>
  <c r="V104" i="4"/>
  <c r="S104" i="4"/>
  <c r="R104" i="4"/>
  <c r="Q104" i="4"/>
  <c r="O104" i="4"/>
  <c r="N104" i="4"/>
  <c r="V103" i="4"/>
  <c r="S103" i="4"/>
  <c r="R103" i="4"/>
  <c r="Q103" i="4"/>
  <c r="O103" i="4"/>
  <c r="N103" i="4"/>
  <c r="V102" i="4"/>
  <c r="S102" i="4"/>
  <c r="R102" i="4"/>
  <c r="Q102" i="4"/>
  <c r="O102" i="4"/>
  <c r="N102" i="4"/>
  <c r="V101" i="4"/>
  <c r="S101" i="4"/>
  <c r="R101" i="4"/>
  <c r="Q101" i="4"/>
  <c r="O101" i="4"/>
  <c r="L101" i="4"/>
  <c r="M101" i="4" s="1"/>
  <c r="A101" i="4" s="1"/>
  <c r="V100" i="4"/>
  <c r="S100" i="4"/>
  <c r="R100" i="4"/>
  <c r="Q100" i="4"/>
  <c r="O100" i="4"/>
  <c r="L100" i="4"/>
  <c r="M100" i="4" s="1"/>
  <c r="A100" i="4" s="1"/>
  <c r="V99" i="4"/>
  <c r="S99" i="4"/>
  <c r="R99" i="4"/>
  <c r="Q99" i="4"/>
  <c r="O99" i="4"/>
  <c r="N99" i="4"/>
  <c r="L99" i="4"/>
  <c r="M99" i="4" s="1"/>
  <c r="A99" i="4" s="1"/>
  <c r="V98" i="4"/>
  <c r="S98" i="4"/>
  <c r="R98" i="4"/>
  <c r="Q98" i="4"/>
  <c r="O98" i="4"/>
  <c r="L98" i="4"/>
  <c r="M98" i="4" s="1"/>
  <c r="A98" i="4" s="1"/>
  <c r="V97" i="4"/>
  <c r="S97" i="4"/>
  <c r="R97" i="4"/>
  <c r="Q97" i="4"/>
  <c r="O97" i="4"/>
  <c r="L97" i="4"/>
  <c r="M97" i="4" s="1"/>
  <c r="A97" i="4" s="1"/>
  <c r="V96" i="4"/>
  <c r="S96" i="4"/>
  <c r="R96" i="4"/>
  <c r="Q96" i="4"/>
  <c r="O96" i="4"/>
  <c r="L96" i="4"/>
  <c r="M96" i="4" s="1"/>
  <c r="A96" i="4" s="1"/>
  <c r="V95" i="4"/>
  <c r="S95" i="4"/>
  <c r="R95" i="4"/>
  <c r="Q95" i="4"/>
  <c r="O95" i="4"/>
  <c r="L95" i="4"/>
  <c r="M95" i="4" s="1"/>
  <c r="A95" i="4" s="1"/>
  <c r="V94" i="4"/>
  <c r="S94" i="4"/>
  <c r="R94" i="4"/>
  <c r="Q94" i="4"/>
  <c r="O94" i="4"/>
  <c r="L94" i="4"/>
  <c r="M94" i="4" s="1"/>
  <c r="A94" i="4" s="1"/>
  <c r="V93" i="4"/>
  <c r="S93" i="4"/>
  <c r="R93" i="4"/>
  <c r="Q93" i="4"/>
  <c r="O93" i="4"/>
  <c r="L93" i="4"/>
  <c r="M93" i="4" s="1"/>
  <c r="A93" i="4" s="1"/>
  <c r="V92" i="4"/>
  <c r="S92" i="4"/>
  <c r="R92" i="4"/>
  <c r="Q92" i="4"/>
  <c r="O92" i="4"/>
  <c r="L92" i="4"/>
  <c r="M92" i="4" s="1"/>
  <c r="A92" i="4" s="1"/>
  <c r="V91" i="4"/>
  <c r="S91" i="4"/>
  <c r="R91" i="4"/>
  <c r="Q91" i="4"/>
  <c r="O91" i="4"/>
  <c r="L91" i="4"/>
  <c r="M91" i="4" s="1"/>
  <c r="A91" i="4" s="1"/>
  <c r="V90" i="4"/>
  <c r="S90" i="4"/>
  <c r="R90" i="4"/>
  <c r="Q90" i="4"/>
  <c r="O90" i="4"/>
  <c r="L90" i="4"/>
  <c r="M90" i="4" s="1"/>
  <c r="A90" i="4" s="1"/>
  <c r="V89" i="4"/>
  <c r="S89" i="4"/>
  <c r="R89" i="4"/>
  <c r="Q89" i="4"/>
  <c r="O89" i="4"/>
  <c r="L89" i="4"/>
  <c r="M89" i="4" s="1"/>
  <c r="A89" i="4" s="1"/>
  <c r="V88" i="4"/>
  <c r="S88" i="4"/>
  <c r="R88" i="4"/>
  <c r="Q88" i="4"/>
  <c r="O88" i="4"/>
  <c r="L88" i="4"/>
  <c r="M88" i="4" s="1"/>
  <c r="A88" i="4" s="1"/>
  <c r="V87" i="4"/>
  <c r="S87" i="4"/>
  <c r="R87" i="4"/>
  <c r="Q87" i="4"/>
  <c r="O87" i="4"/>
  <c r="L87" i="4"/>
  <c r="M87" i="4" s="1"/>
  <c r="A87" i="4" s="1"/>
  <c r="V86" i="4"/>
  <c r="S86" i="4"/>
  <c r="R86" i="4"/>
  <c r="Q86" i="4"/>
  <c r="O86" i="4"/>
  <c r="L86" i="4"/>
  <c r="M86" i="4" s="1"/>
  <c r="A86" i="4" s="1"/>
  <c r="V85" i="4"/>
  <c r="S85" i="4"/>
  <c r="R85" i="4"/>
  <c r="Q85" i="4"/>
  <c r="O85" i="4"/>
  <c r="L85" i="4"/>
  <c r="M85" i="4" s="1"/>
  <c r="A85" i="4" s="1"/>
  <c r="V84" i="4"/>
  <c r="S84" i="4"/>
  <c r="R84" i="4"/>
  <c r="Q84" i="4"/>
  <c r="O84" i="4"/>
  <c r="L84" i="4"/>
  <c r="M84" i="4" s="1"/>
  <c r="A84" i="4" s="1"/>
  <c r="V83" i="4"/>
  <c r="S83" i="4"/>
  <c r="R83" i="4"/>
  <c r="Q83" i="4"/>
  <c r="O83" i="4"/>
  <c r="L83" i="4"/>
  <c r="M83" i="4" s="1"/>
  <c r="A83" i="4" s="1"/>
  <c r="V82" i="4"/>
  <c r="S82" i="4"/>
  <c r="R82" i="4"/>
  <c r="Q82" i="4"/>
  <c r="O82" i="4"/>
  <c r="L82" i="4"/>
  <c r="M82" i="4" s="1"/>
  <c r="A82" i="4" s="1"/>
  <c r="V81" i="4"/>
  <c r="S81" i="4"/>
  <c r="R81" i="4"/>
  <c r="Q81" i="4"/>
  <c r="O81" i="4"/>
  <c r="L81" i="4"/>
  <c r="M81" i="4" s="1"/>
  <c r="A81" i="4" s="1"/>
  <c r="V80" i="4"/>
  <c r="S80" i="4"/>
  <c r="R80" i="4"/>
  <c r="Q80" i="4"/>
  <c r="O80" i="4"/>
  <c r="N80" i="4"/>
  <c r="V79" i="4"/>
  <c r="S79" i="4"/>
  <c r="R79" i="4"/>
  <c r="Q79" i="4"/>
  <c r="O79" i="4"/>
  <c r="N79" i="4"/>
  <c r="V78" i="4"/>
  <c r="S78" i="4"/>
  <c r="R78" i="4"/>
  <c r="Q78" i="4"/>
  <c r="O78" i="4"/>
  <c r="N78" i="4"/>
  <c r="V77" i="4"/>
  <c r="S77" i="4"/>
  <c r="R77" i="4"/>
  <c r="Q77" i="4"/>
  <c r="O77" i="4"/>
  <c r="N77" i="4"/>
  <c r="V76" i="4"/>
  <c r="S76" i="4"/>
  <c r="R76" i="4"/>
  <c r="Q76" i="4"/>
  <c r="O76" i="4"/>
  <c r="N76" i="4"/>
  <c r="V75" i="4"/>
  <c r="S75" i="4"/>
  <c r="R75" i="4"/>
  <c r="Q75" i="4"/>
  <c r="O75" i="4"/>
  <c r="N75" i="4"/>
  <c r="V74" i="4"/>
  <c r="S74" i="4"/>
  <c r="R74" i="4"/>
  <c r="Q74" i="4"/>
  <c r="O74" i="4"/>
  <c r="N74" i="4"/>
  <c r="V73" i="4"/>
  <c r="S73" i="4"/>
  <c r="R73" i="4"/>
  <c r="Q73" i="4"/>
  <c r="O73" i="4"/>
  <c r="N73" i="4"/>
  <c r="V72" i="4"/>
  <c r="S72" i="4"/>
  <c r="R72" i="4"/>
  <c r="Q72" i="4"/>
  <c r="O72" i="4"/>
  <c r="N72" i="4"/>
  <c r="V71" i="4"/>
  <c r="S71" i="4"/>
  <c r="R71" i="4"/>
  <c r="Q71" i="4"/>
  <c r="O71" i="4"/>
  <c r="N71" i="4"/>
  <c r="V70" i="4"/>
  <c r="S70" i="4"/>
  <c r="R70" i="4"/>
  <c r="Q70" i="4"/>
  <c r="O70" i="4"/>
  <c r="N70" i="4"/>
  <c r="V69" i="4"/>
  <c r="S69" i="4"/>
  <c r="R69" i="4"/>
  <c r="Q69" i="4"/>
  <c r="O69" i="4"/>
  <c r="N69" i="4"/>
  <c r="V68" i="4"/>
  <c r="S68" i="4"/>
  <c r="R68" i="4"/>
  <c r="Q68" i="4"/>
  <c r="O68" i="4"/>
  <c r="N68" i="4"/>
  <c r="V67" i="4"/>
  <c r="S67" i="4"/>
  <c r="R67" i="4"/>
  <c r="Q67" i="4"/>
  <c r="O67" i="4"/>
  <c r="N67" i="4"/>
  <c r="V66" i="4"/>
  <c r="S66" i="4"/>
  <c r="R66" i="4"/>
  <c r="Q66" i="4"/>
  <c r="O66" i="4"/>
  <c r="N66" i="4"/>
  <c r="V65" i="4"/>
  <c r="S65" i="4"/>
  <c r="R65" i="4"/>
  <c r="Q65" i="4"/>
  <c r="O65" i="4"/>
  <c r="N65" i="4"/>
  <c r="V64" i="4"/>
  <c r="S64" i="4"/>
  <c r="R64" i="4"/>
  <c r="Q64" i="4"/>
  <c r="O64" i="4"/>
  <c r="N64" i="4"/>
  <c r="V63" i="4"/>
  <c r="S63" i="4"/>
  <c r="R63" i="4"/>
  <c r="Q63" i="4"/>
  <c r="O63" i="4"/>
  <c r="N63" i="4"/>
  <c r="V62" i="4"/>
  <c r="S62" i="4"/>
  <c r="R62" i="4"/>
  <c r="Q62" i="4"/>
  <c r="O62" i="4"/>
  <c r="N62" i="4"/>
  <c r="V61" i="4"/>
  <c r="S61" i="4"/>
  <c r="R61" i="4"/>
  <c r="Q61" i="4"/>
  <c r="O61" i="4"/>
  <c r="N61" i="4"/>
  <c r="V60" i="4"/>
  <c r="S60" i="4"/>
  <c r="R60" i="4"/>
  <c r="Q60" i="4"/>
  <c r="O60" i="4"/>
  <c r="N60" i="4"/>
  <c r="V59" i="4"/>
  <c r="S59" i="4"/>
  <c r="R59" i="4"/>
  <c r="Q59" i="4"/>
  <c r="O59" i="4"/>
  <c r="N59" i="4"/>
  <c r="V58" i="4"/>
  <c r="S58" i="4"/>
  <c r="R58" i="4"/>
  <c r="Q58" i="4"/>
  <c r="O58" i="4"/>
  <c r="N58" i="4"/>
  <c r="V57" i="4"/>
  <c r="S57" i="4"/>
  <c r="R57" i="4"/>
  <c r="Q57" i="4"/>
  <c r="O57" i="4"/>
  <c r="N57" i="4"/>
  <c r="V56" i="4"/>
  <c r="S56" i="4"/>
  <c r="R56" i="4"/>
  <c r="Q56" i="4"/>
  <c r="O56" i="4"/>
  <c r="N56" i="4"/>
  <c r="V55" i="4"/>
  <c r="S55" i="4"/>
  <c r="R55" i="4"/>
  <c r="Q55" i="4"/>
  <c r="O55" i="4"/>
  <c r="N55" i="4"/>
  <c r="V54" i="4"/>
  <c r="S54" i="4"/>
  <c r="R54" i="4"/>
  <c r="Q54" i="4"/>
  <c r="O54" i="4"/>
  <c r="N54" i="4"/>
  <c r="V53" i="4"/>
  <c r="S53" i="4"/>
  <c r="R53" i="4"/>
  <c r="Q53" i="4"/>
  <c r="O53" i="4"/>
  <c r="N53" i="4"/>
  <c r="V52" i="4"/>
  <c r="S52" i="4"/>
  <c r="R52" i="4"/>
  <c r="Q52" i="4"/>
  <c r="O52" i="4"/>
  <c r="N52" i="4"/>
  <c r="V51" i="4"/>
  <c r="S51" i="4"/>
  <c r="R51" i="4"/>
  <c r="Q51" i="4"/>
  <c r="O51" i="4"/>
  <c r="N51" i="4"/>
  <c r="V50" i="4"/>
  <c r="S50" i="4"/>
  <c r="R50" i="4"/>
  <c r="Q50" i="4"/>
  <c r="O50" i="4"/>
  <c r="N50" i="4"/>
  <c r="V49" i="4"/>
  <c r="S49" i="4"/>
  <c r="R49" i="4"/>
  <c r="Q49" i="4"/>
  <c r="O49" i="4"/>
  <c r="N49" i="4"/>
  <c r="V48" i="4"/>
  <c r="S48" i="4"/>
  <c r="R48" i="4"/>
  <c r="Q48" i="4"/>
  <c r="O48" i="4"/>
  <c r="N48" i="4"/>
  <c r="V47" i="4"/>
  <c r="S47" i="4"/>
  <c r="R47" i="4"/>
  <c r="Q47" i="4"/>
  <c r="O47" i="4"/>
  <c r="N47" i="4"/>
  <c r="V46" i="4"/>
  <c r="S46" i="4"/>
  <c r="R46" i="4"/>
  <c r="Q46" i="4"/>
  <c r="O46" i="4"/>
  <c r="N46" i="4"/>
  <c r="V45" i="4"/>
  <c r="S45" i="4"/>
  <c r="R45" i="4"/>
  <c r="Q45" i="4"/>
  <c r="O45" i="4"/>
  <c r="N45" i="4"/>
  <c r="V44" i="4"/>
  <c r="S44" i="4"/>
  <c r="R44" i="4"/>
  <c r="Q44" i="4"/>
  <c r="O44" i="4"/>
  <c r="N44" i="4"/>
  <c r="V43" i="4"/>
  <c r="S43" i="4"/>
  <c r="R43" i="4"/>
  <c r="Q43" i="4"/>
  <c r="O43" i="4"/>
  <c r="N43" i="4"/>
  <c r="V42" i="4"/>
  <c r="S42" i="4"/>
  <c r="R42" i="4"/>
  <c r="Q42" i="4"/>
  <c r="O42" i="4"/>
  <c r="N42" i="4"/>
  <c r="V41" i="4"/>
  <c r="S41" i="4"/>
  <c r="R41" i="4"/>
  <c r="Q41" i="4"/>
  <c r="O41" i="4"/>
  <c r="N41" i="4"/>
  <c r="V40" i="4"/>
  <c r="S40" i="4"/>
  <c r="R40" i="4"/>
  <c r="Q40" i="4"/>
  <c r="O40" i="4"/>
  <c r="N40" i="4"/>
  <c r="V39" i="4"/>
  <c r="S39" i="4"/>
  <c r="R39" i="4"/>
  <c r="Q39" i="4"/>
  <c r="O39" i="4"/>
  <c r="N39" i="4"/>
  <c r="V38" i="4"/>
  <c r="S38" i="4"/>
  <c r="R38" i="4"/>
  <c r="Q38" i="4"/>
  <c r="O38" i="4"/>
  <c r="N38" i="4"/>
  <c r="V37" i="4"/>
  <c r="S37" i="4"/>
  <c r="R37" i="4"/>
  <c r="Q37" i="4"/>
  <c r="O37" i="4"/>
  <c r="N37" i="4"/>
  <c r="V36" i="4"/>
  <c r="S36" i="4"/>
  <c r="R36" i="4"/>
  <c r="Q36" i="4"/>
  <c r="O36" i="4"/>
  <c r="N36" i="4"/>
  <c r="V35" i="4"/>
  <c r="S35" i="4"/>
  <c r="R35" i="4"/>
  <c r="Q35" i="4"/>
  <c r="O35" i="4"/>
  <c r="N35" i="4"/>
  <c r="V34" i="4"/>
  <c r="S34" i="4"/>
  <c r="R34" i="4"/>
  <c r="Q34" i="4"/>
  <c r="O34" i="4"/>
  <c r="N34" i="4"/>
  <c r="V33" i="4"/>
  <c r="S33" i="4"/>
  <c r="R33" i="4"/>
  <c r="Q33" i="4"/>
  <c r="O33" i="4"/>
  <c r="N33" i="4"/>
  <c r="V32" i="4"/>
  <c r="S32" i="4"/>
  <c r="R32" i="4"/>
  <c r="Q32" i="4"/>
  <c r="O32" i="4"/>
  <c r="N32" i="4"/>
  <c r="V31" i="4"/>
  <c r="S31" i="4"/>
  <c r="R31" i="4"/>
  <c r="Q31" i="4"/>
  <c r="O31" i="4"/>
  <c r="N31" i="4"/>
  <c r="V30" i="4"/>
  <c r="S30" i="4"/>
  <c r="R30" i="4"/>
  <c r="Q30" i="4"/>
  <c r="O30" i="4"/>
  <c r="N30" i="4"/>
  <c r="V29" i="4"/>
  <c r="S29" i="4"/>
  <c r="R29" i="4"/>
  <c r="Q29" i="4"/>
  <c r="O29" i="4"/>
  <c r="N29" i="4"/>
  <c r="V28" i="4"/>
  <c r="S28" i="4"/>
  <c r="R28" i="4"/>
  <c r="Q28" i="4"/>
  <c r="O28" i="4"/>
  <c r="N28" i="4"/>
  <c r="V27" i="4"/>
  <c r="S27" i="4"/>
  <c r="R27" i="4"/>
  <c r="Q27" i="4"/>
  <c r="O27" i="4"/>
  <c r="N27" i="4"/>
  <c r="V26" i="4"/>
  <c r="S26" i="4"/>
  <c r="R26" i="4"/>
  <c r="Q26" i="4"/>
  <c r="O26" i="4"/>
  <c r="N26" i="4"/>
  <c r="V25" i="4"/>
  <c r="S25" i="4"/>
  <c r="R25" i="4"/>
  <c r="Q25" i="4"/>
  <c r="O25" i="4"/>
  <c r="N25" i="4"/>
  <c r="V24" i="4"/>
  <c r="S24" i="4"/>
  <c r="R24" i="4"/>
  <c r="Q24" i="4"/>
  <c r="O24" i="4"/>
  <c r="N24" i="4"/>
  <c r="V23" i="4"/>
  <c r="S23" i="4"/>
  <c r="R23" i="4"/>
  <c r="Q23" i="4"/>
  <c r="O23" i="4"/>
  <c r="N23" i="4"/>
  <c r="V22" i="4"/>
  <c r="S22" i="4"/>
  <c r="R22" i="4"/>
  <c r="Q22" i="4"/>
  <c r="O22" i="4"/>
  <c r="N22" i="4"/>
  <c r="V21" i="4"/>
  <c r="S21" i="4"/>
  <c r="R21" i="4"/>
  <c r="Q21" i="4"/>
  <c r="O21" i="4"/>
  <c r="N21" i="4"/>
  <c r="V20" i="4"/>
  <c r="S20" i="4"/>
  <c r="R20" i="4"/>
  <c r="Q20" i="4"/>
  <c r="O20" i="4"/>
  <c r="N20" i="4"/>
  <c r="V19" i="4"/>
  <c r="S19" i="4"/>
  <c r="R19" i="4"/>
  <c r="Q19" i="4"/>
  <c r="O19" i="4"/>
  <c r="N19" i="4"/>
  <c r="V18" i="4"/>
  <c r="S18" i="4"/>
  <c r="R18" i="4"/>
  <c r="Q18" i="4"/>
  <c r="O18" i="4"/>
  <c r="N18" i="4"/>
  <c r="V17" i="4"/>
  <c r="S17" i="4"/>
  <c r="R17" i="4"/>
  <c r="Q17" i="4"/>
  <c r="O17" i="4"/>
  <c r="N17" i="4"/>
  <c r="V16" i="4"/>
  <c r="S16" i="4"/>
  <c r="R16" i="4"/>
  <c r="Q16" i="4"/>
  <c r="O16" i="4"/>
  <c r="N16" i="4"/>
  <c r="V15" i="4"/>
  <c r="S15" i="4"/>
  <c r="R15" i="4"/>
  <c r="Q15" i="4"/>
  <c r="O15" i="4"/>
  <c r="N15" i="4"/>
  <c r="V14" i="4"/>
  <c r="S14" i="4"/>
  <c r="R14" i="4"/>
  <c r="Q14" i="4"/>
  <c r="O14" i="4"/>
  <c r="N14" i="4"/>
  <c r="V13" i="4"/>
  <c r="S13" i="4"/>
  <c r="R13" i="4"/>
  <c r="Q13" i="4"/>
  <c r="O13" i="4"/>
  <c r="N13" i="4"/>
  <c r="V12" i="4"/>
  <c r="S12" i="4"/>
  <c r="R12" i="4"/>
  <c r="Q12" i="4"/>
  <c r="O12" i="4"/>
  <c r="N12" i="4"/>
  <c r="V11" i="4"/>
  <c r="S11" i="4"/>
  <c r="R11" i="4"/>
  <c r="Q11" i="4"/>
  <c r="O11" i="4"/>
  <c r="N11" i="4"/>
  <c r="V10" i="4"/>
  <c r="S10" i="4"/>
  <c r="R10" i="4"/>
  <c r="Q10" i="4"/>
  <c r="O10" i="4"/>
  <c r="N10" i="4"/>
  <c r="V9" i="4"/>
  <c r="S9" i="4"/>
  <c r="R9" i="4"/>
  <c r="Q9" i="4"/>
  <c r="O9" i="4"/>
  <c r="N9" i="4"/>
  <c r="V8" i="4"/>
  <c r="S8" i="4"/>
  <c r="R8" i="4"/>
  <c r="Q8" i="4"/>
  <c r="O8" i="4"/>
  <c r="V7" i="4"/>
  <c r="S7" i="4"/>
  <c r="R7" i="4"/>
  <c r="Q7" i="4"/>
  <c r="O7" i="4"/>
  <c r="V6" i="4"/>
  <c r="S6" i="4"/>
  <c r="R6" i="4"/>
  <c r="Q6" i="4"/>
  <c r="O6" i="4"/>
  <c r="V5" i="4"/>
  <c r="S5" i="4"/>
  <c r="R5" i="4"/>
  <c r="Q5" i="4"/>
  <c r="O5" i="4"/>
  <c r="N5" i="4"/>
  <c r="R4" i="4"/>
  <c r="S4" i="4"/>
  <c r="V4" i="4"/>
  <c r="Q4" i="4"/>
  <c r="N4" i="4"/>
  <c r="W4" i="4" l="1"/>
  <c r="N81" i="4"/>
  <c r="N89" i="4"/>
  <c r="N93" i="4"/>
  <c r="N85" i="4"/>
  <c r="N87" i="4"/>
  <c r="N95" i="4"/>
  <c r="N110" i="4"/>
  <c r="N83" i="4"/>
  <c r="N91" i="4"/>
  <c r="W103" i="4"/>
  <c r="W105" i="4"/>
  <c r="W107" i="4"/>
  <c r="W109" i="4"/>
  <c r="W110" i="4"/>
  <c r="W112" i="4"/>
  <c r="W114" i="4"/>
  <c r="W116" i="4"/>
  <c r="W118" i="4"/>
  <c r="W120" i="4"/>
  <c r="W122" i="4"/>
  <c r="W124" i="4"/>
  <c r="W126" i="4"/>
  <c r="W128" i="4"/>
  <c r="W130" i="4"/>
  <c r="W132" i="4"/>
  <c r="W134" i="4"/>
  <c r="W136" i="4"/>
  <c r="W138" i="4"/>
  <c r="W102" i="4"/>
  <c r="W104" i="4"/>
  <c r="W106" i="4"/>
  <c r="W108" i="4"/>
  <c r="W111" i="4"/>
  <c r="W113" i="4"/>
  <c r="W115" i="4"/>
  <c r="W117" i="4"/>
  <c r="W119" i="4"/>
  <c r="W121" i="4"/>
  <c r="W123" i="4"/>
  <c r="W125" i="4"/>
  <c r="W127" i="4"/>
  <c r="W129" i="4"/>
  <c r="W131" i="4"/>
  <c r="W133" i="4"/>
  <c r="W135" i="4"/>
  <c r="W137" i="4"/>
  <c r="W139" i="4"/>
  <c r="L102" i="4"/>
  <c r="M102" i="4" s="1"/>
  <c r="A102" i="4" s="1"/>
  <c r="L104" i="4"/>
  <c r="M104" i="4" s="1"/>
  <c r="A104" i="4" s="1"/>
  <c r="L105" i="4"/>
  <c r="M105" i="4" s="1"/>
  <c r="A105" i="4" s="1"/>
  <c r="L108" i="4"/>
  <c r="M108" i="4" s="1"/>
  <c r="A108" i="4" s="1"/>
  <c r="L109" i="4"/>
  <c r="M109" i="4" s="1"/>
  <c r="A109" i="4" s="1"/>
  <c r="L103" i="4"/>
  <c r="M103" i="4" s="1"/>
  <c r="A103" i="4" s="1"/>
  <c r="L106" i="4"/>
  <c r="M106" i="4" s="1"/>
  <c r="A106" i="4" s="1"/>
  <c r="L107" i="4"/>
  <c r="M107" i="4" s="1"/>
  <c r="A107" i="4" s="1"/>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W46" i="4"/>
  <c r="W48" i="4"/>
  <c r="W50" i="4"/>
  <c r="W52" i="4"/>
  <c r="W54" i="4"/>
  <c r="W56" i="4"/>
  <c r="W58" i="4"/>
  <c r="W60" i="4"/>
  <c r="W62" i="4"/>
  <c r="W64" i="4"/>
  <c r="W66" i="4"/>
  <c r="W68" i="4"/>
  <c r="W70" i="4"/>
  <c r="W72" i="4"/>
  <c r="W74" i="4"/>
  <c r="W76" i="4"/>
  <c r="W78" i="4"/>
  <c r="N82" i="4"/>
  <c r="N86" i="4"/>
  <c r="N90" i="4"/>
  <c r="N94" i="4"/>
  <c r="N98" i="4"/>
  <c r="N97" i="4"/>
  <c r="N101" i="4"/>
  <c r="W5" i="4"/>
  <c r="W7" i="4"/>
  <c r="W9" i="4"/>
  <c r="W11" i="4"/>
  <c r="W13" i="4"/>
  <c r="W15" i="4"/>
  <c r="W17" i="4"/>
  <c r="W19" i="4"/>
  <c r="W21" i="4"/>
  <c r="W23" i="4"/>
  <c r="W25" i="4"/>
  <c r="W27" i="4"/>
  <c r="W29" i="4"/>
  <c r="W31" i="4"/>
  <c r="W33" i="4"/>
  <c r="W35" i="4"/>
  <c r="W37" i="4"/>
  <c r="W39" i="4"/>
  <c r="W41" i="4"/>
  <c r="W45" i="4"/>
  <c r="W47" i="4"/>
  <c r="W49" i="4"/>
  <c r="W51" i="4"/>
  <c r="W53" i="4"/>
  <c r="W55" i="4"/>
  <c r="W57" i="4"/>
  <c r="W59" i="4"/>
  <c r="W61" i="4"/>
  <c r="W63" i="4"/>
  <c r="W65" i="4"/>
  <c r="W67" i="4"/>
  <c r="W69" i="4"/>
  <c r="W71" i="4"/>
  <c r="W73" i="4"/>
  <c r="W75" i="4"/>
  <c r="W77" i="4"/>
  <c r="N84" i="4"/>
  <c r="N88" i="4"/>
  <c r="N92" i="4"/>
  <c r="N96" i="4"/>
  <c r="N100" i="4"/>
  <c r="L5" i="4"/>
  <c r="L44" i="4"/>
  <c r="M44" i="4" s="1"/>
  <c r="A44" i="4" s="1"/>
  <c r="L45" i="4"/>
  <c r="M45" i="4" s="1"/>
  <c r="A45" i="4" s="1"/>
  <c r="L46" i="4"/>
  <c r="M46" i="4" s="1"/>
  <c r="A46" i="4" s="1"/>
  <c r="L47" i="4"/>
  <c r="M47" i="4" s="1"/>
  <c r="A47" i="4" s="1"/>
  <c r="L48" i="4"/>
  <c r="M48" i="4" s="1"/>
  <c r="A48" i="4" s="1"/>
  <c r="L49" i="4"/>
  <c r="M49" i="4" s="1"/>
  <c r="A49" i="4" s="1"/>
  <c r="L50" i="4"/>
  <c r="M50" i="4" s="1"/>
  <c r="A50" i="4" s="1"/>
  <c r="L51" i="4"/>
  <c r="M51" i="4" s="1"/>
  <c r="A51" i="4" s="1"/>
  <c r="L52" i="4"/>
  <c r="M52" i="4" s="1"/>
  <c r="A52" i="4" s="1"/>
  <c r="L53" i="4"/>
  <c r="M53" i="4" s="1"/>
  <c r="A53" i="4" s="1"/>
  <c r="L54" i="4"/>
  <c r="M54" i="4" s="1"/>
  <c r="A54" i="4" s="1"/>
  <c r="L55" i="4"/>
  <c r="M55" i="4" s="1"/>
  <c r="A55" i="4" s="1"/>
  <c r="L56" i="4"/>
  <c r="M56" i="4" s="1"/>
  <c r="A56" i="4" s="1"/>
  <c r="L57" i="4"/>
  <c r="M57" i="4" s="1"/>
  <c r="A57" i="4" s="1"/>
  <c r="L58" i="4"/>
  <c r="M58" i="4" s="1"/>
  <c r="A58" i="4" s="1"/>
  <c r="L59" i="4"/>
  <c r="M59" i="4" s="1"/>
  <c r="A59" i="4" s="1"/>
  <c r="L60" i="4"/>
  <c r="M60" i="4" s="1"/>
  <c r="A60" i="4" s="1"/>
  <c r="L61" i="4"/>
  <c r="M61" i="4" s="1"/>
  <c r="A61" i="4" s="1"/>
  <c r="L62" i="4"/>
  <c r="M62" i="4" s="1"/>
  <c r="A62" i="4" s="1"/>
  <c r="L63" i="4"/>
  <c r="M63" i="4" s="1"/>
  <c r="A63" i="4" s="1"/>
  <c r="L64" i="4"/>
  <c r="M64" i="4" s="1"/>
  <c r="A64" i="4" s="1"/>
  <c r="L65" i="4"/>
  <c r="M65" i="4" s="1"/>
  <c r="A65" i="4" s="1"/>
  <c r="L66" i="4"/>
  <c r="M66" i="4" s="1"/>
  <c r="A66" i="4" s="1"/>
  <c r="L67" i="4"/>
  <c r="M67" i="4" s="1"/>
  <c r="A67" i="4" s="1"/>
  <c r="L68" i="4"/>
  <c r="M68" i="4" s="1"/>
  <c r="A68" i="4" s="1"/>
  <c r="L69" i="4"/>
  <c r="M69" i="4" s="1"/>
  <c r="A69" i="4" s="1"/>
  <c r="L70" i="4"/>
  <c r="M70" i="4" s="1"/>
  <c r="A70" i="4" s="1"/>
  <c r="L71" i="4"/>
  <c r="M71" i="4" s="1"/>
  <c r="A71" i="4" s="1"/>
  <c r="L72" i="4"/>
  <c r="M72" i="4" s="1"/>
  <c r="A72" i="4" s="1"/>
  <c r="L73" i="4"/>
  <c r="M73" i="4" s="1"/>
  <c r="A73" i="4" s="1"/>
  <c r="L74" i="4"/>
  <c r="M74" i="4" s="1"/>
  <c r="A74" i="4" s="1"/>
  <c r="L75" i="4"/>
  <c r="M75" i="4" s="1"/>
  <c r="A75" i="4" s="1"/>
  <c r="L76" i="4"/>
  <c r="M76" i="4" s="1"/>
  <c r="A76" i="4" s="1"/>
  <c r="L77" i="4"/>
  <c r="M77" i="4" s="1"/>
  <c r="A77" i="4" s="1"/>
  <c r="L78" i="4"/>
  <c r="M78" i="4" s="1"/>
  <c r="A78" i="4" s="1"/>
  <c r="L79" i="4"/>
  <c r="M79" i="4" s="1"/>
  <c r="A79" i="4" s="1"/>
  <c r="W6" i="4"/>
  <c r="W8" i="4"/>
  <c r="W10" i="4"/>
  <c r="W12" i="4"/>
  <c r="W14" i="4"/>
  <c r="W16" i="4"/>
  <c r="W18" i="4"/>
  <c r="W20" i="4"/>
  <c r="W22" i="4"/>
  <c r="W24" i="4"/>
  <c r="W26" i="4"/>
  <c r="W28" i="4"/>
  <c r="W30" i="4"/>
  <c r="W32" i="4"/>
  <c r="W34" i="4"/>
  <c r="W36" i="4"/>
  <c r="W38" i="4"/>
  <c r="W40" i="4"/>
  <c r="W42" i="4"/>
  <c r="W86" i="4"/>
  <c r="W87" i="4"/>
  <c r="W88" i="4"/>
  <c r="W89" i="4"/>
  <c r="W90" i="4"/>
  <c r="W91" i="4"/>
  <c r="W92" i="4"/>
  <c r="W93" i="4"/>
  <c r="W94" i="4"/>
  <c r="W95" i="4"/>
  <c r="W96" i="4"/>
  <c r="W97" i="4"/>
  <c r="W98" i="4"/>
  <c r="W99" i="4"/>
  <c r="W100" i="4"/>
  <c r="W101" i="4"/>
  <c r="N6" i="4"/>
  <c r="L6" i="4"/>
  <c r="N7" i="4"/>
  <c r="L7" i="4"/>
  <c r="N8" i="4"/>
  <c r="L8" i="4"/>
  <c r="L9" i="4"/>
  <c r="L10" i="4"/>
  <c r="L11" i="4"/>
  <c r="L12" i="4"/>
  <c r="L13" i="4"/>
  <c r="L14" i="4"/>
  <c r="L15" i="4"/>
  <c r="L16" i="4"/>
  <c r="M16" i="4" s="1"/>
  <c r="A16" i="4" s="1"/>
  <c r="L17" i="4"/>
  <c r="M17" i="4" s="1"/>
  <c r="A17" i="4" s="1"/>
  <c r="L18" i="4"/>
  <c r="M18" i="4" s="1"/>
  <c r="A18" i="4" s="1"/>
  <c r="L19" i="4"/>
  <c r="M19" i="4" s="1"/>
  <c r="A19" i="4" s="1"/>
  <c r="L20" i="4"/>
  <c r="M20" i="4" s="1"/>
  <c r="A20" i="4" s="1"/>
  <c r="L21" i="4"/>
  <c r="M21" i="4" s="1"/>
  <c r="A21" i="4" s="1"/>
  <c r="L22" i="4"/>
  <c r="M22" i="4" s="1"/>
  <c r="A22" i="4" s="1"/>
  <c r="L23" i="4"/>
  <c r="M23" i="4" s="1"/>
  <c r="A23" i="4" s="1"/>
  <c r="L24" i="4"/>
  <c r="M24" i="4" s="1"/>
  <c r="A24" i="4" s="1"/>
  <c r="L25" i="4"/>
  <c r="M25" i="4" s="1"/>
  <c r="A25" i="4" s="1"/>
  <c r="L26" i="4"/>
  <c r="M26" i="4" s="1"/>
  <c r="A26" i="4" s="1"/>
  <c r="L27" i="4"/>
  <c r="M27" i="4" s="1"/>
  <c r="A27" i="4" s="1"/>
  <c r="L28" i="4"/>
  <c r="M28" i="4" s="1"/>
  <c r="A28" i="4" s="1"/>
  <c r="L29" i="4"/>
  <c r="M29" i="4" s="1"/>
  <c r="A29" i="4" s="1"/>
  <c r="L30" i="4"/>
  <c r="M30" i="4" s="1"/>
  <c r="A30" i="4" s="1"/>
  <c r="L31" i="4"/>
  <c r="M31" i="4" s="1"/>
  <c r="A31" i="4" s="1"/>
  <c r="L32" i="4"/>
  <c r="M32" i="4" s="1"/>
  <c r="A32" i="4" s="1"/>
  <c r="L33" i="4"/>
  <c r="M33" i="4" s="1"/>
  <c r="A33" i="4" s="1"/>
  <c r="L34" i="4"/>
  <c r="M34" i="4" s="1"/>
  <c r="A34" i="4" s="1"/>
  <c r="L35" i="4"/>
  <c r="M35" i="4" s="1"/>
  <c r="A35" i="4" s="1"/>
  <c r="L36" i="4"/>
  <c r="M36" i="4" s="1"/>
  <c r="A36" i="4" s="1"/>
  <c r="L37" i="4"/>
  <c r="M37" i="4" s="1"/>
  <c r="A37" i="4" s="1"/>
  <c r="L38" i="4"/>
  <c r="M38" i="4" s="1"/>
  <c r="A38" i="4" s="1"/>
  <c r="L39" i="4"/>
  <c r="M39" i="4" s="1"/>
  <c r="A39" i="4" s="1"/>
  <c r="L40" i="4"/>
  <c r="M40" i="4" s="1"/>
  <c r="A40" i="4" s="1"/>
  <c r="L41" i="4"/>
  <c r="M41" i="4" s="1"/>
  <c r="A41" i="4" s="1"/>
  <c r="L42" i="4"/>
  <c r="M42" i="4" s="1"/>
  <c r="A42" i="4" s="1"/>
  <c r="L43" i="4"/>
  <c r="M43" i="4" s="1"/>
  <c r="A43" i="4" s="1"/>
  <c r="W43" i="4"/>
  <c r="W44" i="4"/>
  <c r="L80" i="4"/>
  <c r="M80" i="4" s="1"/>
  <c r="A80" i="4" s="1"/>
  <c r="W80" i="4"/>
  <c r="W82" i="4"/>
  <c r="W83" i="4"/>
  <c r="W79" i="4"/>
  <c r="W81" i="4"/>
  <c r="W84" i="4"/>
  <c r="W85" i="4"/>
  <c r="L4" i="4"/>
  <c r="O4" i="4"/>
  <c r="P6" i="4" s="1"/>
  <c r="AK48" i="3"/>
  <c r="AK47" i="3"/>
  <c r="AK46" i="3"/>
  <c r="AK45" i="3"/>
  <c r="AK44" i="3"/>
  <c r="AK38" i="3"/>
  <c r="AK36" i="3"/>
  <c r="AK34" i="3"/>
  <c r="AK32" i="3"/>
  <c r="AK19" i="3"/>
  <c r="AK18" i="3"/>
  <c r="AK17" i="3"/>
  <c r="AK16" i="3"/>
  <c r="AK15" i="3"/>
  <c r="AK14" i="3"/>
  <c r="AK13" i="3"/>
  <c r="AK9" i="3"/>
  <c r="AK8" i="3"/>
  <c r="AK2" i="3" s="1"/>
  <c r="AK7" i="3"/>
  <c r="R22" i="3" l="1"/>
  <c r="P133" i="4"/>
  <c r="P129" i="4"/>
  <c r="P117" i="4"/>
  <c r="P105" i="4"/>
  <c r="P125" i="4"/>
  <c r="P113" i="4"/>
  <c r="P106" i="4"/>
  <c r="P137" i="4"/>
  <c r="P121" i="4"/>
  <c r="M6" i="4"/>
  <c r="P136" i="4"/>
  <c r="P132" i="4"/>
  <c r="P128" i="4"/>
  <c r="P124" i="4"/>
  <c r="P116" i="4"/>
  <c r="P112" i="4"/>
  <c r="P103" i="4"/>
  <c r="P104" i="4"/>
  <c r="P139" i="4"/>
  <c r="P135" i="4"/>
  <c r="P131" i="4"/>
  <c r="P127" i="4"/>
  <c r="P123" i="4"/>
  <c r="P110" i="4"/>
  <c r="P115" i="4"/>
  <c r="P111" i="4"/>
  <c r="P120" i="4"/>
  <c r="P119" i="4"/>
  <c r="P102" i="4"/>
  <c r="P138" i="4"/>
  <c r="P134" i="4"/>
  <c r="P130" i="4"/>
  <c r="P126" i="4"/>
  <c r="P122" i="4"/>
  <c r="P118" i="4"/>
  <c r="P114" i="4"/>
  <c r="P109" i="4"/>
  <c r="P107" i="4"/>
  <c r="P108" i="4"/>
  <c r="P42" i="4"/>
  <c r="P26" i="4"/>
  <c r="P10" i="4"/>
  <c r="M10" i="4" s="1"/>
  <c r="A10" i="4" s="1"/>
  <c r="P35" i="4"/>
  <c r="P19" i="4"/>
  <c r="P44" i="4"/>
  <c r="P49" i="4"/>
  <c r="P53" i="4"/>
  <c r="P57" i="4"/>
  <c r="P61" i="4"/>
  <c r="P65" i="4"/>
  <c r="P69" i="4"/>
  <c r="P73" i="4"/>
  <c r="P77" i="4"/>
  <c r="P80" i="4"/>
  <c r="P85" i="4"/>
  <c r="P89" i="4"/>
  <c r="P93" i="4"/>
  <c r="P97" i="4"/>
  <c r="P101" i="4"/>
  <c r="P28" i="4"/>
  <c r="P12" i="4"/>
  <c r="M12" i="4" s="1"/>
  <c r="A12" i="4" s="1"/>
  <c r="P41" i="4"/>
  <c r="P25" i="4"/>
  <c r="P9" i="4"/>
  <c r="M9" i="4" s="1"/>
  <c r="A9" i="4" s="1"/>
  <c r="P38" i="4"/>
  <c r="P22" i="4"/>
  <c r="P31" i="4"/>
  <c r="P15" i="4"/>
  <c r="M15" i="4" s="1"/>
  <c r="A15" i="4" s="1"/>
  <c r="P43" i="4"/>
  <c r="P46" i="4"/>
  <c r="P50" i="4"/>
  <c r="P54" i="4"/>
  <c r="P58" i="4"/>
  <c r="P62" i="4"/>
  <c r="P66" i="4"/>
  <c r="P70" i="4"/>
  <c r="P74" i="4"/>
  <c r="P78" i="4"/>
  <c r="P82" i="4"/>
  <c r="P86" i="4"/>
  <c r="P90" i="4"/>
  <c r="P94" i="4"/>
  <c r="P98" i="4"/>
  <c r="P40" i="4"/>
  <c r="P24" i="4"/>
  <c r="P8" i="4"/>
  <c r="M8" i="4" s="1"/>
  <c r="A8" i="4" s="1"/>
  <c r="P37" i="4"/>
  <c r="P21" i="4"/>
  <c r="P7" i="4"/>
  <c r="M7" i="4" s="1"/>
  <c r="A7" i="4" s="1"/>
  <c r="P34" i="4"/>
  <c r="P18" i="4"/>
  <c r="P27" i="4"/>
  <c r="P11" i="4"/>
  <c r="M11" i="4" s="1"/>
  <c r="A11" i="4" s="1"/>
  <c r="P45" i="4"/>
  <c r="P47" i="4"/>
  <c r="P51" i="4"/>
  <c r="P55" i="4"/>
  <c r="P59" i="4"/>
  <c r="P63" i="4"/>
  <c r="P67" i="4"/>
  <c r="P71" i="4"/>
  <c r="P75" i="4"/>
  <c r="P79" i="4"/>
  <c r="P83" i="4"/>
  <c r="P87" i="4"/>
  <c r="P91" i="4"/>
  <c r="P95" i="4"/>
  <c r="P99" i="4"/>
  <c r="P36" i="4"/>
  <c r="P20" i="4"/>
  <c r="P33" i="4"/>
  <c r="P17" i="4"/>
  <c r="P30" i="4"/>
  <c r="P14" i="4"/>
  <c r="M14" i="4" s="1"/>
  <c r="A14" i="4" s="1"/>
  <c r="P39" i="4"/>
  <c r="P23" i="4"/>
  <c r="P5" i="4"/>
  <c r="M5" i="4" s="1"/>
  <c r="P48" i="4"/>
  <c r="P52" i="4"/>
  <c r="P56" i="4"/>
  <c r="P60" i="4"/>
  <c r="P64" i="4"/>
  <c r="P68" i="4"/>
  <c r="P72" i="4"/>
  <c r="P76" i="4"/>
  <c r="P81" i="4"/>
  <c r="P84" i="4"/>
  <c r="P88" i="4"/>
  <c r="P92" i="4"/>
  <c r="P96" i="4"/>
  <c r="P100" i="4"/>
  <c r="P32" i="4"/>
  <c r="P16" i="4"/>
  <c r="P29" i="4"/>
  <c r="P13" i="4"/>
  <c r="M13" i="4" s="1"/>
  <c r="A13" i="4" s="1"/>
  <c r="P4" i="4"/>
  <c r="M4" i="4" s="1"/>
  <c r="A4" i="4" s="1"/>
  <c r="A5" i="4" l="1"/>
  <c r="A6" i="4" s="1"/>
  <c r="R21" i="3" s="1"/>
  <c r="R23" i="3"/>
  <c r="D32" i="2"/>
  <c r="D33" i="2"/>
  <c r="D30" i="2"/>
  <c r="D34" i="2" l="1"/>
</calcChain>
</file>

<file path=xl/sharedStrings.xml><?xml version="1.0" encoding="utf-8"?>
<sst xmlns="http://schemas.openxmlformats.org/spreadsheetml/2006/main" count="119" uniqueCount="114">
  <si>
    <t>通所系</t>
    <rPh sb="0" eb="2">
      <t>ツウショ</t>
    </rPh>
    <rPh sb="2" eb="3">
      <t>ケイ</t>
    </rPh>
    <phoneticPr fontId="2"/>
  </si>
  <si>
    <t>種別</t>
    <rPh sb="0" eb="2">
      <t>シュベツ</t>
    </rPh>
    <phoneticPr fontId="2"/>
  </si>
  <si>
    <t>上限台数
（１事業所あたり）</t>
    <rPh sb="0" eb="2">
      <t>ジョウゲン</t>
    </rPh>
    <rPh sb="2" eb="4">
      <t>ダイスウ</t>
    </rPh>
    <phoneticPr fontId="2"/>
  </si>
  <si>
    <t>単価（円）
（１台あたり）</t>
    <rPh sb="0" eb="2">
      <t>タンカ</t>
    </rPh>
    <rPh sb="3" eb="4">
      <t>エン</t>
    </rPh>
    <rPh sb="8" eb="9">
      <t>ダイ</t>
    </rPh>
    <phoneticPr fontId="2"/>
  </si>
  <si>
    <t>通所系以外</t>
    <rPh sb="0" eb="2">
      <t>ツウショ</t>
    </rPh>
    <rPh sb="2" eb="3">
      <t>ケイ</t>
    </rPh>
    <rPh sb="3" eb="5">
      <t>イガイ</t>
    </rPh>
    <phoneticPr fontId="2"/>
  </si>
  <si>
    <t>通所介護</t>
    <rPh sb="0" eb="2">
      <t>ツウショ</t>
    </rPh>
    <rPh sb="2" eb="4">
      <t>カイゴ</t>
    </rPh>
    <phoneticPr fontId="4"/>
  </si>
  <si>
    <t>地域密着型通所介護</t>
    <rPh sb="0" eb="2">
      <t>チイキ</t>
    </rPh>
    <rPh sb="2" eb="5">
      <t>ミッチャクガタ</t>
    </rPh>
    <rPh sb="5" eb="7">
      <t>ツウショ</t>
    </rPh>
    <rPh sb="7" eb="9">
      <t>カイゴ</t>
    </rPh>
    <phoneticPr fontId="4"/>
  </si>
  <si>
    <t>小規模多機能型居宅介護</t>
    <rPh sb="0" eb="3">
      <t>ショウキボ</t>
    </rPh>
    <rPh sb="3" eb="6">
      <t>タキノウ</t>
    </rPh>
    <rPh sb="6" eb="7">
      <t>ガタ</t>
    </rPh>
    <rPh sb="7" eb="9">
      <t>キョタク</t>
    </rPh>
    <rPh sb="9" eb="11">
      <t>カイゴ</t>
    </rPh>
    <phoneticPr fontId="4"/>
  </si>
  <si>
    <t>認知症対応型通所介護</t>
    <rPh sb="0" eb="2">
      <t>ニンチ</t>
    </rPh>
    <rPh sb="2" eb="3">
      <t>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</si>
  <si>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</si>
  <si>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複合型サービス</t>
    <rPh sb="0" eb="3">
      <t>フクゴウガタ</t>
    </rPh>
    <phoneticPr fontId="4"/>
  </si>
  <si>
    <t>訪問介護</t>
    <rPh sb="0" eb="2">
      <t>ホウモン</t>
    </rPh>
    <rPh sb="2" eb="4">
      <t>カイゴ</t>
    </rPh>
    <phoneticPr fontId="4"/>
  </si>
  <si>
    <t>短期入所生活介護</t>
    <rPh sb="0" eb="2">
      <t>タンキ</t>
    </rPh>
    <rPh sb="2" eb="4">
      <t>ニュウショ</t>
    </rPh>
    <rPh sb="4" eb="6">
      <t>セイカツ</t>
    </rPh>
    <rPh sb="6" eb="8">
      <t>カイゴ</t>
    </rPh>
    <phoneticPr fontId="4"/>
  </si>
  <si>
    <t>短期入所療養介護</t>
    <rPh sb="0" eb="2">
      <t>タンキ</t>
    </rPh>
    <rPh sb="2" eb="4">
      <t>ニュウショ</t>
    </rPh>
    <rPh sb="4" eb="6">
      <t>リョウヨウ</t>
    </rPh>
    <rPh sb="6" eb="8">
      <t>カイゴ</t>
    </rPh>
    <phoneticPr fontId="4"/>
  </si>
  <si>
    <t>介護老人福祉施設</t>
    <rPh sb="0" eb="2">
      <t>カイゴ</t>
    </rPh>
    <rPh sb="2" eb="4">
      <t>ロウジン</t>
    </rPh>
    <rPh sb="4" eb="6">
      <t>フクシ</t>
    </rPh>
    <rPh sb="6" eb="8">
      <t>シセツ</t>
    </rPh>
    <phoneticPr fontId="4"/>
  </si>
  <si>
    <t>介護老人保健施設</t>
    <rPh sb="0" eb="2">
      <t>カイゴ</t>
    </rPh>
    <rPh sb="2" eb="4">
      <t>ロウジン</t>
    </rPh>
    <rPh sb="4" eb="6">
      <t>ホケン</t>
    </rPh>
    <rPh sb="6" eb="8">
      <t>シセツ</t>
    </rPh>
    <phoneticPr fontId="4"/>
  </si>
  <si>
    <t>介護医療院</t>
    <rPh sb="0" eb="2">
      <t>カイゴ</t>
    </rPh>
    <rPh sb="2" eb="4">
      <t>イリョウ</t>
    </rPh>
    <rPh sb="4" eb="5">
      <t>イン</t>
    </rPh>
    <phoneticPr fontId="4"/>
  </si>
  <si>
    <t>介護療養型医療施設</t>
    <rPh sb="0" eb="2">
      <t>カイゴ</t>
    </rPh>
    <rPh sb="2" eb="5">
      <t>リョウヨウガタ</t>
    </rPh>
    <rPh sb="5" eb="7">
      <t>イリョウ</t>
    </rPh>
    <rPh sb="7" eb="9">
      <t>シセツ</t>
    </rPh>
    <phoneticPr fontId="4"/>
  </si>
  <si>
    <t>夜間対応型訪問介護</t>
    <rPh sb="0" eb="2">
      <t>ヤカン</t>
    </rPh>
    <rPh sb="2" eb="5">
      <t>タイオウガタ</t>
    </rPh>
    <rPh sb="5" eb="7">
      <t>ホウモン</t>
    </rPh>
    <rPh sb="7" eb="9">
      <t>カイゴ</t>
    </rPh>
    <phoneticPr fontId="4"/>
  </si>
  <si>
    <t>地域密着型介護老人福祉施設</t>
    <rPh sb="0" eb="2">
      <t>チイキ</t>
    </rPh>
    <rPh sb="2" eb="4">
      <t>ミッチャク</t>
    </rPh>
    <rPh sb="4" eb="5">
      <t>ガタ</t>
    </rPh>
    <rPh sb="5" eb="7">
      <t>カイゴ</t>
    </rPh>
    <rPh sb="7" eb="9">
      <t>ロウジン</t>
    </rPh>
    <rPh sb="9" eb="11">
      <t>フクシ</t>
    </rPh>
    <rPh sb="11" eb="13">
      <t>シセツ</t>
    </rPh>
    <phoneticPr fontId="4"/>
  </si>
  <si>
    <t>居宅介護支援事業所</t>
    <rPh sb="0" eb="2">
      <t>キョタク</t>
    </rPh>
    <rPh sb="2" eb="4">
      <t>カイゴ</t>
    </rPh>
    <rPh sb="4" eb="6">
      <t>シエン</t>
    </rPh>
    <rPh sb="6" eb="9">
      <t>ジギョウショ</t>
    </rPh>
    <phoneticPr fontId="4"/>
  </si>
  <si>
    <t>養護老人ホーム（特定除く。）</t>
    <rPh sb="0" eb="2">
      <t>ヨウゴ</t>
    </rPh>
    <rPh sb="2" eb="4">
      <t>ロウジン</t>
    </rPh>
    <rPh sb="8" eb="10">
      <t>トクテイ</t>
    </rPh>
    <rPh sb="10" eb="11">
      <t>ノゾ</t>
    </rPh>
    <phoneticPr fontId="4"/>
  </si>
  <si>
    <t>軽費老人ホーム（特定除く。）</t>
    <rPh sb="0" eb="2">
      <t>ケイヒ</t>
    </rPh>
    <rPh sb="2" eb="4">
      <t>ロウジン</t>
    </rPh>
    <rPh sb="8" eb="10">
      <t>トクテイ</t>
    </rPh>
    <rPh sb="10" eb="11">
      <t>ノゾ</t>
    </rPh>
    <phoneticPr fontId="4"/>
  </si>
  <si>
    <t>居宅療養管理指導</t>
    <rPh sb="0" eb="2">
      <t>キョタク</t>
    </rPh>
    <rPh sb="2" eb="4">
      <t>リョウヨウ</t>
    </rPh>
    <rPh sb="4" eb="6">
      <t>カンリ</t>
    </rPh>
    <rPh sb="6" eb="8">
      <t>シドウ</t>
    </rPh>
    <phoneticPr fontId="4"/>
  </si>
  <si>
    <t>福祉用具貸与</t>
    <rPh sb="0" eb="4">
      <t>フクシヨウグ</t>
    </rPh>
    <rPh sb="4" eb="6">
      <t>タイヨ</t>
    </rPh>
    <phoneticPr fontId="4"/>
  </si>
  <si>
    <t>福祉用具販売</t>
    <rPh sb="0" eb="4">
      <t>フクシヨウグ</t>
    </rPh>
    <rPh sb="4" eb="6">
      <t>ハンバイ</t>
    </rPh>
    <phoneticPr fontId="4"/>
  </si>
  <si>
    <t>事業所数</t>
    <rPh sb="0" eb="3">
      <t>ジギョウショ</t>
    </rPh>
    <rPh sb="3" eb="4">
      <t>スウ</t>
    </rPh>
    <phoneticPr fontId="2"/>
  </si>
  <si>
    <t>単価</t>
    <rPh sb="0" eb="2">
      <t>タンカ</t>
    </rPh>
    <phoneticPr fontId="2"/>
  </si>
  <si>
    <t>種別</t>
    <rPh sb="0" eb="2">
      <t>シュベツ</t>
    </rPh>
    <phoneticPr fontId="4"/>
  </si>
  <si>
    <t>対象計</t>
    <rPh sb="0" eb="2">
      <t>タイショウ</t>
    </rPh>
    <rPh sb="2" eb="3">
      <t>ケイ</t>
    </rPh>
    <phoneticPr fontId="2"/>
  </si>
  <si>
    <t>合計</t>
    <rPh sb="0" eb="2">
      <t>ゴウケイ</t>
    </rPh>
    <phoneticPr fontId="2"/>
  </si>
  <si>
    <t>訪問入浴介護</t>
    <rPh sb="0" eb="2">
      <t>ホウモン</t>
    </rPh>
    <rPh sb="2" eb="4">
      <t>ニュウヨク</t>
    </rPh>
    <rPh sb="4" eb="6">
      <t>カイゴ</t>
    </rPh>
    <phoneticPr fontId="4"/>
  </si>
  <si>
    <t>訪問リハビリテーション</t>
    <rPh sb="0" eb="2">
      <t>ホウモン</t>
    </rPh>
    <phoneticPr fontId="4"/>
  </si>
  <si>
    <t>通所リハビリテーション</t>
    <rPh sb="0" eb="2">
      <t>ツウショ</t>
    </rPh>
    <phoneticPr fontId="4"/>
  </si>
  <si>
    <t>特定施設入居者生活介護</t>
    <rPh sb="0" eb="2">
      <t>トクテイ</t>
    </rPh>
    <rPh sb="2" eb="4">
      <t>シセツ</t>
    </rPh>
    <rPh sb="4" eb="7">
      <t>ニュウキョシャ</t>
    </rPh>
    <rPh sb="7" eb="9">
      <t>セイカツ</t>
    </rPh>
    <rPh sb="9" eb="11">
      <t>カイゴ</t>
    </rPh>
    <phoneticPr fontId="4"/>
  </si>
  <si>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</si>
  <si>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本申請書の必要記載事項が全て記入されているか。</t>
    <rPh sb="0" eb="1">
      <t>ホン</t>
    </rPh>
    <rPh sb="1" eb="4">
      <t>シンセイショ</t>
    </rPh>
    <rPh sb="5" eb="7">
      <t>ヒツヨウ</t>
    </rPh>
    <rPh sb="7" eb="9">
      <t>キサイ</t>
    </rPh>
    <rPh sb="9" eb="11">
      <t>ジコウ</t>
    </rPh>
    <rPh sb="12" eb="13">
      <t>スベ</t>
    </rPh>
    <rPh sb="14" eb="16">
      <t>キニュウ</t>
    </rPh>
    <phoneticPr fontId="10"/>
  </si>
  <si>
    <t>令和</t>
    <rPh sb="0" eb="2">
      <t>レイワ</t>
    </rPh>
    <phoneticPr fontId="10"/>
  </si>
  <si>
    <t>年</t>
    <rPh sb="0" eb="1">
      <t>ネン</t>
    </rPh>
    <phoneticPr fontId="10"/>
  </si>
  <si>
    <t>月</t>
    <rPh sb="0" eb="1">
      <t>ガツ</t>
    </rPh>
    <phoneticPr fontId="10"/>
  </si>
  <si>
    <t>日</t>
    <rPh sb="0" eb="1">
      <t>ニチ</t>
    </rPh>
    <phoneticPr fontId="10"/>
  </si>
  <si>
    <t>月</t>
    <rPh sb="0" eb="1">
      <t>ツキ</t>
    </rPh>
    <phoneticPr fontId="10"/>
  </si>
  <si>
    <t>申　請　者</t>
    <rPh sb="0" eb="1">
      <t>サル</t>
    </rPh>
    <rPh sb="2" eb="3">
      <t>ショウ</t>
    </rPh>
    <rPh sb="4" eb="5">
      <t>モノ</t>
    </rPh>
    <phoneticPr fontId="10"/>
  </si>
  <si>
    <t>申請者</t>
    <rPh sb="0" eb="3">
      <t>シンセイシャ</t>
    </rPh>
    <phoneticPr fontId="10"/>
  </si>
  <si>
    <t>法人等所在地</t>
    <rPh sb="0" eb="2">
      <t>ホウジン</t>
    </rPh>
    <rPh sb="2" eb="3">
      <t>トウ</t>
    </rPh>
    <rPh sb="3" eb="6">
      <t>ショザイチ</t>
    </rPh>
    <phoneticPr fontId="10"/>
  </si>
  <si>
    <t>所在地</t>
    <rPh sb="0" eb="3">
      <t>ショザイチ</t>
    </rPh>
    <phoneticPr fontId="10"/>
  </si>
  <si>
    <t>代表者職名</t>
    <rPh sb="0" eb="3">
      <t>ダイヒョウシャ</t>
    </rPh>
    <rPh sb="3" eb="5">
      <t>ショクメイ</t>
    </rPh>
    <phoneticPr fontId="10"/>
  </si>
  <si>
    <t>氏　名</t>
    <rPh sb="0" eb="1">
      <t>シ</t>
    </rPh>
    <rPh sb="2" eb="3">
      <t>ナ</t>
    </rPh>
    <phoneticPr fontId="10"/>
  </si>
  <si>
    <t>代表職名</t>
    <rPh sb="0" eb="2">
      <t>ダイヒョウ</t>
    </rPh>
    <rPh sb="2" eb="4">
      <t>ショクメイ</t>
    </rPh>
    <phoneticPr fontId="10"/>
  </si>
  <si>
    <t>氏名</t>
    <rPh sb="0" eb="2">
      <t>シメイ</t>
    </rPh>
    <phoneticPr fontId="10"/>
  </si>
  <si>
    <t>担　当　者</t>
    <rPh sb="0" eb="1">
      <t>タン</t>
    </rPh>
    <rPh sb="2" eb="3">
      <t>トウ</t>
    </rPh>
    <rPh sb="4" eb="5">
      <t>モノ</t>
    </rPh>
    <phoneticPr fontId="10"/>
  </si>
  <si>
    <t>担当氏名</t>
    <rPh sb="0" eb="4">
      <t>タントウシメイ</t>
    </rPh>
    <phoneticPr fontId="10"/>
  </si>
  <si>
    <t>電話番号</t>
    <rPh sb="0" eb="1">
      <t>デン</t>
    </rPh>
    <rPh sb="1" eb="2">
      <t>ハナシ</t>
    </rPh>
    <rPh sb="2" eb="4">
      <t>バンゴウ</t>
    </rPh>
    <phoneticPr fontId="10"/>
  </si>
  <si>
    <t>電話番号</t>
    <rPh sb="0" eb="2">
      <t>デンワ</t>
    </rPh>
    <rPh sb="2" eb="4">
      <t>バンゴウ</t>
    </rPh>
    <phoneticPr fontId="10"/>
  </si>
  <si>
    <t>メルアド</t>
    <phoneticPr fontId="10"/>
  </si>
  <si>
    <t>申請に係る事業所数※</t>
    <rPh sb="0" eb="2">
      <t>シンセイ</t>
    </rPh>
    <rPh sb="3" eb="4">
      <t>カカ</t>
    </rPh>
    <rPh sb="5" eb="8">
      <t>ジギョウショ</t>
    </rPh>
    <rPh sb="8" eb="9">
      <t>スウ</t>
    </rPh>
    <phoneticPr fontId="10"/>
  </si>
  <si>
    <t>車両台数は０ではないか。</t>
    <rPh sb="0" eb="2">
      <t>シャリョウ</t>
    </rPh>
    <rPh sb="2" eb="4">
      <t>ダイスウ</t>
    </rPh>
    <phoneticPr fontId="10"/>
  </si>
  <si>
    <t>申請に係る車両台数※</t>
    <rPh sb="0" eb="2">
      <t>シンセイ</t>
    </rPh>
    <rPh sb="3" eb="4">
      <t>カカ</t>
    </rPh>
    <rPh sb="5" eb="7">
      <t>シャリョウ</t>
    </rPh>
    <rPh sb="7" eb="9">
      <t>ダイスウ</t>
    </rPh>
    <phoneticPr fontId="10"/>
  </si>
  <si>
    <t>交付申請額（請求額）</t>
    <rPh sb="0" eb="2">
      <t>コウフ</t>
    </rPh>
    <rPh sb="2" eb="5">
      <t>シンセイガク</t>
    </rPh>
    <rPh sb="6" eb="8">
      <t>セイキュウ</t>
    </rPh>
    <rPh sb="8" eb="9">
      <t>ガク</t>
    </rPh>
    <phoneticPr fontId="10"/>
  </si>
  <si>
    <t>【申立事項】（下記のとおり相違ないことを確認の上、チェックボックスをチェックしてください。全ての項目がチェックされないと交付申請できません。）</t>
    <rPh sb="1" eb="2">
      <t>モウ</t>
    </rPh>
    <rPh sb="2" eb="3">
      <t>タ</t>
    </rPh>
    <rPh sb="3" eb="5">
      <t>ジコウ</t>
    </rPh>
    <rPh sb="7" eb="9">
      <t>カキ</t>
    </rPh>
    <rPh sb="13" eb="15">
      <t>ソウイ</t>
    </rPh>
    <rPh sb="20" eb="22">
      <t>カクニン</t>
    </rPh>
    <rPh sb="23" eb="24">
      <t>ウエ</t>
    </rPh>
    <rPh sb="45" eb="46">
      <t>スベ</t>
    </rPh>
    <rPh sb="48" eb="50">
      <t>コウモク</t>
    </rPh>
    <rPh sb="60" eb="62">
      <t>コウフ</t>
    </rPh>
    <rPh sb="62" eb="64">
      <t>シンセイ</t>
    </rPh>
    <phoneticPr fontId="10"/>
  </si>
  <si>
    <t>本年度において、燃油価格高騰の影響による自動車燃料費の支援を目的とした他の補助金等の交付を受けていないこと。また、本支援金における障害区分等の他区分において、同一車両の申請を行わないこと。</t>
    <rPh sb="20" eb="23">
      <t>ジドウシャ</t>
    </rPh>
    <rPh sb="23" eb="25">
      <t>ネンリョウ</t>
    </rPh>
    <rPh sb="25" eb="26">
      <t>ヒ</t>
    </rPh>
    <rPh sb="57" eb="58">
      <t>ホン</t>
    </rPh>
    <rPh sb="58" eb="61">
      <t>シエンキン</t>
    </rPh>
    <rPh sb="65" eb="67">
      <t>ショウガイ</t>
    </rPh>
    <rPh sb="67" eb="69">
      <t>クブン</t>
    </rPh>
    <rPh sb="69" eb="70">
      <t>トウ</t>
    </rPh>
    <rPh sb="71" eb="72">
      <t>ホカ</t>
    </rPh>
    <rPh sb="72" eb="74">
      <t>クブン</t>
    </rPh>
    <rPh sb="79" eb="81">
      <t>ドウイツ</t>
    </rPh>
    <rPh sb="81" eb="83">
      <t>シャリョウ</t>
    </rPh>
    <rPh sb="84" eb="86">
      <t>シンセイ</t>
    </rPh>
    <rPh sb="87" eb="88">
      <t>オコナ</t>
    </rPh>
    <phoneticPr fontId="10"/>
  </si>
  <si>
    <t>サービス種別・申請金額等の申請内容に相違ないこと。</t>
    <phoneticPr fontId="10"/>
  </si>
  <si>
    <t>振込先情報</t>
    <rPh sb="0" eb="3">
      <t>フリコミサキ</t>
    </rPh>
    <rPh sb="3" eb="5">
      <t>ジョウホウ</t>
    </rPh>
    <phoneticPr fontId="10"/>
  </si>
  <si>
    <t>金融機関コード</t>
    <rPh sb="0" eb="2">
      <t>キンユウ</t>
    </rPh>
    <rPh sb="2" eb="4">
      <t>キカン</t>
    </rPh>
    <phoneticPr fontId="4"/>
  </si>
  <si>
    <t>金融機関コード</t>
    <rPh sb="0" eb="2">
      <t>キンユウ</t>
    </rPh>
    <rPh sb="2" eb="4">
      <t>キカン</t>
    </rPh>
    <phoneticPr fontId="10"/>
  </si>
  <si>
    <t>支店番号</t>
    <rPh sb="0" eb="2">
      <t>シテン</t>
    </rPh>
    <rPh sb="2" eb="4">
      <t>バンゴウ</t>
    </rPh>
    <phoneticPr fontId="4"/>
  </si>
  <si>
    <t>※ゆうちょ銀行は3桁の番号に変換して記載すること。</t>
    <phoneticPr fontId="10"/>
  </si>
  <si>
    <t>支店番号</t>
    <rPh sb="0" eb="4">
      <t>シテンバンゴウ</t>
    </rPh>
    <phoneticPr fontId="10"/>
  </si>
  <si>
    <t>金融機関名</t>
    <rPh sb="0" eb="2">
      <t>キンユウ</t>
    </rPh>
    <rPh sb="2" eb="4">
      <t>キカン</t>
    </rPh>
    <rPh sb="4" eb="5">
      <t>メイ</t>
    </rPh>
    <phoneticPr fontId="4"/>
  </si>
  <si>
    <t>金融機関名</t>
    <rPh sb="0" eb="2">
      <t>キンユウ</t>
    </rPh>
    <rPh sb="2" eb="5">
      <t>キカンメイ</t>
    </rPh>
    <phoneticPr fontId="10"/>
  </si>
  <si>
    <t>店　名</t>
    <rPh sb="0" eb="1">
      <t>ミセ</t>
    </rPh>
    <rPh sb="2" eb="3">
      <t>ナ</t>
    </rPh>
    <phoneticPr fontId="4"/>
  </si>
  <si>
    <t>店名</t>
    <rPh sb="0" eb="2">
      <t>テンメイ</t>
    </rPh>
    <phoneticPr fontId="10"/>
  </si>
  <si>
    <t>預金種類</t>
    <rPh sb="0" eb="2">
      <t>ヨキン</t>
    </rPh>
    <rPh sb="2" eb="4">
      <t>シュルイ</t>
    </rPh>
    <phoneticPr fontId="4"/>
  </si>
  <si>
    <t>１．普通　２．当座　（数字を記入してください。）</t>
    <rPh sb="7" eb="9">
      <t>トウザ</t>
    </rPh>
    <rPh sb="11" eb="13">
      <t>スウジ</t>
    </rPh>
    <rPh sb="14" eb="16">
      <t>キニュウ</t>
    </rPh>
    <phoneticPr fontId="4"/>
  </si>
  <si>
    <t>預金種類</t>
    <rPh sb="0" eb="4">
      <t>ヨキンシュルイ</t>
    </rPh>
    <phoneticPr fontId="10"/>
  </si>
  <si>
    <t>口座番号</t>
    <rPh sb="0" eb="2">
      <t>コウザ</t>
    </rPh>
    <rPh sb="2" eb="4">
      <t>バンゴウ</t>
    </rPh>
    <phoneticPr fontId="4"/>
  </si>
  <si>
    <t>※ゆうちょ銀行は7桁の番号に変換して記載すること。</t>
    <phoneticPr fontId="10"/>
  </si>
  <si>
    <t>口座番号</t>
    <rPh sb="0" eb="4">
      <t>コウザバンゴウ</t>
    </rPh>
    <phoneticPr fontId="10"/>
  </si>
  <si>
    <t>（フリガナ）</t>
    <phoneticPr fontId="10"/>
  </si>
  <si>
    <t>（通帳の表面にある漢字の名義ではありませんので、十分注意してください。）</t>
    <rPh sb="1" eb="3">
      <t>ツウチョウ</t>
    </rPh>
    <rPh sb="4" eb="5">
      <t>オモテ</t>
    </rPh>
    <rPh sb="5" eb="6">
      <t>メン</t>
    </rPh>
    <rPh sb="9" eb="11">
      <t>カンジ</t>
    </rPh>
    <rPh sb="12" eb="14">
      <t>メイギ</t>
    </rPh>
    <rPh sb="24" eb="26">
      <t>ジュウブン</t>
    </rPh>
    <rPh sb="26" eb="28">
      <t>チュウイ</t>
    </rPh>
    <phoneticPr fontId="10"/>
  </si>
  <si>
    <t>事業所番号</t>
    <rPh sb="0" eb="3">
      <t>ジギョウショ</t>
    </rPh>
    <rPh sb="3" eb="5">
      <t>バンゴウ</t>
    </rPh>
    <phoneticPr fontId="10"/>
  </si>
  <si>
    <t>事業所名</t>
    <rPh sb="0" eb="3">
      <t>ジギョウショ</t>
    </rPh>
    <rPh sb="3" eb="4">
      <t>メイ</t>
    </rPh>
    <phoneticPr fontId="10"/>
  </si>
  <si>
    <t>主たるサービス種別</t>
    <rPh sb="0" eb="1">
      <t>シュ</t>
    </rPh>
    <rPh sb="7" eb="9">
      <t>シュベツ</t>
    </rPh>
    <phoneticPr fontId="10"/>
  </si>
  <si>
    <t>基準額</t>
    <rPh sb="0" eb="2">
      <t>キジュン</t>
    </rPh>
    <rPh sb="2" eb="3">
      <t>ガク</t>
    </rPh>
    <phoneticPr fontId="10"/>
  </si>
  <si>
    <t>申請台数</t>
    <rPh sb="0" eb="2">
      <t>シンセイ</t>
    </rPh>
    <rPh sb="2" eb="4">
      <t>ダイスウ</t>
    </rPh>
    <phoneticPr fontId="10"/>
  </si>
  <si>
    <t>申請額</t>
    <rPh sb="0" eb="3">
      <t>シンセイガク</t>
    </rPh>
    <phoneticPr fontId="10"/>
  </si>
  <si>
    <t>確認</t>
    <rPh sb="0" eb="2">
      <t>カクニン</t>
    </rPh>
    <phoneticPr fontId="10"/>
  </si>
  <si>
    <t>№</t>
    <phoneticPr fontId="10"/>
  </si>
  <si>
    <t>事業所サービス</t>
    <rPh sb="0" eb="3">
      <t>ジギョウショ</t>
    </rPh>
    <phoneticPr fontId="2"/>
  </si>
  <si>
    <t>車輛重複チェック</t>
    <rPh sb="0" eb="2">
      <t>シャリョウ</t>
    </rPh>
    <rPh sb="2" eb="4">
      <t>ジュウフク</t>
    </rPh>
    <phoneticPr fontId="2"/>
  </si>
  <si>
    <t>　栃木県知事　福田　富一　様</t>
    <rPh sb="1" eb="4">
      <t>トチギケン</t>
    </rPh>
    <rPh sb="4" eb="6">
      <t>チジ</t>
    </rPh>
    <rPh sb="7" eb="9">
      <t>フクダ</t>
    </rPh>
    <rPh sb="10" eb="12">
      <t>トミカズ</t>
    </rPh>
    <rPh sb="13" eb="14">
      <t>サマ</t>
    </rPh>
    <phoneticPr fontId="10"/>
  </si>
  <si>
    <t>事業所・サービス重複チェック</t>
    <rPh sb="0" eb="3">
      <t>ジギョウショ</t>
    </rPh>
    <rPh sb="8" eb="10">
      <t>ジュウフク</t>
    </rPh>
    <phoneticPr fontId="2"/>
  </si>
  <si>
    <t>規則の別記様式第１</t>
    <rPh sb="0" eb="2">
      <t>キソク</t>
    </rPh>
    <rPh sb="3" eb="5">
      <t>ベッキ</t>
    </rPh>
    <rPh sb="5" eb="7">
      <t>ヨウシキ</t>
    </rPh>
    <rPh sb="7" eb="8">
      <t>ダイ</t>
    </rPh>
    <phoneticPr fontId="10"/>
  </si>
  <si>
    <t>別紙様式１</t>
    <rPh sb="2" eb="4">
      <t>ヨウシキ</t>
    </rPh>
    <phoneticPr fontId="2"/>
  </si>
  <si>
    <t>代表者氏名</t>
    <rPh sb="0" eb="3">
      <t>ダイヒョウシャ</t>
    </rPh>
    <rPh sb="3" eb="5">
      <t>シメイ</t>
    </rPh>
    <phoneticPr fontId="10"/>
  </si>
  <si>
    <t>申請車両番号１</t>
    <rPh sb="0" eb="2">
      <t>シンセイ</t>
    </rPh>
    <rPh sb="2" eb="4">
      <t>シャリョウ</t>
    </rPh>
    <rPh sb="4" eb="6">
      <t>バンゴウ</t>
    </rPh>
    <phoneticPr fontId="2"/>
  </si>
  <si>
    <t>申請車両番号２</t>
    <rPh sb="0" eb="2">
      <t>シンセイ</t>
    </rPh>
    <rPh sb="2" eb="4">
      <t>シャリョウ</t>
    </rPh>
    <rPh sb="4" eb="6">
      <t>バンゴウ</t>
    </rPh>
    <phoneticPr fontId="2"/>
  </si>
  <si>
    <t>申請車両番号３</t>
    <rPh sb="0" eb="2">
      <t>シンセイ</t>
    </rPh>
    <rPh sb="2" eb="4">
      <t>シャリョウ</t>
    </rPh>
    <rPh sb="4" eb="6">
      <t>バンゴウ</t>
    </rPh>
    <phoneticPr fontId="2"/>
  </si>
  <si>
    <t>申請車両番号４</t>
    <rPh sb="0" eb="2">
      <t>シンセイ</t>
    </rPh>
    <rPh sb="2" eb="4">
      <t>シャリョウ</t>
    </rPh>
    <rPh sb="4" eb="6">
      <t>バンゴウ</t>
    </rPh>
    <phoneticPr fontId="2"/>
  </si>
  <si>
    <t>申請車両番号５</t>
    <rPh sb="0" eb="2">
      <t>シンセイ</t>
    </rPh>
    <rPh sb="2" eb="4">
      <t>シャリョウ</t>
    </rPh>
    <rPh sb="4" eb="6">
      <t>バンゴウ</t>
    </rPh>
    <phoneticPr fontId="2"/>
  </si>
  <si>
    <t>申請車両番号６</t>
    <rPh sb="0" eb="2">
      <t>シンセイ</t>
    </rPh>
    <rPh sb="2" eb="4">
      <t>シャリョウ</t>
    </rPh>
    <rPh sb="4" eb="6">
      <t>バンゴウ</t>
    </rPh>
    <phoneticPr fontId="2"/>
  </si>
  <si>
    <t>令和４年度栃木県社会福祉施設等車両燃料費高騰対策支援金
交付申請書（実績報告書兼請求書）</t>
    <rPh sb="0" eb="2">
      <t>レイワ</t>
    </rPh>
    <rPh sb="3" eb="5">
      <t>ネンド</t>
    </rPh>
    <rPh sb="5" eb="8">
      <t>トチギケン</t>
    </rPh>
    <rPh sb="8" eb="10">
      <t>シャカイ</t>
    </rPh>
    <rPh sb="10" eb="12">
      <t>フクシ</t>
    </rPh>
    <rPh sb="12" eb="13">
      <t>シ</t>
    </rPh>
    <rPh sb="13" eb="14">
      <t>セツ</t>
    </rPh>
    <rPh sb="14" eb="15">
      <t>トウ</t>
    </rPh>
    <rPh sb="15" eb="17">
      <t>シャリョウ</t>
    </rPh>
    <rPh sb="17" eb="20">
      <t>ネンリョウヒ</t>
    </rPh>
    <rPh sb="20" eb="22">
      <t>コウトウ</t>
    </rPh>
    <rPh sb="22" eb="24">
      <t>タイサク</t>
    </rPh>
    <rPh sb="24" eb="26">
      <t>シエン</t>
    </rPh>
    <rPh sb="26" eb="27">
      <t>キン</t>
    </rPh>
    <rPh sb="28" eb="29">
      <t>コウ</t>
    </rPh>
    <rPh sb="29" eb="30">
      <t>ツキ</t>
    </rPh>
    <rPh sb="30" eb="31">
      <t>サル</t>
    </rPh>
    <rPh sb="31" eb="32">
      <t>ショウ</t>
    </rPh>
    <rPh sb="32" eb="33">
      <t>ショ</t>
    </rPh>
    <rPh sb="34" eb="36">
      <t>ジッセキ</t>
    </rPh>
    <rPh sb="36" eb="39">
      <t>ホウコクショ</t>
    </rPh>
    <rPh sb="39" eb="40">
      <t>ケン</t>
    </rPh>
    <rPh sb="40" eb="43">
      <t>セイキュウショ</t>
    </rPh>
    <phoneticPr fontId="10"/>
  </si>
  <si>
    <t>　このことについて、令和４年度栃木県社会福祉施設等車両燃料費高騰対策支援金を下記のとおり交付されるよう、栃木県補助金等交付規則第４条及び第13条の規定により別紙を添えて申請及び実績を報告します。
　併せて、当該支援金を交付されるよう、同規則第18条の規定により請求しますので、振込は下記振込先情報に記載の口座までお願いします。</t>
    <rPh sb="34" eb="36">
      <t>シエン</t>
    </rPh>
    <rPh sb="44" eb="46">
      <t>コウフ</t>
    </rPh>
    <rPh sb="52" eb="55">
      <t>トチギケン</t>
    </rPh>
    <rPh sb="55" eb="58">
      <t>ホジョキン</t>
    </rPh>
    <rPh sb="58" eb="59">
      <t>トウ</t>
    </rPh>
    <rPh sb="59" eb="61">
      <t>コウフ</t>
    </rPh>
    <rPh sb="61" eb="63">
      <t>キソク</t>
    </rPh>
    <rPh sb="63" eb="64">
      <t>ダイ</t>
    </rPh>
    <rPh sb="65" eb="66">
      <t>ジョウ</t>
    </rPh>
    <rPh sb="66" eb="67">
      <t>オヨ</t>
    </rPh>
    <rPh sb="68" eb="69">
      <t>ダイ</t>
    </rPh>
    <rPh sb="71" eb="72">
      <t>ジョウ</t>
    </rPh>
    <rPh sb="73" eb="75">
      <t>キテイ</t>
    </rPh>
    <rPh sb="78" eb="80">
      <t>ベッシ</t>
    </rPh>
    <rPh sb="81" eb="82">
      <t>ソ</t>
    </rPh>
    <rPh sb="84" eb="86">
      <t>シンセイ</t>
    </rPh>
    <rPh sb="86" eb="87">
      <t>オヨ</t>
    </rPh>
    <rPh sb="88" eb="90">
      <t>ジッセキ</t>
    </rPh>
    <rPh sb="91" eb="93">
      <t>ホウコク</t>
    </rPh>
    <rPh sb="99" eb="100">
      <t>アワ</t>
    </rPh>
    <rPh sb="103" eb="105">
      <t>トウガイ</t>
    </rPh>
    <rPh sb="105" eb="108">
      <t>シエンキン</t>
    </rPh>
    <rPh sb="109" eb="111">
      <t>コウフ</t>
    </rPh>
    <rPh sb="117" eb="118">
      <t>ドウ</t>
    </rPh>
    <rPh sb="118" eb="120">
      <t>キソク</t>
    </rPh>
    <rPh sb="130" eb="132">
      <t>セイキュウ</t>
    </rPh>
    <phoneticPr fontId="10"/>
  </si>
  <si>
    <r>
      <t>メールアドレス</t>
    </r>
    <r>
      <rPr>
        <sz val="11"/>
        <rFont val="ＭＳ 明朝"/>
        <family val="1"/>
        <charset val="128"/>
      </rPr>
      <t>（ない場合はFAX番号）</t>
    </r>
    <rPh sb="10" eb="12">
      <t>バアイ</t>
    </rPh>
    <rPh sb="16" eb="18">
      <t>バンゴウ</t>
    </rPh>
    <phoneticPr fontId="10"/>
  </si>
  <si>
    <t>申請する車両は、自らが燃料費を負担し、利用者の輸送・送迎、介護職員等による利用者の居宅等への訪問又は利用者の医療機関への通院を含む介護サービスの提供に使用するものであること。</t>
    <rPh sb="43" eb="44">
      <t>トウ</t>
    </rPh>
    <phoneticPr fontId="10"/>
  </si>
  <si>
    <t>この支援金における収入及び支出等に係る証拠書類（申請車両の自動車検査証の写しを含む）を５年間適切に整備保管すること。</t>
    <phoneticPr fontId="10"/>
  </si>
  <si>
    <r>
      <t>口座名義（ｶﾅ）</t>
    </r>
    <r>
      <rPr>
        <b/>
        <sz val="14"/>
        <rFont val="ＭＳ 明朝"/>
        <family val="1"/>
        <charset val="128"/>
      </rPr>
      <t>※</t>
    </r>
    <rPh sb="0" eb="2">
      <t>コウザ</t>
    </rPh>
    <rPh sb="2" eb="4">
      <t>メイギ</t>
    </rPh>
    <phoneticPr fontId="10"/>
  </si>
  <si>
    <r>
      <t>　　※口座名義（カナ）：</t>
    </r>
    <r>
      <rPr>
        <b/>
        <u val="double"/>
        <sz val="13"/>
        <rFont val="游ゴシック"/>
        <family val="3"/>
        <charset val="128"/>
        <scheme val="minor"/>
      </rPr>
      <t>通帳の見開き等に記載されているカタカナの名義（全て大文字）</t>
    </r>
    <r>
      <rPr>
        <b/>
        <sz val="13"/>
        <rFont val="游ゴシック"/>
        <family val="3"/>
        <charset val="128"/>
        <scheme val="minor"/>
      </rPr>
      <t>をスペースを含め正確に記載してください。</t>
    </r>
    <rPh sb="3" eb="5">
      <t>コウザ</t>
    </rPh>
    <rPh sb="5" eb="7">
      <t>メイギ</t>
    </rPh>
    <rPh sb="12" eb="14">
      <t>ツウチョウ</t>
    </rPh>
    <rPh sb="15" eb="17">
      <t>ミヒラ</t>
    </rPh>
    <rPh sb="18" eb="19">
      <t>トウ</t>
    </rPh>
    <rPh sb="20" eb="22">
      <t>キサイ</t>
    </rPh>
    <rPh sb="32" eb="34">
      <t>メイギ</t>
    </rPh>
    <rPh sb="35" eb="36">
      <t>スベ</t>
    </rPh>
    <rPh sb="37" eb="40">
      <t>オオモジ</t>
    </rPh>
    <rPh sb="47" eb="48">
      <t>フク</t>
    </rPh>
    <rPh sb="49" eb="51">
      <t>セイカク</t>
    </rPh>
    <rPh sb="52" eb="54">
      <t>キサイ</t>
    </rPh>
    <phoneticPr fontId="10"/>
  </si>
  <si>
    <t>※事業所ごとの基本情報・申請車両を&lt;別紙様式１&gt;「申請事業所等一覧表」に記載してください。</t>
    <rPh sb="7" eb="9">
      <t>キホン</t>
    </rPh>
    <rPh sb="9" eb="11">
      <t>ジョウホウ</t>
    </rPh>
    <rPh sb="12" eb="14">
      <t>シンセイ</t>
    </rPh>
    <rPh sb="14" eb="16">
      <t>シャリョウ</t>
    </rPh>
    <rPh sb="18" eb="20">
      <t>ベッシ</t>
    </rPh>
    <rPh sb="20" eb="22">
      <t>ヨウシキ</t>
    </rPh>
    <rPh sb="30" eb="31">
      <t>トウ</t>
    </rPh>
    <phoneticPr fontId="10"/>
  </si>
  <si>
    <t>介護施設</t>
    <rPh sb="0" eb="2">
      <t>カイゴ</t>
    </rPh>
    <rPh sb="2" eb="4">
      <t>シセツ</t>
    </rPh>
    <phoneticPr fontId="10"/>
  </si>
  <si>
    <r>
      <t>法人宛て支援金の振込先として指定できる口座の情報を入力してください。※</t>
    </r>
    <r>
      <rPr>
        <b/>
        <u val="double"/>
        <sz val="14"/>
        <color rgb="FFFF0000"/>
        <rFont val="游ゴシック"/>
        <family val="3"/>
        <charset val="128"/>
        <scheme val="minor"/>
      </rPr>
      <t>通帳の写しを添付</t>
    </r>
    <r>
      <rPr>
        <b/>
        <sz val="14"/>
        <color rgb="FFFF0000"/>
        <rFont val="游ゴシック"/>
        <family val="3"/>
        <charset val="128"/>
        <scheme val="minor"/>
      </rPr>
      <t>してください。</t>
    </r>
    <rPh sb="2" eb="3">
      <t>ア</t>
    </rPh>
    <rPh sb="35" eb="37">
      <t>ツウチョウ</t>
    </rPh>
    <rPh sb="38" eb="39">
      <t>ウツ</t>
    </rPh>
    <rPh sb="41" eb="43">
      <t>テンプ</t>
    </rPh>
    <phoneticPr fontId="10"/>
  </si>
  <si>
    <t>有料老人ホーム</t>
    <rPh sb="0" eb="2">
      <t>ユウリョウ</t>
    </rPh>
    <rPh sb="2" eb="4">
      <t>ロウジン</t>
    </rPh>
    <phoneticPr fontId="2"/>
  </si>
  <si>
    <t>サービス付き高齢者向け住宅</t>
    <rPh sb="4" eb="5">
      <t>ツ</t>
    </rPh>
    <rPh sb="6" eb="9">
      <t>コウレイシャ</t>
    </rPh>
    <rPh sb="9" eb="10">
      <t>ム</t>
    </rPh>
    <rPh sb="11" eb="13">
      <t>ジュウタク</t>
    </rPh>
    <phoneticPr fontId="2"/>
  </si>
  <si>
    <r>
      <t>申請事業所</t>
    </r>
    <r>
      <rPr>
        <sz val="14"/>
        <rFont val="ＭＳ ゴシック"/>
        <family val="3"/>
        <charset val="128"/>
      </rPr>
      <t>等一覧表</t>
    </r>
    <rPh sb="5" eb="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</si>
</sst>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quot;施&quot;&quot;設&quot;&quot;・&quot;&quot;事&quot;&quot;業&quot;&quot;所&quot;"/>
    <numFmt numFmtId="178" formatCode="#,##0&quot;台&quot;"/>
    <numFmt numFmtId="179" formatCode="&quot;09&quot;###0"/>
  </numFmts>
  <fonts count="42" x14ac:knownFonts="1">
    <font>
      <sz val="11"/>
      <color theme="1"/>
      <name val="ＭＳ ゴシック"/>
      <family val="2"/>
      <charset val="128"/>
    </font>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sz val="10.5"/>
      <name val="ＭＳ Ｐゴシック"/>
      <family val="3"/>
      <charset val="128"/>
    </font>
    <font>
      <sz val="10.5"/>
      <name val="ＭＳ ゴシック"/>
      <family val="3"/>
      <charset val="128"/>
    </font>
    <font>
      <b/>
      <sz val="20"/>
      <name val="游ゴシック"/>
      <family val="3"/>
      <charset val="128"/>
      <scheme val="minor"/>
    </font>
    <font>
      <sz val="6"/>
      <name val="游ゴシック"/>
      <family val="3"/>
      <charset val="128"/>
      <scheme val="minor"/>
    </font>
    <font>
      <sz val="12"/>
      <color rgb="FFFF0000"/>
      <name val="游ゴシック"/>
      <family val="3"/>
      <charset val="128"/>
      <scheme val="minor"/>
    </font>
    <font>
      <b/>
      <sz val="12"/>
      <color rgb="FFFF0000"/>
      <name val="游ゴシック"/>
      <family val="3"/>
      <charset val="128"/>
      <scheme val="minor"/>
    </font>
    <font>
      <u/>
      <sz val="11"/>
      <color theme="10"/>
      <name val="游ゴシック"/>
      <family val="2"/>
      <scheme val="minor"/>
    </font>
    <font>
      <b/>
      <sz val="14"/>
      <name val="游ゴシック"/>
      <family val="3"/>
      <charset val="128"/>
      <scheme val="minor"/>
    </font>
    <font>
      <b/>
      <sz val="12"/>
      <name val="ＭＳ ゴシック"/>
      <family val="3"/>
      <charset val="128"/>
    </font>
    <font>
      <sz val="14"/>
      <name val="ＭＳ 明朝"/>
      <family val="1"/>
      <charset val="128"/>
    </font>
    <font>
      <sz val="11"/>
      <color rgb="FFFF0000"/>
      <name val="ＭＳ ゴシック"/>
      <family val="2"/>
      <charset val="128"/>
    </font>
    <font>
      <sz val="14"/>
      <name val="ＭＳ ゴシック"/>
      <family val="3"/>
      <charset val="128"/>
    </font>
    <font>
      <sz val="12"/>
      <name val="ＭＳ 明朝"/>
      <family val="1"/>
      <charset val="128"/>
    </font>
    <font>
      <b/>
      <sz val="12"/>
      <name val="ＭＳ 明朝"/>
      <family val="1"/>
      <charset val="128"/>
    </font>
    <font>
      <sz val="11"/>
      <name val="ＭＳ ゴシック"/>
      <family val="2"/>
      <charset val="128"/>
    </font>
    <font>
      <sz val="14"/>
      <name val="游ゴシック"/>
      <family val="2"/>
      <scheme val="minor"/>
    </font>
    <font>
      <sz val="12"/>
      <name val="游ゴシック"/>
      <family val="3"/>
      <charset val="128"/>
      <scheme val="minor"/>
    </font>
    <font>
      <b/>
      <sz val="12"/>
      <name val="游ゴシック"/>
      <family val="3"/>
      <charset val="128"/>
      <scheme val="minor"/>
    </font>
    <font>
      <sz val="11"/>
      <name val="游ゴシック"/>
      <family val="3"/>
      <charset val="128"/>
      <scheme val="minor"/>
    </font>
    <font>
      <sz val="14"/>
      <name val="游ゴシック"/>
      <family val="3"/>
      <charset val="128"/>
      <scheme val="minor"/>
    </font>
    <font>
      <sz val="20"/>
      <name val="ＭＳ ゴシック"/>
      <family val="3"/>
      <charset val="128"/>
    </font>
    <font>
      <sz val="11"/>
      <name val="ＭＳ 明朝"/>
      <family val="1"/>
      <charset val="128"/>
    </font>
    <font>
      <b/>
      <sz val="11"/>
      <name val="游ゴシック"/>
      <family val="3"/>
      <charset val="128"/>
      <scheme val="minor"/>
    </font>
    <font>
      <sz val="18"/>
      <name val="ＭＳ ゴシック"/>
      <family val="3"/>
      <charset val="128"/>
    </font>
    <font>
      <sz val="18"/>
      <name val="游ゴシック"/>
      <family val="2"/>
      <scheme val="minor"/>
    </font>
    <font>
      <sz val="14"/>
      <name val="游ゴシック Light"/>
      <family val="3"/>
      <charset val="128"/>
      <scheme val="major"/>
    </font>
    <font>
      <b/>
      <sz val="14"/>
      <name val="ＭＳ 明朝"/>
      <family val="1"/>
      <charset val="128"/>
    </font>
    <font>
      <b/>
      <sz val="13"/>
      <name val="游ゴシック"/>
      <family val="3"/>
      <charset val="128"/>
      <scheme val="minor"/>
    </font>
    <font>
      <b/>
      <u val="double"/>
      <sz val="13"/>
      <name val="游ゴシック"/>
      <family val="3"/>
      <charset val="128"/>
      <scheme val="minor"/>
    </font>
    <font>
      <sz val="13"/>
      <name val="游ゴシック"/>
      <family val="3"/>
      <charset val="128"/>
      <scheme val="minor"/>
    </font>
    <font>
      <sz val="11"/>
      <name val="ＭＳ ゴシック"/>
      <family val="3"/>
      <charset val="128"/>
    </font>
    <font>
      <b/>
      <sz val="14"/>
      <color rgb="FFFF0000"/>
      <name val="游ゴシック"/>
      <family val="3"/>
      <charset val="128"/>
      <scheme val="minor"/>
    </font>
    <font>
      <b/>
      <u val="double"/>
      <sz val="14"/>
      <color rgb="FFFF0000"/>
      <name val="游ゴシック"/>
      <family val="3"/>
      <charset val="128"/>
      <scheme val="minor"/>
    </font>
    <font>
      <sz val="16"/>
      <name val="ＭＳ ゴシック"/>
      <family val="3"/>
      <charset val="128"/>
    </font>
    <font>
      <sz val="14"/>
      <name val="ＭＳ ゴシック"/>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right style="thin">
        <color auto="1"/>
      </right>
      <top style="thin">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auto="1"/>
      </right>
      <top style="medium">
        <color rgb="FFFF0000"/>
      </top>
      <bottom style="medium">
        <color rgb="FFFF0000"/>
      </bottom>
      <diagonal/>
    </border>
    <border>
      <left style="thin">
        <color auto="1"/>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13" fillId="0" borderId="0" applyNumberFormat="0" applyFill="0" applyBorder="0" applyAlignment="0" applyProtection="0"/>
  </cellStyleXfs>
  <cellXfs count="188">
    <xf numFmtId="0" fontId="0" fillId="0" borderId="0" xfId="0">
      <alignment vertical="center"/>
    </xf>
    <xf numFmtId="0" fontId="0" fillId="0" borderId="0" xfId="0" applyAlignment="1">
      <alignment horizontal="center" vertical="center"/>
    </xf>
    <xf numFmtId="0" fontId="0" fillId="0" borderId="1" xfId="0" applyBorder="1">
      <alignment vertical="center"/>
    </xf>
    <xf numFmtId="38" fontId="0" fillId="0" borderId="1" xfId="1" applyFont="1" applyBorder="1" applyAlignment="1">
      <alignment horizontal="right" vertical="center" indent="2"/>
    </xf>
    <xf numFmtId="0" fontId="0" fillId="0" borderId="1" xfId="0" applyBorder="1" applyAlignment="1">
      <alignment horizontal="right" vertical="center" indent="3"/>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38" fontId="6" fillId="0" borderId="0" xfId="2" applyNumberFormat="1" applyFont="1"/>
    <xf numFmtId="0" fontId="7" fillId="0" borderId="0" xfId="2" applyFont="1"/>
    <xf numFmtId="38" fontId="8" fillId="0" borderId="1" xfId="3" applyFont="1" applyBorder="1"/>
    <xf numFmtId="38" fontId="8" fillId="0" borderId="1" xfId="3" applyFont="1" applyFill="1" applyBorder="1" applyAlignment="1" applyProtection="1"/>
    <xf numFmtId="0" fontId="8" fillId="0" borderId="0" xfId="2" applyFont="1" applyFill="1" applyAlignment="1">
      <alignment horizontal="right"/>
    </xf>
    <xf numFmtId="0" fontId="8" fillId="0" borderId="0" xfId="2" applyFont="1" applyFill="1" applyBorder="1" applyAlignment="1" applyProtection="1">
      <alignment horizontal="right" vertical="center" wrapText="1" indent="1"/>
    </xf>
    <xf numFmtId="0" fontId="8" fillId="0" borderId="1" xfId="2" applyFont="1" applyFill="1" applyBorder="1" applyAlignment="1" applyProtection="1">
      <alignment horizontal="left" vertical="center"/>
    </xf>
    <xf numFmtId="0" fontId="8" fillId="0" borderId="1" xfId="2" applyFont="1" applyFill="1" applyBorder="1" applyAlignment="1" applyProtection="1">
      <alignment horizontal="left" vertical="center" wrapText="1"/>
    </xf>
    <xf numFmtId="0" fontId="8" fillId="0" borderId="0" xfId="2" applyFont="1" applyFill="1" applyAlignment="1">
      <alignment horizontal="center"/>
    </xf>
    <xf numFmtId="0" fontId="8" fillId="0" borderId="1" xfId="2" applyFont="1" applyFill="1" applyBorder="1" applyAlignment="1" applyProtection="1">
      <alignment horizontal="center" vertical="center" wrapText="1"/>
    </xf>
    <xf numFmtId="0" fontId="7" fillId="0" borderId="0" xfId="2" applyFont="1" applyAlignment="1">
      <alignment horizontal="center"/>
    </xf>
    <xf numFmtId="38" fontId="8" fillId="0" borderId="1" xfId="1" applyFont="1" applyFill="1" applyBorder="1" applyAlignment="1" applyProtection="1">
      <alignment horizontal="right" vertical="center"/>
    </xf>
    <xf numFmtId="38" fontId="7" fillId="0" borderId="0" xfId="1" applyFont="1" applyAlignment="1"/>
    <xf numFmtId="0" fontId="8" fillId="2" borderId="1" xfId="2" applyFont="1" applyFill="1" applyBorder="1" applyAlignment="1">
      <alignment horizontal="center"/>
    </xf>
    <xf numFmtId="38" fontId="7" fillId="2" borderId="1" xfId="3" applyFont="1" applyFill="1" applyBorder="1" applyAlignment="1">
      <alignment horizontal="center"/>
    </xf>
    <xf numFmtId="0" fontId="5" fillId="0" borderId="0" xfId="2" applyFont="1" applyFill="1" applyBorder="1" applyAlignment="1" applyProtection="1">
      <alignment horizontal="center" vertical="center" wrapText="1"/>
    </xf>
    <xf numFmtId="38" fontId="6" fillId="0" borderId="0" xfId="1" applyFont="1" applyAlignment="1"/>
    <xf numFmtId="0" fontId="6" fillId="0" borderId="0" xfId="2" applyFont="1" applyAlignment="1">
      <alignment horizontal="center"/>
    </xf>
    <xf numFmtId="0" fontId="12" fillId="0" borderId="0" xfId="0" applyFont="1" applyAlignment="1">
      <alignment horizontal="left" vertical="center" shrinkToFit="1"/>
    </xf>
    <xf numFmtId="0" fontId="0" fillId="0" borderId="0" xfId="0" applyAlignment="1">
      <alignment vertical="center" shrinkToFit="1"/>
    </xf>
    <xf numFmtId="0" fontId="18" fillId="3" borderId="23" xfId="0" applyFont="1" applyFill="1" applyBorder="1" applyAlignment="1" applyProtection="1">
      <alignment horizontal="center" vertical="center"/>
      <protection locked="0"/>
    </xf>
    <xf numFmtId="0" fontId="18" fillId="3" borderId="24" xfId="0" applyFont="1" applyFill="1" applyBorder="1" applyAlignment="1" applyProtection="1">
      <alignment horizontal="center" vertical="center"/>
      <protection locked="0"/>
    </xf>
    <xf numFmtId="0" fontId="18" fillId="3" borderId="25" xfId="0" applyFont="1" applyFill="1" applyBorder="1" applyAlignment="1" applyProtection="1">
      <alignment horizontal="center" vertical="center"/>
      <protection locked="0"/>
    </xf>
    <xf numFmtId="0" fontId="18" fillId="3" borderId="27" xfId="0" applyFont="1" applyFill="1" applyBorder="1" applyAlignment="1" applyProtection="1">
      <alignment horizontal="center" vertical="center" shrinkToFit="1"/>
      <protection locked="0"/>
    </xf>
    <xf numFmtId="0" fontId="18" fillId="3" borderId="28" xfId="0" applyFont="1" applyFill="1" applyBorder="1" applyAlignment="1" applyProtection="1">
      <alignment horizontal="center" vertical="center" shrinkToFit="1"/>
      <protection locked="0"/>
    </xf>
    <xf numFmtId="0" fontId="18" fillId="3" borderId="29" xfId="0" applyFont="1" applyFill="1" applyBorder="1" applyAlignment="1" applyProtection="1">
      <alignment horizontal="center" vertical="center" shrinkToFit="1"/>
      <protection locked="0"/>
    </xf>
    <xf numFmtId="0" fontId="0" fillId="0" borderId="0" xfId="0" applyAlignment="1">
      <alignment vertical="center"/>
    </xf>
    <xf numFmtId="0" fontId="11" fillId="0" borderId="0" xfId="0" applyFont="1" applyAlignment="1">
      <alignment horizontal="center" vertical="center"/>
    </xf>
    <xf numFmtId="0" fontId="17" fillId="0" borderId="0" xfId="0" applyFont="1" applyAlignment="1">
      <alignment vertical="center"/>
    </xf>
    <xf numFmtId="0" fontId="19" fillId="0" borderId="0" xfId="0" applyFont="1" applyBorder="1" applyAlignment="1">
      <alignment horizontal="left" vertical="center"/>
    </xf>
    <xf numFmtId="0" fontId="20" fillId="0" borderId="0" xfId="0" applyFont="1" applyBorder="1" applyAlignment="1">
      <alignment horizontal="left" vertical="center" shrinkToFit="1"/>
    </xf>
    <xf numFmtId="0" fontId="21" fillId="0" borderId="0" xfId="0" applyFont="1" applyAlignment="1"/>
    <xf numFmtId="0" fontId="22" fillId="0" borderId="0" xfId="0" applyFont="1" applyAlignment="1">
      <alignment vertical="center" shrinkToFit="1"/>
    </xf>
    <xf numFmtId="0" fontId="23" fillId="0" borderId="0" xfId="0" applyFont="1" applyAlignment="1">
      <alignment horizontal="center"/>
    </xf>
    <xf numFmtId="0" fontId="24" fillId="0" borderId="0" xfId="0" applyFont="1" applyAlignment="1">
      <alignment horizontal="left"/>
    </xf>
    <xf numFmtId="0" fontId="25" fillId="0" borderId="0" xfId="0" applyFont="1" applyAlignment="1"/>
    <xf numFmtId="0" fontId="21" fillId="0" borderId="0" xfId="0" applyFont="1" applyBorder="1" applyAlignment="1"/>
    <xf numFmtId="0" fontId="24" fillId="0" borderId="0" xfId="0" applyFont="1" applyBorder="1" applyAlignment="1">
      <alignment horizontal="center" vertical="center"/>
    </xf>
    <xf numFmtId="0" fontId="26" fillId="0" borderId="0" xfId="0" applyFont="1" applyAlignment="1">
      <alignment vertical="center" shrinkToFit="1"/>
    </xf>
    <xf numFmtId="0" fontId="26" fillId="0" borderId="0" xfId="0" applyFont="1" applyAlignment="1">
      <alignment vertical="center"/>
    </xf>
    <xf numFmtId="176" fontId="21" fillId="0" borderId="0" xfId="0" applyNumberFormat="1" applyFont="1" applyBorder="1" applyAlignment="1"/>
    <xf numFmtId="0" fontId="26" fillId="0" borderId="0" xfId="0" applyFont="1" applyBorder="1" applyAlignment="1">
      <alignment vertical="center" shrinkToFit="1"/>
    </xf>
    <xf numFmtId="0" fontId="24" fillId="0" borderId="0" xfId="0" applyFont="1" applyAlignment="1">
      <alignment horizontal="left" vertical="center" shrinkToFit="1"/>
    </xf>
    <xf numFmtId="0" fontId="22" fillId="0" borderId="0" xfId="0" applyFont="1" applyBorder="1" applyAlignment="1">
      <alignment vertical="center" shrinkToFit="1"/>
    </xf>
    <xf numFmtId="0" fontId="26" fillId="0" borderId="0" xfId="0" applyFont="1" applyAlignment="1">
      <alignment horizontal="center" vertical="center" shrinkToFit="1"/>
    </xf>
    <xf numFmtId="0" fontId="26" fillId="0" borderId="0" xfId="0" applyFont="1" applyBorder="1" applyAlignment="1">
      <alignment vertical="center"/>
    </xf>
    <xf numFmtId="0" fontId="16" fillId="0" borderId="0" xfId="0" applyFont="1" applyAlignment="1">
      <alignment vertical="center"/>
    </xf>
    <xf numFmtId="0" fontId="16" fillId="0" borderId="0" xfId="0" applyFont="1" applyAlignment="1">
      <alignment vertical="center" shrinkToFit="1"/>
    </xf>
    <xf numFmtId="0" fontId="16" fillId="0" borderId="0" xfId="0" applyFont="1" applyAlignment="1">
      <alignment horizontal="center" vertical="center" shrinkToFit="1"/>
    </xf>
    <xf numFmtId="0" fontId="26" fillId="0" borderId="0" xfId="0" applyFont="1" applyAlignment="1">
      <alignment vertical="center" wrapText="1" shrinkToFit="1"/>
    </xf>
    <xf numFmtId="0" fontId="21" fillId="0" borderId="0" xfId="0" applyFont="1" applyAlignment="1">
      <alignment vertical="center" shrinkToFit="1"/>
    </xf>
    <xf numFmtId="0" fontId="24" fillId="0" borderId="0" xfId="0" applyFont="1" applyBorder="1" applyAlignment="1">
      <alignment horizontal="center"/>
    </xf>
    <xf numFmtId="0" fontId="29" fillId="0" borderId="0" xfId="0" applyFont="1" applyAlignment="1">
      <alignment horizontal="center" vertical="center"/>
    </xf>
    <xf numFmtId="0" fontId="24" fillId="0" borderId="13" xfId="0" applyFont="1" applyBorder="1" applyAlignment="1">
      <alignment horizontal="center" vertical="center"/>
    </xf>
    <xf numFmtId="0" fontId="24" fillId="0" borderId="0" xfId="0" applyFont="1" applyAlignment="1">
      <alignment horizontal="left" vertical="center"/>
    </xf>
    <xf numFmtId="0" fontId="16" fillId="0" borderId="0" xfId="0" applyFont="1" applyAlignment="1">
      <alignment horizontal="center" vertical="center"/>
    </xf>
    <xf numFmtId="0" fontId="22" fillId="0" borderId="0" xfId="0" applyFont="1" applyBorder="1" applyAlignment="1">
      <alignment horizontal="center" vertical="center" shrinkToFit="1"/>
    </xf>
    <xf numFmtId="0" fontId="24" fillId="0" borderId="0" xfId="0" applyFont="1" applyAlignment="1">
      <alignment horizontal="center"/>
    </xf>
    <xf numFmtId="0" fontId="18" fillId="0" borderId="0" xfId="0" applyFont="1" applyBorder="1" applyAlignment="1">
      <alignment horizontal="center" vertical="center" shrinkToFit="1"/>
    </xf>
    <xf numFmtId="0" fontId="14" fillId="0" borderId="0" xfId="0" applyFont="1" applyAlignment="1">
      <alignment horizontal="right" vertical="center" shrinkToFit="1"/>
    </xf>
    <xf numFmtId="0" fontId="29" fillId="0" borderId="0" xfId="0" applyFont="1" applyAlignment="1">
      <alignment horizontal="right"/>
    </xf>
    <xf numFmtId="0" fontId="14" fillId="0" borderId="0" xfId="0" applyFont="1" applyAlignment="1">
      <alignment horizontal="left" vertical="center" shrinkToFit="1"/>
    </xf>
    <xf numFmtId="0" fontId="29" fillId="0" borderId="0" xfId="0" applyFont="1" applyAlignment="1">
      <alignment horizontal="left"/>
    </xf>
    <xf numFmtId="0" fontId="21" fillId="0" borderId="0" xfId="0" applyFont="1" applyAlignment="1">
      <alignment horizontal="left" wrapText="1"/>
    </xf>
    <xf numFmtId="0" fontId="21" fillId="0" borderId="0" xfId="0" applyFont="1" applyAlignment="1">
      <alignment horizontal="left"/>
    </xf>
    <xf numFmtId="0" fontId="29" fillId="0" borderId="18" xfId="0" applyFont="1" applyBorder="1" applyAlignment="1">
      <alignment horizontal="left" vertical="center"/>
    </xf>
    <xf numFmtId="0" fontId="24" fillId="0" borderId="0" xfId="0" applyFont="1" applyAlignment="1" applyProtection="1">
      <alignment horizontal="left"/>
      <protection locked="0"/>
    </xf>
    <xf numFmtId="0" fontId="29" fillId="0" borderId="18" xfId="0" applyFont="1" applyBorder="1" applyAlignment="1">
      <alignment horizontal="left"/>
    </xf>
    <xf numFmtId="0" fontId="15" fillId="0" borderId="0" xfId="0" applyFont="1" applyBorder="1" applyAlignment="1">
      <alignment wrapText="1"/>
    </xf>
    <xf numFmtId="0" fontId="15" fillId="0" borderId="19" xfId="0" applyFont="1" applyBorder="1" applyAlignment="1">
      <alignment wrapText="1"/>
    </xf>
    <xf numFmtId="0" fontId="23" fillId="0" borderId="0" xfId="0" applyFont="1" applyBorder="1" applyAlignment="1">
      <alignment horizontal="center"/>
    </xf>
    <xf numFmtId="0" fontId="29" fillId="0" borderId="20" xfId="0" applyFont="1" applyBorder="1" applyAlignment="1">
      <alignment horizontal="left"/>
    </xf>
    <xf numFmtId="0" fontId="21" fillId="0" borderId="21" xfId="0" applyFont="1" applyBorder="1" applyAlignment="1">
      <alignment wrapText="1"/>
    </xf>
    <xf numFmtId="0" fontId="21" fillId="0" borderId="22" xfId="0" applyFont="1" applyBorder="1" applyAlignment="1">
      <alignment wrapText="1"/>
    </xf>
    <xf numFmtId="0" fontId="36" fillId="0" borderId="0" xfId="0" applyFont="1" applyAlignment="1"/>
    <xf numFmtId="0" fontId="34" fillId="0" borderId="0" xfId="0" applyFont="1" applyAlignment="1">
      <alignment vertical="top"/>
    </xf>
    <xf numFmtId="0" fontId="30" fillId="0" borderId="0" xfId="0" applyFont="1" applyBorder="1" applyAlignment="1">
      <alignment horizontal="center" vertical="center"/>
    </xf>
    <xf numFmtId="176" fontId="30" fillId="0" borderId="0" xfId="0" applyNumberFormat="1" applyFont="1" applyBorder="1" applyAlignment="1">
      <alignment horizontal="center" vertical="center" shrinkToFit="1"/>
    </xf>
    <xf numFmtId="0" fontId="30" fillId="0" borderId="0" xfId="0" applyFont="1" applyBorder="1" applyAlignment="1">
      <alignment horizontal="center" vertical="center" shrinkToFit="1"/>
    </xf>
    <xf numFmtId="0" fontId="29" fillId="0" borderId="0" xfId="0" applyFont="1" applyBorder="1" applyAlignment="1">
      <alignment horizontal="left"/>
    </xf>
    <xf numFmtId="0" fontId="21" fillId="0" borderId="0" xfId="0" applyFont="1" applyBorder="1" applyAlignment="1">
      <alignment wrapText="1"/>
    </xf>
    <xf numFmtId="0" fontId="21" fillId="0" borderId="0" xfId="0" applyFont="1" applyAlignment="1">
      <alignment vertical="center"/>
    </xf>
    <xf numFmtId="0" fontId="23" fillId="0" borderId="0" xfId="0" applyFont="1" applyAlignment="1">
      <alignment horizontal="center" vertical="center"/>
    </xf>
    <xf numFmtId="0" fontId="25" fillId="0" borderId="3" xfId="0" applyFont="1" applyBorder="1" applyAlignment="1">
      <alignment horizontal="left" vertical="center"/>
    </xf>
    <xf numFmtId="0" fontId="21" fillId="0" borderId="3" xfId="0" applyFont="1" applyBorder="1" applyAlignment="1">
      <alignment horizontal="left" vertical="center"/>
    </xf>
    <xf numFmtId="0" fontId="28" fillId="0" borderId="1" xfId="0" applyFont="1" applyBorder="1" applyAlignment="1">
      <alignment horizontal="center" vertical="center"/>
    </xf>
    <xf numFmtId="0" fontId="28" fillId="0" borderId="1" xfId="0" applyFont="1" applyBorder="1" applyAlignment="1">
      <alignment horizontal="center" vertical="center" shrinkToFit="1"/>
    </xf>
    <xf numFmtId="0" fontId="28" fillId="0" borderId="7" xfId="0" applyFont="1" applyBorder="1" applyAlignment="1">
      <alignment horizontal="center" vertical="center"/>
    </xf>
    <xf numFmtId="0" fontId="23" fillId="0" borderId="0" xfId="0" applyFont="1" applyAlignment="1">
      <alignment horizontal="center" vertical="center" shrinkToFit="1"/>
    </xf>
    <xf numFmtId="0" fontId="21" fillId="0" borderId="0" xfId="0" applyFont="1" applyAlignment="1">
      <alignment horizontal="center" vertical="center"/>
    </xf>
    <xf numFmtId="179" fontId="28" fillId="3" borderId="1" xfId="0" applyNumberFormat="1" applyFont="1" applyFill="1" applyBorder="1" applyAlignment="1" applyProtection="1">
      <alignment horizontal="center" vertical="center"/>
      <protection locked="0"/>
    </xf>
    <xf numFmtId="176" fontId="28" fillId="0" borderId="7" xfId="0" applyNumberFormat="1" applyFont="1" applyBorder="1" applyAlignment="1">
      <alignment horizontal="right" vertical="center"/>
    </xf>
    <xf numFmtId="178" fontId="28" fillId="0" borderId="7" xfId="0" applyNumberFormat="1" applyFont="1" applyBorder="1" applyAlignment="1">
      <alignment horizontal="center" vertical="center"/>
    </xf>
    <xf numFmtId="176" fontId="28" fillId="0" borderId="1" xfId="0" applyNumberFormat="1" applyFont="1" applyFill="1" applyBorder="1" applyAlignment="1">
      <alignment horizontal="right" vertical="center"/>
    </xf>
    <xf numFmtId="0" fontId="28" fillId="3" borderId="1" xfId="0" applyNumberFormat="1" applyFont="1" applyFill="1" applyBorder="1" applyAlignment="1" applyProtection="1">
      <alignment horizontal="center" vertical="center" shrinkToFit="1"/>
      <protection locked="0"/>
    </xf>
    <xf numFmtId="0" fontId="38" fillId="0" borderId="0" xfId="0" applyFont="1" applyAlignment="1">
      <alignment horizontal="left" vertical="center"/>
    </xf>
    <xf numFmtId="0" fontId="28" fillId="3" borderId="1" xfId="0" applyFont="1" applyFill="1" applyBorder="1" applyAlignment="1" applyProtection="1">
      <alignment horizontal="left" vertical="center" indent="1" shrinkToFit="1"/>
      <protection locked="0"/>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33" xfId="0" applyFont="1" applyBorder="1" applyAlignment="1">
      <alignment horizontal="center" vertical="center" shrinkToFit="1"/>
    </xf>
    <xf numFmtId="0" fontId="40" fillId="3" borderId="34" xfId="0" applyFont="1" applyFill="1" applyBorder="1" applyAlignment="1" applyProtection="1">
      <alignment horizontal="left" vertical="center" shrinkToFit="1"/>
      <protection locked="0"/>
    </xf>
    <xf numFmtId="0" fontId="40" fillId="3" borderId="32" xfId="0" applyFont="1" applyFill="1" applyBorder="1" applyAlignment="1" applyProtection="1">
      <alignment horizontal="left" vertical="center" shrinkToFit="1"/>
      <protection locked="0"/>
    </xf>
    <xf numFmtId="0" fontId="40" fillId="3" borderId="35" xfId="0" applyFont="1" applyFill="1" applyBorder="1" applyAlignment="1" applyProtection="1">
      <alignment horizontal="left" vertical="center" shrinkToFit="1"/>
      <protection locked="0"/>
    </xf>
    <xf numFmtId="0" fontId="34" fillId="0" borderId="2" xfId="0" applyFont="1" applyBorder="1" applyAlignment="1">
      <alignment horizontal="left" vertical="center"/>
    </xf>
    <xf numFmtId="0" fontId="34" fillId="0" borderId="0" xfId="0" applyFont="1" applyBorder="1" applyAlignment="1">
      <alignment horizontal="left" vertical="center"/>
    </xf>
    <xf numFmtId="0" fontId="38" fillId="0" borderId="3" xfId="0" applyFont="1" applyBorder="1" applyAlignment="1">
      <alignment horizontal="left" shrinkToFit="1"/>
    </xf>
    <xf numFmtId="0" fontId="16" fillId="0" borderId="7" xfId="0" applyFont="1" applyBorder="1" applyAlignment="1">
      <alignment horizontal="center" vertical="center" textRotation="255" shrinkToFit="1"/>
    </xf>
    <xf numFmtId="0" fontId="16" fillId="0" borderId="7" xfId="0" applyFont="1" applyBorder="1" applyAlignment="1">
      <alignment vertical="center"/>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32" fillId="0" borderId="8" xfId="0" applyFont="1" applyBorder="1" applyAlignment="1">
      <alignment vertical="center" shrinkToFit="1"/>
    </xf>
    <xf numFmtId="0" fontId="32" fillId="0" borderId="8" xfId="0" applyFont="1" applyBorder="1" applyAlignment="1">
      <alignment vertical="center"/>
    </xf>
    <xf numFmtId="0" fontId="32" fillId="0" borderId="9" xfId="0" applyFont="1" applyBorder="1" applyAlignment="1">
      <alignment vertical="center"/>
    </xf>
    <xf numFmtId="0" fontId="16" fillId="0" borderId="1" xfId="0" applyFont="1" applyBorder="1" applyAlignment="1">
      <alignment horizontal="center" vertical="center" shrinkToFit="1"/>
    </xf>
    <xf numFmtId="0" fontId="16" fillId="0" borderId="1" xfId="0" applyFont="1" applyBorder="1" applyAlignment="1">
      <alignment vertical="center" shrinkToFit="1"/>
    </xf>
    <xf numFmtId="0" fontId="16" fillId="0" borderId="8" xfId="0" applyFont="1" applyBorder="1" applyAlignment="1">
      <alignment vertical="center" shrinkToFi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8" fillId="3" borderId="7" xfId="0" applyFont="1" applyFill="1" applyBorder="1" applyAlignment="1" applyProtection="1">
      <alignment horizontal="left" vertical="center" shrinkToFit="1"/>
      <protection locked="0"/>
    </xf>
    <xf numFmtId="0" fontId="18" fillId="3" borderId="8" xfId="0" applyFont="1" applyFill="1" applyBorder="1" applyAlignment="1" applyProtection="1">
      <alignment horizontal="left" vertical="center" shrinkToFit="1"/>
      <protection locked="0"/>
    </xf>
    <xf numFmtId="0" fontId="18" fillId="3" borderId="9" xfId="0" applyFont="1" applyFill="1" applyBorder="1" applyAlignment="1" applyProtection="1">
      <alignment horizontal="left" vertical="center" shrinkToFit="1"/>
      <protection locked="0"/>
    </xf>
    <xf numFmtId="0" fontId="18" fillId="3" borderId="7" xfId="0" applyFont="1" applyFill="1" applyBorder="1" applyAlignment="1" applyProtection="1">
      <alignment vertical="center" shrinkToFit="1"/>
      <protection locked="0"/>
    </xf>
    <xf numFmtId="0" fontId="18" fillId="3" borderId="8" xfId="0" applyFont="1" applyFill="1" applyBorder="1" applyAlignment="1" applyProtection="1">
      <alignment vertical="center" shrinkToFit="1"/>
      <protection locked="0"/>
    </xf>
    <xf numFmtId="0" fontId="18" fillId="3" borderId="9" xfId="0" applyFont="1" applyFill="1" applyBorder="1" applyAlignment="1" applyProtection="1">
      <alignment vertical="center" shrinkToFit="1"/>
      <protection locked="0"/>
    </xf>
    <xf numFmtId="0" fontId="18" fillId="3" borderId="7"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6" fillId="0" borderId="8" xfId="0" applyFont="1" applyBorder="1" applyAlignment="1">
      <alignment vertical="center"/>
    </xf>
    <xf numFmtId="0" fontId="16" fillId="0" borderId="9" xfId="0" applyFont="1" applyBorder="1" applyAlignment="1">
      <alignment vertical="center"/>
    </xf>
    <xf numFmtId="0" fontId="16" fillId="0" borderId="26" xfId="0" applyFont="1" applyBorder="1" applyAlignment="1">
      <alignment horizontal="center" vertical="center"/>
    </xf>
    <xf numFmtId="0" fontId="16" fillId="0" borderId="2" xfId="0"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vertical="center"/>
    </xf>
    <xf numFmtId="0" fontId="15" fillId="0" borderId="19" xfId="0" applyFont="1" applyBorder="1" applyAlignment="1">
      <alignment vertical="center"/>
    </xf>
    <xf numFmtId="0" fontId="18" fillId="0" borderId="26" xfId="0" applyFont="1" applyBorder="1" applyAlignment="1">
      <alignment vertical="center" shrinkToFit="1"/>
    </xf>
    <xf numFmtId="0" fontId="18" fillId="0" borderId="2" xfId="0" applyFont="1" applyBorder="1" applyAlignment="1">
      <alignment vertical="center"/>
    </xf>
    <xf numFmtId="0" fontId="18" fillId="0" borderId="30" xfId="0" applyFont="1" applyBorder="1" applyAlignment="1">
      <alignment vertical="center"/>
    </xf>
    <xf numFmtId="177" fontId="30" fillId="0" borderId="14" xfId="0" applyNumberFormat="1" applyFont="1" applyBorder="1" applyAlignment="1">
      <alignment horizontal="center" vertical="center" shrinkToFit="1"/>
    </xf>
    <xf numFmtId="177" fontId="31" fillId="0" borderId="14" xfId="0" applyNumberFormat="1" applyFont="1" applyBorder="1" applyAlignment="1">
      <alignment horizontal="center" vertical="center"/>
    </xf>
    <xf numFmtId="0" fontId="30" fillId="0" borderId="14" xfId="0" applyFont="1" applyBorder="1" applyAlignment="1">
      <alignment horizontal="center" vertical="center"/>
    </xf>
    <xf numFmtId="178" fontId="30" fillId="0" borderId="14" xfId="0" applyNumberFormat="1" applyFont="1" applyBorder="1" applyAlignment="1">
      <alignment horizontal="center" vertical="center" shrinkToFit="1"/>
    </xf>
    <xf numFmtId="178" fontId="31" fillId="0" borderId="14" xfId="0" applyNumberFormat="1" applyFont="1" applyBorder="1" applyAlignment="1">
      <alignment horizontal="center" vertical="center"/>
    </xf>
    <xf numFmtId="176" fontId="30" fillId="0" borderId="14" xfId="0" applyNumberFormat="1" applyFont="1" applyBorder="1" applyAlignment="1">
      <alignment horizontal="center" vertical="center" shrinkToFit="1"/>
    </xf>
    <xf numFmtId="0" fontId="30" fillId="0" borderId="14" xfId="0" applyFont="1" applyBorder="1" applyAlignment="1">
      <alignment horizontal="center" vertical="center" shrinkToFi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4" fillId="0" borderId="19" xfId="0" applyFont="1" applyBorder="1" applyAlignment="1">
      <alignment horizontal="left" vertical="center" wrapText="1"/>
    </xf>
    <xf numFmtId="0" fontId="15" fillId="0" borderId="0" xfId="0" applyFont="1" applyBorder="1" applyAlignment="1">
      <alignment vertical="center" wrapText="1"/>
    </xf>
    <xf numFmtId="0" fontId="15" fillId="0" borderId="19" xfId="0" applyFont="1" applyBorder="1" applyAlignment="1">
      <alignment vertical="center" wrapText="1"/>
    </xf>
    <xf numFmtId="0" fontId="16" fillId="3" borderId="1" xfId="0" applyFont="1" applyFill="1" applyBorder="1" applyAlignment="1" applyProtection="1">
      <alignment horizontal="center" vertical="center" shrinkToFit="1"/>
      <protection locked="0"/>
    </xf>
    <xf numFmtId="0" fontId="16" fillId="3" borderId="1" xfId="0" applyFont="1" applyFill="1" applyBorder="1" applyAlignment="1" applyProtection="1">
      <alignment horizontal="left" vertical="center" indent="1" shrinkToFit="1"/>
      <protection locked="0"/>
    </xf>
    <xf numFmtId="0" fontId="19" fillId="0" borderId="1" xfId="0" applyFont="1" applyBorder="1" applyAlignment="1">
      <alignment horizontal="center" vertical="center" wrapText="1" shrinkToFit="1"/>
    </xf>
    <xf numFmtId="0" fontId="19" fillId="0" borderId="1" xfId="0" applyFont="1" applyBorder="1" applyAlignment="1">
      <alignment horizontal="center" vertical="center" shrinkToFit="1"/>
    </xf>
    <xf numFmtId="0" fontId="18" fillId="3" borderId="1" xfId="4" applyFont="1" applyFill="1" applyBorder="1" applyAlignment="1" applyProtection="1">
      <alignment horizontal="left" vertical="center" indent="1" shrinkToFit="1"/>
      <protection locked="0"/>
    </xf>
    <xf numFmtId="0" fontId="18" fillId="3" borderId="1" xfId="0" applyFont="1" applyFill="1" applyBorder="1" applyAlignment="1" applyProtection="1">
      <alignment horizontal="left" vertical="center" indent="1" shrinkToFit="1"/>
      <protection locked="0"/>
    </xf>
    <xf numFmtId="0" fontId="16" fillId="0" borderId="0" xfId="0" applyFont="1" applyAlignment="1">
      <alignment vertical="center" wrapText="1" shrinkToFit="1"/>
    </xf>
    <xf numFmtId="0" fontId="28" fillId="0" borderId="0" xfId="0" applyFont="1" applyAlignment="1">
      <alignment vertical="center" wrapText="1" shrinkToFit="1"/>
    </xf>
    <xf numFmtId="0" fontId="28" fillId="0" borderId="0" xfId="0" applyFont="1" applyAlignment="1">
      <alignment wrapText="1"/>
    </xf>
    <xf numFmtId="0" fontId="16" fillId="3" borderId="1" xfId="0" applyFont="1" applyFill="1" applyBorder="1" applyAlignment="1" applyProtection="1">
      <alignment horizontal="left" vertical="center" wrapText="1" indent="1" shrinkToFit="1"/>
      <protection locked="0"/>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27" fillId="0" borderId="0" xfId="0" applyFont="1" applyAlignment="1">
      <alignment horizontal="center" vertical="center" wrapText="1" shrinkToFit="1"/>
    </xf>
    <xf numFmtId="0" fontId="27" fillId="0" borderId="0" xfId="0" applyFont="1" applyAlignment="1">
      <alignment horizontal="center" vertical="center" shrinkToFit="1"/>
    </xf>
    <xf numFmtId="0" fontId="16" fillId="0" borderId="0" xfId="0" applyFont="1" applyAlignment="1">
      <alignment horizontal="center" vertical="center" shrinkToFit="1"/>
    </xf>
    <xf numFmtId="0" fontId="16" fillId="0" borderId="0" xfId="0" applyFont="1" applyAlignment="1">
      <alignment vertical="center" shrinkToFit="1"/>
    </xf>
    <xf numFmtId="0" fontId="16" fillId="0" borderId="0" xfId="0" applyFont="1" applyFill="1" applyAlignment="1" applyProtection="1">
      <alignment horizontal="center" vertical="center" shrinkToFit="1"/>
      <protection locked="0"/>
    </xf>
    <xf numFmtId="0" fontId="16" fillId="3" borderId="0" xfId="0" applyFont="1" applyFill="1" applyAlignment="1" applyProtection="1">
      <alignment horizontal="center" vertical="center" shrinkToFit="1"/>
      <protection locked="0"/>
    </xf>
    <xf numFmtId="0" fontId="16" fillId="3" borderId="0" xfId="0" applyFont="1" applyFill="1" applyAlignment="1" applyProtection="1">
      <alignment vertical="center" shrinkToFit="1"/>
      <protection locked="0"/>
    </xf>
    <xf numFmtId="0" fontId="21" fillId="0" borderId="0" xfId="0" applyFont="1" applyAlignment="1">
      <alignment horizontal="center" vertical="center"/>
    </xf>
    <xf numFmtId="0" fontId="37" fillId="0" borderId="0" xfId="0" applyFont="1" applyAlignment="1">
      <alignment horizontal="center" vertical="center"/>
    </xf>
    <xf numFmtId="0" fontId="41" fillId="0" borderId="3" xfId="0" applyFont="1" applyBorder="1" applyAlignment="1">
      <alignment horizontal="center" vertical="center" shrinkToFit="1"/>
    </xf>
    <xf numFmtId="0" fontId="18" fillId="0" borderId="3" xfId="0" applyFont="1" applyBorder="1" applyAlignment="1">
      <alignment horizontal="center" vertical="center" shrinkToFit="1"/>
    </xf>
    <xf numFmtId="0" fontId="21" fillId="0" borderId="0" xfId="0" applyFont="1" applyAlignment="1">
      <alignment horizontal="left" vertical="center"/>
    </xf>
  </cellXfs>
  <cellStyles count="5">
    <cellStyle name="ハイパーリンク" xfId="4" builtinId="8"/>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L$32" lockText="1" noThreeD="1"/>
</file>

<file path=xl/ctrlProps/ctrlProp2.xml><?xml version="1.0" encoding="utf-8"?>
<formControlPr xmlns="http://schemas.microsoft.com/office/spreadsheetml/2009/9/main" objectType="CheckBox" checked="Checked" fmlaLink="$AL$34" lockText="1" noThreeD="1"/>
</file>

<file path=xl/ctrlProps/ctrlProp3.xml><?xml version="1.0" encoding="utf-8"?>
<formControlPr xmlns="http://schemas.microsoft.com/office/spreadsheetml/2009/9/main" objectType="CheckBox" checked="Checked" fmlaLink="$AL$36" lockText="1" noThreeD="1"/>
</file>

<file path=xl/ctrlProps/ctrlProp4.xml><?xml version="1.0" encoding="utf-8"?>
<formControlPr xmlns="http://schemas.microsoft.com/office/spreadsheetml/2009/9/main" objectType="CheckBox" checked="Checked" fmlaLink="$AL$3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31</xdr:row>
          <xdr:rowOff>19050</xdr:rowOff>
        </xdr:from>
        <xdr:to>
          <xdr:col>3</xdr:col>
          <xdr:colOff>171450</xdr:colOff>
          <xdr:row>32</xdr:row>
          <xdr:rowOff>104775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9525</xdr:rowOff>
        </xdr:from>
        <xdr:to>
          <xdr:col>3</xdr:col>
          <xdr:colOff>180975</xdr:colOff>
          <xdr:row>34</xdr:row>
          <xdr:rowOff>104775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9525</xdr:rowOff>
        </xdr:from>
        <xdr:to>
          <xdr:col>3</xdr:col>
          <xdr:colOff>180975</xdr:colOff>
          <xdr:row>36</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9525</xdr:rowOff>
        </xdr:from>
        <xdr:to>
          <xdr:col>3</xdr:col>
          <xdr:colOff>180975</xdr:colOff>
          <xdr:row>38</xdr:row>
          <xdr:rowOff>104775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fs103\&#20445;&#20581;&#31119;&#31049;&#35506;\Users\0227102\Desktop\&#12304;&#21442;&#32771;&#12305;&#24859;&#30693;&#30476;\&#12304;&#20171;&#35703;&#21306;&#20998;&#12305;&#20132;&#20184;&#30003;&#35531;&#26360;&#315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介護）"/>
      <sheetName val="様式第1、別紙1"/>
      <sheetName val="申請書 (地域福祉)"/>
      <sheetName val="申請書 (児童福祉)"/>
      <sheetName val="別紙2"/>
      <sheetName val="振込情報"/>
      <sheetName val="各種情報"/>
      <sheetName val="介護テーブル"/>
      <sheetName val="テーブル (2)"/>
    </sheetNames>
    <sheetDataSet>
      <sheetData sheetId="0" refreshError="1"/>
      <sheetData sheetId="1" refreshError="1"/>
      <sheetData sheetId="2" refreshError="1"/>
      <sheetData sheetId="3" refreshError="1"/>
      <sheetData sheetId="4">
        <row r="3">
          <cell r="AH3">
            <v>0</v>
          </cell>
        </row>
      </sheetData>
      <sheetData sheetId="5" refreshError="1"/>
      <sheetData sheetId="6" refreshError="1"/>
      <sheetData sheetId="7">
        <row r="3">
          <cell r="A3" t="str">
            <v>訪問介護</v>
          </cell>
        </row>
        <row r="4">
          <cell r="A4" t="str">
            <v>定期巡回・随時対応型訪問介護看護</v>
          </cell>
        </row>
        <row r="5">
          <cell r="A5" t="str">
            <v>夜間対応型訪問介護</v>
          </cell>
        </row>
        <row r="6">
          <cell r="A6" t="str">
            <v>訪問看護</v>
          </cell>
        </row>
        <row r="7">
          <cell r="A7" t="str">
            <v>居宅介護支援</v>
          </cell>
        </row>
      </sheetData>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J21" sqref="J21"/>
    </sheetView>
  </sheetViews>
  <sheetFormatPr defaultRowHeight="13.5" x14ac:dyDescent="0.15"/>
  <cols>
    <col min="1" max="1" width="11.625" bestFit="1" customWidth="1"/>
    <col min="2" max="3" width="21" customWidth="1"/>
  </cols>
  <sheetData>
    <row r="1" spans="1:3" s="1" customFormat="1" ht="27" customHeight="1" x14ac:dyDescent="0.15">
      <c r="A1" s="5" t="s">
        <v>1</v>
      </c>
      <c r="B1" s="6" t="s">
        <v>3</v>
      </c>
      <c r="C1" s="6" t="s">
        <v>2</v>
      </c>
    </row>
    <row r="2" spans="1:3" ht="27" customHeight="1" x14ac:dyDescent="0.15">
      <c r="A2" s="2" t="s">
        <v>0</v>
      </c>
      <c r="B2" s="3">
        <v>10000</v>
      </c>
      <c r="C2" s="4">
        <v>4</v>
      </c>
    </row>
    <row r="3" spans="1:3" ht="27" customHeight="1" x14ac:dyDescent="0.15">
      <c r="A3" s="2" t="s">
        <v>4</v>
      </c>
      <c r="B3" s="3">
        <v>6000</v>
      </c>
      <c r="C3" s="4">
        <v>3</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4"/>
  <sheetViews>
    <sheetView topLeftCell="A4" workbookViewId="0">
      <selection activeCell="G27" sqref="G27"/>
    </sheetView>
  </sheetViews>
  <sheetFormatPr defaultRowHeight="12.75" x14ac:dyDescent="0.15"/>
  <cols>
    <col min="1" max="1" width="3.375" style="8" customWidth="1"/>
    <col min="2" max="2" width="33.5" style="8" customWidth="1"/>
    <col min="3" max="3" width="10.25" style="17" bestFit="1" customWidth="1"/>
    <col min="4" max="16384" width="9" style="8"/>
  </cols>
  <sheetData>
    <row r="1" spans="2:4" x14ac:dyDescent="0.15">
      <c r="B1" s="20" t="s">
        <v>28</v>
      </c>
      <c r="C1" s="20" t="s">
        <v>27</v>
      </c>
      <c r="D1" s="21" t="s">
        <v>26</v>
      </c>
    </row>
    <row r="2" spans="2:4" x14ac:dyDescent="0.15">
      <c r="B2" s="13" t="s">
        <v>11</v>
      </c>
      <c r="C2" s="18">
        <v>6000</v>
      </c>
      <c r="D2" s="10">
        <v>380</v>
      </c>
    </row>
    <row r="3" spans="2:4" x14ac:dyDescent="0.15">
      <c r="B3" s="13" t="s">
        <v>31</v>
      </c>
      <c r="C3" s="18">
        <v>6000</v>
      </c>
      <c r="D3" s="9">
        <v>21</v>
      </c>
    </row>
    <row r="4" spans="2:4" x14ac:dyDescent="0.15">
      <c r="B4" s="13" t="s">
        <v>32</v>
      </c>
      <c r="C4" s="18">
        <v>6000</v>
      </c>
      <c r="D4" s="9">
        <v>14</v>
      </c>
    </row>
    <row r="5" spans="2:4" x14ac:dyDescent="0.15">
      <c r="B5" s="13" t="s">
        <v>5</v>
      </c>
      <c r="C5" s="18">
        <v>10000</v>
      </c>
      <c r="D5" s="9">
        <v>458</v>
      </c>
    </row>
    <row r="6" spans="2:4" x14ac:dyDescent="0.15">
      <c r="B6" s="13" t="s">
        <v>33</v>
      </c>
      <c r="C6" s="18">
        <v>10000</v>
      </c>
      <c r="D6" s="9">
        <v>62</v>
      </c>
    </row>
    <row r="7" spans="2:4" x14ac:dyDescent="0.15">
      <c r="B7" s="14" t="s">
        <v>12</v>
      </c>
      <c r="C7" s="18">
        <v>6000</v>
      </c>
      <c r="D7" s="9">
        <v>242</v>
      </c>
    </row>
    <row r="8" spans="2:4" x14ac:dyDescent="0.15">
      <c r="B8" s="14" t="s">
        <v>13</v>
      </c>
      <c r="C8" s="18">
        <v>6000</v>
      </c>
      <c r="D8" s="9">
        <v>70</v>
      </c>
    </row>
    <row r="9" spans="2:4" x14ac:dyDescent="0.15">
      <c r="B9" s="14" t="s">
        <v>34</v>
      </c>
      <c r="C9" s="18">
        <v>6000</v>
      </c>
      <c r="D9" s="9">
        <v>71</v>
      </c>
    </row>
    <row r="10" spans="2:4" x14ac:dyDescent="0.15">
      <c r="B10" s="14" t="s">
        <v>35</v>
      </c>
      <c r="C10" s="18">
        <v>6000</v>
      </c>
      <c r="D10" s="9">
        <v>11</v>
      </c>
    </row>
    <row r="11" spans="2:4" x14ac:dyDescent="0.15">
      <c r="B11" s="14" t="s">
        <v>18</v>
      </c>
      <c r="C11" s="18">
        <v>6000</v>
      </c>
      <c r="D11" s="9">
        <v>1</v>
      </c>
    </row>
    <row r="12" spans="2:4" x14ac:dyDescent="0.15">
      <c r="B12" s="14" t="s">
        <v>6</v>
      </c>
      <c r="C12" s="18">
        <v>10000</v>
      </c>
      <c r="D12" s="9">
        <v>296</v>
      </c>
    </row>
    <row r="13" spans="2:4" x14ac:dyDescent="0.15">
      <c r="B13" s="14" t="s">
        <v>8</v>
      </c>
      <c r="C13" s="18">
        <v>10000</v>
      </c>
      <c r="D13" s="9">
        <v>48</v>
      </c>
    </row>
    <row r="14" spans="2:4" x14ac:dyDescent="0.15">
      <c r="B14" s="14" t="s">
        <v>7</v>
      </c>
      <c r="C14" s="18">
        <v>10000</v>
      </c>
      <c r="D14" s="9">
        <v>103</v>
      </c>
    </row>
    <row r="15" spans="2:4" x14ac:dyDescent="0.15">
      <c r="B15" s="14" t="s">
        <v>10</v>
      </c>
      <c r="C15" s="18">
        <v>10000</v>
      </c>
      <c r="D15" s="9">
        <v>8</v>
      </c>
    </row>
    <row r="16" spans="2:4" x14ac:dyDescent="0.15">
      <c r="B16" s="14" t="s">
        <v>9</v>
      </c>
      <c r="C16" s="18">
        <v>6000</v>
      </c>
      <c r="D16" s="9">
        <v>183</v>
      </c>
    </row>
    <row r="17" spans="2:4" x14ac:dyDescent="0.15">
      <c r="B17" s="14" t="s">
        <v>14</v>
      </c>
      <c r="C17" s="18">
        <v>6000</v>
      </c>
      <c r="D17" s="9">
        <v>145</v>
      </c>
    </row>
    <row r="18" spans="2:4" x14ac:dyDescent="0.15">
      <c r="B18" s="14" t="s">
        <v>19</v>
      </c>
      <c r="C18" s="18">
        <v>6000</v>
      </c>
      <c r="D18" s="9">
        <v>86</v>
      </c>
    </row>
    <row r="19" spans="2:4" x14ac:dyDescent="0.15">
      <c r="B19" s="14" t="s">
        <v>15</v>
      </c>
      <c r="C19" s="18">
        <v>6000</v>
      </c>
      <c r="D19" s="9">
        <v>64</v>
      </c>
    </row>
    <row r="20" spans="2:4" x14ac:dyDescent="0.15">
      <c r="B20" s="14" t="s">
        <v>16</v>
      </c>
      <c r="C20" s="18">
        <v>6000</v>
      </c>
      <c r="D20" s="9">
        <v>7</v>
      </c>
    </row>
    <row r="21" spans="2:4" x14ac:dyDescent="0.15">
      <c r="B21" s="14" t="s">
        <v>17</v>
      </c>
      <c r="C21" s="18">
        <v>6000</v>
      </c>
      <c r="D21" s="9">
        <v>3</v>
      </c>
    </row>
    <row r="22" spans="2:4" x14ac:dyDescent="0.15">
      <c r="B22" s="14" t="s">
        <v>20</v>
      </c>
      <c r="C22" s="18">
        <v>6000</v>
      </c>
      <c r="D22" s="9">
        <v>552</v>
      </c>
    </row>
    <row r="23" spans="2:4" x14ac:dyDescent="0.15">
      <c r="B23" s="14" t="s">
        <v>21</v>
      </c>
      <c r="C23" s="18">
        <v>6000</v>
      </c>
      <c r="D23" s="9">
        <v>3</v>
      </c>
    </row>
    <row r="24" spans="2:4" x14ac:dyDescent="0.15">
      <c r="B24" s="14" t="s">
        <v>22</v>
      </c>
      <c r="C24" s="18">
        <v>6000</v>
      </c>
      <c r="D24" s="9">
        <v>9</v>
      </c>
    </row>
    <row r="25" spans="2:4" x14ac:dyDescent="0.15">
      <c r="B25" s="14" t="s">
        <v>111</v>
      </c>
      <c r="C25" s="18">
        <v>6000</v>
      </c>
      <c r="D25" s="9"/>
    </row>
    <row r="26" spans="2:4" x14ac:dyDescent="0.15">
      <c r="B26" s="14" t="s">
        <v>112</v>
      </c>
      <c r="C26" s="18">
        <v>6000</v>
      </c>
      <c r="D26" s="9"/>
    </row>
    <row r="27" spans="2:4" x14ac:dyDescent="0.15">
      <c r="B27" s="14" t="s">
        <v>23</v>
      </c>
      <c r="C27" s="16"/>
      <c r="D27" s="9">
        <v>1</v>
      </c>
    </row>
    <row r="28" spans="2:4" x14ac:dyDescent="0.15">
      <c r="B28" s="14" t="s">
        <v>24</v>
      </c>
      <c r="C28" s="16"/>
      <c r="D28" s="9">
        <v>124</v>
      </c>
    </row>
    <row r="29" spans="2:4" x14ac:dyDescent="0.15">
      <c r="B29" s="14" t="s">
        <v>25</v>
      </c>
      <c r="C29" s="16"/>
      <c r="D29" s="9">
        <v>120</v>
      </c>
    </row>
    <row r="30" spans="2:4" x14ac:dyDescent="0.15">
      <c r="B30" s="11"/>
      <c r="C30" s="15" t="s">
        <v>30</v>
      </c>
      <c r="D30" s="19">
        <f>SUM(D5:D29)</f>
        <v>2667</v>
      </c>
    </row>
    <row r="31" spans="2:4" x14ac:dyDescent="0.15">
      <c r="B31" s="11"/>
      <c r="C31" s="15"/>
      <c r="D31" s="19"/>
    </row>
    <row r="32" spans="2:4" x14ac:dyDescent="0.15">
      <c r="B32" s="12"/>
      <c r="C32" s="22" t="s">
        <v>0</v>
      </c>
      <c r="D32" s="23">
        <f>SUMIF(C2:C29,10000,D2:D29)</f>
        <v>975</v>
      </c>
    </row>
    <row r="33" spans="3:4" x14ac:dyDescent="0.15">
      <c r="C33" s="24" t="s">
        <v>4</v>
      </c>
      <c r="D33" s="23">
        <f>SUMIF(C2:C29,6000,D2:D29)</f>
        <v>1862</v>
      </c>
    </row>
    <row r="34" spans="3:4" x14ac:dyDescent="0.15">
      <c r="C34" s="24" t="s">
        <v>29</v>
      </c>
      <c r="D34" s="7">
        <f>SUM(D32:D33)</f>
        <v>2837</v>
      </c>
    </row>
  </sheetData>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B50"/>
  <sheetViews>
    <sheetView view="pageBreakPreview" topLeftCell="A37" zoomScale="90" zoomScaleNormal="100" zoomScaleSheetLayoutView="90" workbookViewId="0">
      <selection activeCell="AQ47" sqref="AQ47"/>
    </sheetView>
  </sheetViews>
  <sheetFormatPr defaultColWidth="8.75" defaultRowHeight="19.5" x14ac:dyDescent="0.4"/>
  <cols>
    <col min="1" max="36" width="3.75" style="38" customWidth="1"/>
    <col min="37" max="37" width="3.75" style="40" hidden="1" customWidth="1"/>
    <col min="38" max="38" width="51.75" style="41" hidden="1" customWidth="1"/>
    <col min="39" max="39" width="4.625" style="38" customWidth="1"/>
    <col min="40" max="40" width="16.625" style="38" customWidth="1"/>
    <col min="41" max="41" width="8.625" style="38" customWidth="1"/>
    <col min="42" max="42" width="4.625" style="38" customWidth="1"/>
    <col min="43" max="57" width="8.75" style="38" customWidth="1"/>
    <col min="58" max="16384" width="8.75" style="38"/>
  </cols>
  <sheetData>
    <row r="1" spans="1:80" ht="24.75" thickBot="1" x14ac:dyDescent="0.45">
      <c r="A1" s="36" t="s">
        <v>92</v>
      </c>
      <c r="B1" s="37"/>
      <c r="C1" s="37"/>
      <c r="H1" s="39"/>
      <c r="I1" s="39"/>
      <c r="J1" s="39"/>
      <c r="K1" s="39"/>
      <c r="L1" s="39"/>
      <c r="M1" s="39"/>
      <c r="N1" s="39"/>
      <c r="O1" s="39"/>
      <c r="P1" s="39"/>
      <c r="Q1" s="39"/>
      <c r="R1" s="39"/>
      <c r="S1" s="39"/>
      <c r="T1" s="39"/>
      <c r="U1" s="39"/>
      <c r="Y1" s="39"/>
      <c r="Z1" s="39"/>
      <c r="AA1" s="39"/>
      <c r="AB1" s="39"/>
      <c r="AC1" s="39"/>
      <c r="AD1" s="39"/>
      <c r="AE1" s="39"/>
      <c r="AF1" s="39"/>
      <c r="AG1" s="39"/>
      <c r="BE1" s="42"/>
      <c r="BF1" s="42"/>
      <c r="BI1" s="43"/>
      <c r="BJ1" s="43"/>
      <c r="BK1" s="43"/>
      <c r="BL1" s="43"/>
      <c r="BM1" s="43"/>
      <c r="BN1" s="43"/>
      <c r="BO1" s="43"/>
      <c r="BP1" s="43"/>
      <c r="BQ1" s="43"/>
      <c r="BR1" s="43"/>
      <c r="BS1" s="43"/>
      <c r="BT1" s="43"/>
      <c r="BU1" s="43"/>
      <c r="BV1" s="43"/>
      <c r="BW1" s="43"/>
      <c r="BX1" s="43"/>
      <c r="BY1" s="43"/>
      <c r="BZ1" s="43"/>
      <c r="CA1" s="43"/>
      <c r="CB1" s="43"/>
    </row>
    <row r="2" spans="1:80" ht="22.5" customHeight="1" x14ac:dyDescent="0.4">
      <c r="H2" s="39"/>
      <c r="I2" s="39"/>
      <c r="J2" s="39"/>
      <c r="K2" s="39"/>
      <c r="L2" s="39"/>
      <c r="M2" s="39"/>
      <c r="N2" s="39"/>
      <c r="O2" s="39"/>
      <c r="P2" s="39"/>
      <c r="Q2" s="39"/>
      <c r="R2" s="39"/>
      <c r="S2" s="39"/>
      <c r="T2" s="39"/>
      <c r="U2" s="39"/>
      <c r="V2" s="39"/>
      <c r="W2" s="39"/>
      <c r="X2" s="39"/>
      <c r="Y2" s="39"/>
      <c r="Z2" s="39"/>
      <c r="AA2" s="39"/>
      <c r="AB2" s="39"/>
      <c r="AC2" s="39"/>
      <c r="AD2" s="170" t="s">
        <v>109</v>
      </c>
      <c r="AE2" s="171"/>
      <c r="AF2" s="171"/>
      <c r="AG2" s="171"/>
      <c r="AH2" s="171"/>
      <c r="AI2" s="171"/>
      <c r="AJ2" s="172"/>
      <c r="AK2" s="44" t="str">
        <f>IF(COUNTIF(AK7:AK48,"〇")=21,"〇","×")</f>
        <v>×</v>
      </c>
      <c r="AL2" s="41" t="s">
        <v>36</v>
      </c>
      <c r="AO2" s="45"/>
      <c r="AP2" s="45"/>
      <c r="AQ2" s="45"/>
      <c r="AS2" s="45"/>
      <c r="AT2" s="45"/>
      <c r="AU2" s="45"/>
      <c r="AV2" s="45"/>
      <c r="AW2" s="45"/>
      <c r="AX2" s="45"/>
      <c r="AY2" s="45"/>
      <c r="AZ2" s="45"/>
      <c r="BA2" s="45"/>
      <c r="BB2" s="46"/>
      <c r="BE2" s="42"/>
      <c r="BF2" s="42"/>
      <c r="BI2" s="43"/>
      <c r="BJ2" s="43"/>
      <c r="BK2" s="43"/>
      <c r="BL2" s="43"/>
      <c r="BM2" s="43"/>
      <c r="BN2" s="43"/>
      <c r="BO2" s="43"/>
      <c r="BP2" s="43"/>
      <c r="BQ2" s="43"/>
      <c r="BR2" s="47"/>
      <c r="BS2" s="47"/>
      <c r="BT2" s="47"/>
      <c r="BU2" s="43"/>
      <c r="BV2" s="43"/>
      <c r="BW2" s="43"/>
      <c r="BX2" s="43"/>
      <c r="BY2" s="43"/>
      <c r="BZ2" s="43"/>
      <c r="CA2" s="43"/>
      <c r="CB2" s="43"/>
    </row>
    <row r="3" spans="1:80" ht="22.5" customHeight="1" thickBot="1" x14ac:dyDescent="0.45">
      <c r="H3" s="39"/>
      <c r="I3" s="39"/>
      <c r="J3" s="39"/>
      <c r="K3" s="39"/>
      <c r="L3" s="39"/>
      <c r="M3" s="39"/>
      <c r="N3" s="39"/>
      <c r="O3" s="39"/>
      <c r="P3" s="39"/>
      <c r="Q3" s="39"/>
      <c r="R3" s="39"/>
      <c r="S3" s="39"/>
      <c r="T3" s="39"/>
      <c r="U3" s="39"/>
      <c r="V3" s="39"/>
      <c r="W3" s="39"/>
      <c r="X3" s="39"/>
      <c r="Y3" s="39"/>
      <c r="Z3" s="39"/>
      <c r="AA3" s="39"/>
      <c r="AB3" s="39"/>
      <c r="AC3" s="39"/>
      <c r="AD3" s="173"/>
      <c r="AE3" s="174"/>
      <c r="AF3" s="174"/>
      <c r="AG3" s="174"/>
      <c r="AH3" s="174"/>
      <c r="AI3" s="174"/>
      <c r="AJ3" s="175"/>
      <c r="AK3" s="44"/>
      <c r="AM3" s="43"/>
      <c r="AN3" s="43"/>
      <c r="AO3" s="48"/>
      <c r="AP3" s="45"/>
      <c r="AQ3" s="45"/>
      <c r="AS3" s="45"/>
      <c r="AT3" s="45"/>
      <c r="AU3" s="45"/>
      <c r="AV3" s="45"/>
      <c r="AW3" s="45"/>
      <c r="AX3" s="45"/>
      <c r="AY3" s="45"/>
      <c r="AZ3" s="45"/>
      <c r="BA3" s="45"/>
      <c r="BB3" s="46"/>
      <c r="BE3" s="42"/>
      <c r="BF3" s="42"/>
      <c r="BI3" s="43"/>
      <c r="BJ3" s="43"/>
      <c r="BK3" s="43"/>
      <c r="BL3" s="43"/>
      <c r="BM3" s="43"/>
      <c r="BN3" s="43"/>
      <c r="BO3" s="43"/>
      <c r="BP3" s="43"/>
      <c r="BQ3" s="43"/>
      <c r="BR3" s="47"/>
      <c r="BS3" s="47"/>
      <c r="BT3" s="47"/>
      <c r="BU3" s="43"/>
      <c r="BV3" s="43"/>
      <c r="BW3" s="43"/>
      <c r="BX3" s="43"/>
      <c r="BY3" s="43"/>
      <c r="BZ3" s="43"/>
      <c r="CA3" s="43"/>
      <c r="CB3" s="43"/>
    </row>
    <row r="4" spans="1:80" ht="24" x14ac:dyDescent="0.4">
      <c r="A4" s="176" t="s">
        <v>101</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44"/>
      <c r="AL4" s="49"/>
      <c r="AM4" s="43"/>
      <c r="AN4" s="43"/>
      <c r="AO4" s="50"/>
      <c r="AP4" s="50"/>
      <c r="AQ4" s="39"/>
      <c r="AS4" s="39"/>
      <c r="AT4" s="39"/>
      <c r="AU4" s="39"/>
      <c r="AV4" s="39"/>
      <c r="AW4" s="39"/>
      <c r="AX4" s="39"/>
      <c r="AY4" s="39"/>
      <c r="AZ4" s="39"/>
      <c r="BA4" s="39"/>
      <c r="BB4" s="46"/>
      <c r="BE4" s="42"/>
      <c r="BF4" s="42"/>
      <c r="BI4" s="43"/>
      <c r="BJ4" s="43"/>
      <c r="BK4" s="43"/>
      <c r="BL4" s="43"/>
      <c r="BM4" s="43"/>
      <c r="BN4" s="43"/>
      <c r="BO4" s="43"/>
      <c r="BP4" s="43"/>
      <c r="BQ4" s="43"/>
      <c r="BR4" s="47"/>
      <c r="BS4" s="47"/>
      <c r="BT4" s="47"/>
      <c r="BU4" s="43"/>
      <c r="BV4" s="43"/>
      <c r="BW4" s="43"/>
      <c r="BX4" s="43"/>
      <c r="BY4" s="43"/>
      <c r="BZ4" s="43"/>
      <c r="CA4" s="43"/>
      <c r="CB4" s="43"/>
    </row>
    <row r="5" spans="1:80" ht="24" x14ac:dyDescent="0.4">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44"/>
      <c r="AL5" s="49"/>
      <c r="AM5" s="43"/>
      <c r="AN5" s="43"/>
      <c r="AO5" s="50"/>
      <c r="AP5" s="50"/>
      <c r="AQ5" s="39"/>
      <c r="AR5" s="39"/>
      <c r="AS5" s="39"/>
      <c r="AT5" s="39"/>
      <c r="AU5" s="39"/>
      <c r="AV5" s="39"/>
      <c r="AW5" s="39"/>
      <c r="AX5" s="39"/>
      <c r="AY5" s="39"/>
      <c r="AZ5" s="39"/>
      <c r="BA5" s="39"/>
      <c r="BB5" s="45"/>
      <c r="BE5" s="42"/>
      <c r="BF5" s="42"/>
      <c r="BI5" s="43"/>
      <c r="BJ5" s="43"/>
      <c r="BK5" s="43"/>
      <c r="BL5" s="43"/>
      <c r="BM5" s="43"/>
      <c r="BN5" s="43"/>
      <c r="BO5" s="43"/>
      <c r="BP5" s="43"/>
      <c r="BQ5" s="43"/>
      <c r="BR5" s="47"/>
      <c r="BS5" s="47"/>
      <c r="BT5" s="47"/>
      <c r="BU5" s="43"/>
      <c r="BV5" s="43"/>
      <c r="BW5" s="43"/>
      <c r="BX5" s="43"/>
      <c r="BY5" s="43"/>
      <c r="BZ5" s="43"/>
      <c r="CA5" s="43"/>
      <c r="CB5" s="43"/>
    </row>
    <row r="6" spans="1:80" ht="24" x14ac:dyDescent="0.4">
      <c r="A6" s="177"/>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44"/>
      <c r="AL6" s="49"/>
      <c r="AM6" s="50"/>
      <c r="AN6" s="39"/>
      <c r="AO6" s="39"/>
      <c r="AP6" s="39"/>
      <c r="AQ6" s="39"/>
      <c r="AR6" s="39"/>
      <c r="AS6" s="39"/>
      <c r="AT6" s="39"/>
      <c r="AU6" s="39"/>
      <c r="AV6" s="39"/>
      <c r="AW6" s="39"/>
      <c r="AX6" s="39"/>
      <c r="AY6" s="45"/>
      <c r="BB6" s="42"/>
      <c r="BC6" s="42"/>
      <c r="BF6" s="43"/>
      <c r="BG6" s="43"/>
      <c r="BH6" s="43"/>
      <c r="BI6" s="43"/>
      <c r="BJ6" s="43"/>
      <c r="BK6" s="43"/>
      <c r="BL6" s="43"/>
      <c r="BM6" s="43"/>
      <c r="BN6" s="43"/>
      <c r="BO6" s="47"/>
      <c r="BP6" s="47"/>
      <c r="BQ6" s="47"/>
      <c r="BR6" s="43"/>
      <c r="BS6" s="43"/>
      <c r="BT6" s="43"/>
      <c r="BU6" s="43"/>
      <c r="BV6" s="43"/>
      <c r="BW6" s="43"/>
      <c r="BX6" s="43"/>
      <c r="BY6" s="43"/>
    </row>
    <row r="7" spans="1:80" ht="24" x14ac:dyDescent="0.4">
      <c r="A7" s="45"/>
      <c r="B7" s="45"/>
      <c r="C7" s="45"/>
      <c r="D7" s="45"/>
      <c r="E7" s="45"/>
      <c r="F7" s="45"/>
      <c r="G7" s="45"/>
      <c r="H7" s="45"/>
      <c r="I7" s="45"/>
      <c r="J7" s="45"/>
      <c r="K7" s="45"/>
      <c r="L7" s="45"/>
      <c r="M7" s="45"/>
      <c r="N7" s="45"/>
      <c r="O7" s="45"/>
      <c r="P7" s="45"/>
      <c r="Q7" s="45"/>
      <c r="R7" s="45"/>
      <c r="S7" s="45"/>
      <c r="T7" s="45"/>
      <c r="U7" s="51"/>
      <c r="V7" s="45"/>
      <c r="W7" s="45"/>
      <c r="X7" s="45"/>
      <c r="Y7" s="45"/>
      <c r="Z7" s="178" t="s">
        <v>37</v>
      </c>
      <c r="AA7" s="178"/>
      <c r="AB7" s="180">
        <v>4</v>
      </c>
      <c r="AC7" s="180"/>
      <c r="AD7" s="178" t="s">
        <v>38</v>
      </c>
      <c r="AE7" s="181"/>
      <c r="AF7" s="181"/>
      <c r="AG7" s="178" t="s">
        <v>39</v>
      </c>
      <c r="AH7" s="181"/>
      <c r="AI7" s="181"/>
      <c r="AJ7" s="178" t="s">
        <v>40</v>
      </c>
      <c r="AK7" s="44" t="str">
        <f>IF(COUNTA(AB7)=1,"〇","×")</f>
        <v>〇</v>
      </c>
      <c r="AL7" s="49" t="s">
        <v>38</v>
      </c>
      <c r="AM7" s="52"/>
      <c r="AN7" s="45"/>
      <c r="AO7" s="45"/>
      <c r="AP7" s="45"/>
      <c r="AQ7" s="45"/>
      <c r="AR7" s="45"/>
      <c r="AS7" s="45"/>
      <c r="AT7" s="45"/>
      <c r="AU7" s="45"/>
      <c r="AV7" s="45"/>
      <c r="AW7" s="45"/>
      <c r="AX7" s="45"/>
      <c r="AY7" s="45"/>
      <c r="BB7" s="42"/>
      <c r="BC7" s="42"/>
      <c r="BF7" s="43"/>
      <c r="BG7" s="43"/>
      <c r="BH7" s="43"/>
      <c r="BI7" s="43"/>
      <c r="BJ7" s="43"/>
      <c r="BK7" s="43"/>
      <c r="BL7" s="43"/>
      <c r="BM7" s="43"/>
      <c r="BN7" s="43"/>
      <c r="BO7" s="47"/>
      <c r="BP7" s="47"/>
      <c r="BQ7" s="47"/>
      <c r="BR7" s="43"/>
      <c r="BS7" s="43"/>
      <c r="BT7" s="43"/>
      <c r="BU7" s="43"/>
      <c r="BV7" s="43"/>
      <c r="BW7" s="43"/>
      <c r="BX7" s="43"/>
      <c r="BY7" s="43"/>
    </row>
    <row r="8" spans="1:80" ht="24" x14ac:dyDescent="0.4">
      <c r="A8" s="45"/>
      <c r="B8" s="45"/>
      <c r="C8" s="45"/>
      <c r="D8" s="45"/>
      <c r="E8" s="45"/>
      <c r="F8" s="45"/>
      <c r="G8" s="45"/>
      <c r="H8" s="45"/>
      <c r="I8" s="45"/>
      <c r="J8" s="45"/>
      <c r="K8" s="45"/>
      <c r="L8" s="45"/>
      <c r="M8" s="45"/>
      <c r="N8" s="45"/>
      <c r="O8" s="45"/>
      <c r="P8" s="45"/>
      <c r="Q8" s="45"/>
      <c r="R8" s="45"/>
      <c r="S8" s="45"/>
      <c r="T8" s="45"/>
      <c r="U8" s="51"/>
      <c r="V8" s="45"/>
      <c r="W8" s="45"/>
      <c r="X8" s="45"/>
      <c r="Y8" s="45"/>
      <c r="Z8" s="179"/>
      <c r="AA8" s="179"/>
      <c r="AB8" s="180"/>
      <c r="AC8" s="180"/>
      <c r="AD8" s="179"/>
      <c r="AE8" s="182"/>
      <c r="AF8" s="182"/>
      <c r="AG8" s="179"/>
      <c r="AH8" s="182"/>
      <c r="AI8" s="182"/>
      <c r="AJ8" s="179"/>
      <c r="AK8" s="44" t="str">
        <f>IF(COUNTA(AE7)=1,"〇","×")</f>
        <v>×</v>
      </c>
      <c r="AL8" s="49" t="s">
        <v>41</v>
      </c>
      <c r="AM8" s="43"/>
      <c r="AN8" s="43"/>
      <c r="AO8" s="48"/>
      <c r="AP8" s="52"/>
      <c r="AQ8" s="45"/>
      <c r="AR8" s="45"/>
      <c r="AS8" s="45"/>
      <c r="AT8" s="45"/>
      <c r="AU8" s="45"/>
      <c r="AV8" s="45"/>
      <c r="AW8" s="45"/>
      <c r="AX8" s="45"/>
      <c r="AY8" s="45"/>
      <c r="AZ8" s="45"/>
      <c r="BA8" s="45"/>
      <c r="BB8" s="45"/>
      <c r="BE8" s="42"/>
      <c r="BF8" s="42"/>
      <c r="BI8" s="43"/>
      <c r="BJ8" s="43"/>
      <c r="BK8" s="43"/>
      <c r="BL8" s="43"/>
      <c r="BM8" s="43"/>
      <c r="BN8" s="43"/>
      <c r="BO8" s="43"/>
      <c r="BP8" s="43"/>
      <c r="BQ8" s="43"/>
      <c r="BR8" s="47"/>
      <c r="BS8" s="47"/>
      <c r="BT8" s="47"/>
      <c r="BU8" s="43"/>
      <c r="BV8" s="43"/>
      <c r="BW8" s="43"/>
      <c r="BX8" s="43"/>
      <c r="BY8" s="43"/>
      <c r="BZ8" s="43"/>
      <c r="CA8" s="43"/>
      <c r="CB8" s="43"/>
    </row>
    <row r="9" spans="1:80" ht="24" x14ac:dyDescent="0.4">
      <c r="A9" s="53" t="s">
        <v>90</v>
      </c>
      <c r="B9" s="54"/>
      <c r="C9" s="54"/>
      <c r="D9" s="54"/>
      <c r="E9" s="54"/>
      <c r="F9" s="54"/>
      <c r="G9" s="54"/>
      <c r="H9" s="54"/>
      <c r="I9" s="54"/>
      <c r="J9" s="54"/>
      <c r="K9" s="54"/>
      <c r="L9" s="54"/>
      <c r="M9" s="54"/>
      <c r="N9" s="54"/>
      <c r="O9" s="54"/>
      <c r="P9" s="54"/>
      <c r="Q9" s="54"/>
      <c r="R9" s="54"/>
      <c r="S9" s="54"/>
      <c r="T9" s="54"/>
      <c r="U9" s="55"/>
      <c r="V9" s="54"/>
      <c r="W9" s="54"/>
      <c r="X9" s="54"/>
      <c r="Y9" s="54"/>
      <c r="Z9" s="54"/>
      <c r="AA9" s="54"/>
      <c r="AB9" s="54"/>
      <c r="AC9" s="54"/>
      <c r="AD9" s="54"/>
      <c r="AE9" s="54"/>
      <c r="AF9" s="54"/>
      <c r="AG9" s="54"/>
      <c r="AH9" s="54"/>
      <c r="AI9" s="54"/>
      <c r="AJ9" s="54"/>
      <c r="AK9" s="44" t="str">
        <f>IF(COUNTA(AH7)=1,"〇","×")</f>
        <v>×</v>
      </c>
      <c r="AL9" s="49" t="s">
        <v>40</v>
      </c>
      <c r="AM9" s="43"/>
      <c r="AN9" s="43"/>
      <c r="AO9" s="48"/>
      <c r="AP9" s="52"/>
      <c r="AQ9" s="45"/>
      <c r="AR9" s="45"/>
      <c r="AS9" s="45"/>
      <c r="AT9" s="45"/>
      <c r="AU9" s="45"/>
      <c r="AV9" s="45"/>
      <c r="AW9" s="45"/>
      <c r="AX9" s="45"/>
      <c r="AY9" s="45"/>
      <c r="AZ9" s="45"/>
      <c r="BA9" s="45"/>
      <c r="BB9" s="45"/>
      <c r="BE9" s="42"/>
      <c r="BF9" s="42"/>
      <c r="BI9" s="43"/>
      <c r="BJ9" s="43"/>
      <c r="BK9" s="43"/>
      <c r="BL9" s="43"/>
      <c r="BM9" s="43"/>
      <c r="BN9" s="43"/>
      <c r="BO9" s="43"/>
      <c r="BP9" s="43"/>
      <c r="BQ9" s="43"/>
      <c r="BR9" s="47"/>
      <c r="BS9" s="47"/>
      <c r="BT9" s="47"/>
      <c r="BU9" s="43"/>
      <c r="BV9" s="43"/>
      <c r="BW9" s="43"/>
      <c r="BX9" s="43"/>
      <c r="BY9" s="43"/>
      <c r="BZ9" s="43"/>
      <c r="CA9" s="43"/>
      <c r="CB9" s="43"/>
    </row>
    <row r="10" spans="1:80" ht="22.5" customHeight="1" x14ac:dyDescent="0.4">
      <c r="A10" s="54"/>
      <c r="B10" s="54"/>
      <c r="C10" s="54"/>
      <c r="D10" s="54"/>
      <c r="E10" s="54"/>
      <c r="F10" s="54"/>
      <c r="G10" s="54"/>
      <c r="H10" s="54"/>
      <c r="I10" s="54"/>
      <c r="J10" s="54"/>
      <c r="K10" s="54"/>
      <c r="L10" s="54"/>
      <c r="M10" s="54"/>
      <c r="N10" s="54"/>
      <c r="O10" s="54"/>
      <c r="P10" s="54"/>
      <c r="Q10" s="54"/>
      <c r="R10" s="54"/>
      <c r="S10" s="54"/>
      <c r="T10" s="54"/>
      <c r="U10" s="55"/>
      <c r="V10" s="54"/>
      <c r="W10" s="54"/>
      <c r="X10" s="54"/>
      <c r="Y10" s="54"/>
      <c r="Z10" s="54"/>
      <c r="AA10" s="54"/>
      <c r="AB10" s="54"/>
      <c r="AC10" s="54"/>
      <c r="AD10" s="54"/>
      <c r="AE10" s="54"/>
      <c r="AF10" s="54"/>
      <c r="AG10" s="54"/>
      <c r="AH10" s="54"/>
      <c r="AI10" s="54"/>
      <c r="AJ10" s="54"/>
      <c r="AK10" s="44"/>
      <c r="AL10" s="49"/>
      <c r="AM10" s="43"/>
      <c r="AN10" s="43"/>
      <c r="AO10" s="48"/>
      <c r="AP10" s="52"/>
      <c r="AQ10" s="45"/>
      <c r="AR10" s="45"/>
      <c r="AS10" s="45"/>
      <c r="AT10" s="45"/>
      <c r="AU10" s="45"/>
      <c r="AV10" s="45"/>
      <c r="AW10" s="45"/>
      <c r="AX10" s="45"/>
      <c r="AY10" s="45"/>
      <c r="AZ10" s="45"/>
      <c r="BA10" s="45"/>
      <c r="BB10" s="45"/>
      <c r="BE10" s="42"/>
      <c r="BF10" s="42"/>
      <c r="BI10" s="43"/>
      <c r="BJ10" s="43"/>
      <c r="BK10" s="43"/>
      <c r="BL10" s="43"/>
      <c r="BM10" s="43"/>
      <c r="BN10" s="43"/>
      <c r="BO10" s="43"/>
      <c r="BP10" s="43"/>
      <c r="BQ10" s="43"/>
      <c r="BR10" s="47"/>
      <c r="BS10" s="47"/>
      <c r="BT10" s="47"/>
      <c r="BU10" s="43"/>
      <c r="BV10" s="43"/>
      <c r="BW10" s="43"/>
      <c r="BX10" s="43"/>
      <c r="BY10" s="43"/>
      <c r="BZ10" s="43"/>
      <c r="CA10" s="43"/>
      <c r="CB10" s="43"/>
    </row>
    <row r="11" spans="1:80" ht="77.25" customHeight="1" x14ac:dyDescent="0.4">
      <c r="A11" s="166" t="s">
        <v>102</v>
      </c>
      <c r="B11" s="167"/>
      <c r="C11" s="167"/>
      <c r="D11" s="167"/>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44"/>
      <c r="AL11" s="49"/>
      <c r="AO11" s="45"/>
      <c r="AP11" s="45"/>
      <c r="AQ11" s="45"/>
      <c r="AR11" s="45"/>
      <c r="AS11" s="45"/>
      <c r="AT11" s="45"/>
      <c r="AU11" s="45"/>
      <c r="AV11" s="45"/>
      <c r="AW11" s="45"/>
      <c r="AX11" s="45"/>
      <c r="AY11" s="45"/>
      <c r="AZ11" s="45"/>
      <c r="BA11" s="45"/>
      <c r="BB11" s="45"/>
      <c r="BE11" s="42"/>
      <c r="BF11" s="42"/>
      <c r="BI11" s="43"/>
      <c r="BJ11" s="43"/>
      <c r="BK11" s="43"/>
      <c r="BL11" s="43"/>
      <c r="BM11" s="43"/>
      <c r="BN11" s="43"/>
      <c r="BO11" s="43"/>
      <c r="BP11" s="43"/>
      <c r="BQ11" s="43"/>
      <c r="BR11" s="47"/>
      <c r="BS11" s="47"/>
      <c r="BT11" s="47"/>
      <c r="BU11" s="43"/>
      <c r="BV11" s="43"/>
      <c r="BW11" s="43"/>
      <c r="BX11" s="43"/>
      <c r="BY11" s="43"/>
      <c r="BZ11" s="43"/>
      <c r="CA11" s="43"/>
      <c r="CB11" s="43"/>
    </row>
    <row r="12" spans="1:80" ht="22.5" customHeight="1" x14ac:dyDescent="0.4">
      <c r="A12" s="56"/>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8"/>
      <c r="AN12" s="59"/>
      <c r="AO12" s="59"/>
      <c r="AP12" s="59"/>
      <c r="AQ12" s="45"/>
      <c r="AR12" s="45"/>
      <c r="AS12" s="45"/>
      <c r="AT12" s="45"/>
      <c r="AU12" s="45"/>
      <c r="AV12" s="45"/>
      <c r="AW12" s="45"/>
      <c r="AX12" s="45"/>
      <c r="AY12" s="45"/>
      <c r="AZ12" s="45"/>
      <c r="BA12" s="45"/>
      <c r="BB12" s="45"/>
      <c r="BE12" s="42"/>
      <c r="BF12" s="42"/>
      <c r="BI12" s="43"/>
      <c r="BJ12" s="43"/>
      <c r="BK12" s="43"/>
      <c r="BL12" s="43"/>
      <c r="BM12" s="43"/>
      <c r="BN12" s="43"/>
      <c r="BO12" s="43"/>
      <c r="BP12" s="43"/>
      <c r="BQ12" s="43"/>
      <c r="BR12" s="47"/>
      <c r="BS12" s="47"/>
      <c r="BT12" s="47"/>
      <c r="BU12" s="43"/>
      <c r="BV12" s="43"/>
      <c r="BW12" s="43"/>
      <c r="BX12" s="43"/>
      <c r="BY12" s="43"/>
      <c r="BZ12" s="43"/>
      <c r="CA12" s="43"/>
      <c r="CB12" s="43"/>
    </row>
    <row r="13" spans="1:80" ht="36" customHeight="1" x14ac:dyDescent="0.4">
      <c r="A13" s="45"/>
      <c r="B13" s="45"/>
      <c r="C13" s="45"/>
      <c r="D13" s="45"/>
      <c r="E13" s="45"/>
      <c r="F13" s="45"/>
      <c r="G13" s="45"/>
      <c r="H13" s="45"/>
      <c r="I13" s="45"/>
      <c r="J13" s="45"/>
      <c r="K13" s="45"/>
      <c r="L13" s="45"/>
      <c r="M13" s="45"/>
      <c r="N13" s="121" t="s">
        <v>42</v>
      </c>
      <c r="O13" s="121"/>
      <c r="P13" s="121"/>
      <c r="Q13" s="121"/>
      <c r="R13" s="121"/>
      <c r="S13" s="169"/>
      <c r="T13" s="169"/>
      <c r="U13" s="169"/>
      <c r="V13" s="169"/>
      <c r="W13" s="169"/>
      <c r="X13" s="169"/>
      <c r="Y13" s="169"/>
      <c r="Z13" s="169"/>
      <c r="AA13" s="169"/>
      <c r="AB13" s="169"/>
      <c r="AC13" s="169"/>
      <c r="AD13" s="169"/>
      <c r="AE13" s="169"/>
      <c r="AF13" s="169"/>
      <c r="AG13" s="169"/>
      <c r="AH13" s="169"/>
      <c r="AI13" s="169"/>
      <c r="AJ13" s="169"/>
      <c r="AK13" s="60" t="str">
        <f>IF(COUNTA(S13)=1,"〇","×")</f>
        <v>×</v>
      </c>
      <c r="AL13" s="61" t="s">
        <v>43</v>
      </c>
      <c r="AN13" s="62"/>
      <c r="AO13" s="46"/>
      <c r="AP13" s="45"/>
      <c r="AQ13" s="45"/>
      <c r="AR13" s="45"/>
      <c r="AS13" s="45"/>
      <c r="AT13" s="45"/>
      <c r="AU13" s="45"/>
      <c r="AV13" s="45"/>
      <c r="AW13" s="45"/>
      <c r="AX13" s="45"/>
      <c r="AY13" s="45"/>
      <c r="AZ13" s="45"/>
      <c r="BA13" s="45"/>
      <c r="BB13" s="45"/>
      <c r="BE13" s="42"/>
      <c r="BF13" s="42"/>
      <c r="BI13" s="43"/>
      <c r="BJ13" s="43"/>
      <c r="BK13" s="43"/>
      <c r="BL13" s="43"/>
      <c r="BM13" s="43"/>
      <c r="BN13" s="43"/>
      <c r="BO13" s="43"/>
      <c r="BP13" s="43"/>
      <c r="BQ13" s="43"/>
      <c r="BR13" s="47"/>
      <c r="BS13" s="47"/>
      <c r="BT13" s="47"/>
      <c r="BU13" s="43"/>
      <c r="BV13" s="43"/>
      <c r="BW13" s="43"/>
      <c r="BX13" s="43"/>
      <c r="BY13" s="43"/>
      <c r="BZ13" s="43"/>
      <c r="CA13" s="43"/>
      <c r="CB13" s="43"/>
    </row>
    <row r="14" spans="1:80" ht="36" customHeight="1" x14ac:dyDescent="0.4">
      <c r="A14" s="45"/>
      <c r="B14" s="45"/>
      <c r="C14" s="45"/>
      <c r="D14" s="45"/>
      <c r="E14" s="45"/>
      <c r="F14" s="45"/>
      <c r="G14" s="45"/>
      <c r="H14" s="45"/>
      <c r="I14" s="45"/>
      <c r="J14" s="45"/>
      <c r="K14" s="45"/>
      <c r="L14" s="45"/>
      <c r="M14" s="45"/>
      <c r="N14" s="121" t="s">
        <v>44</v>
      </c>
      <c r="O14" s="121"/>
      <c r="P14" s="121"/>
      <c r="Q14" s="121"/>
      <c r="R14" s="121"/>
      <c r="S14" s="169"/>
      <c r="T14" s="169"/>
      <c r="U14" s="169"/>
      <c r="V14" s="169"/>
      <c r="W14" s="169"/>
      <c r="X14" s="169"/>
      <c r="Y14" s="169"/>
      <c r="Z14" s="169"/>
      <c r="AA14" s="169"/>
      <c r="AB14" s="169"/>
      <c r="AC14" s="169"/>
      <c r="AD14" s="169"/>
      <c r="AE14" s="169"/>
      <c r="AF14" s="169"/>
      <c r="AG14" s="169"/>
      <c r="AH14" s="169"/>
      <c r="AI14" s="169"/>
      <c r="AJ14" s="169"/>
      <c r="AK14" s="60" t="str">
        <f>IF(COUNTA(S14)=1,"〇","×")</f>
        <v>×</v>
      </c>
      <c r="AL14" s="61" t="s">
        <v>45</v>
      </c>
      <c r="AO14" s="46"/>
      <c r="AP14" s="45"/>
      <c r="AQ14" s="45"/>
      <c r="AR14" s="45"/>
      <c r="AS14" s="45"/>
      <c r="AU14" s="45"/>
      <c r="AV14" s="45"/>
      <c r="AW14" s="45"/>
      <c r="AX14" s="45"/>
      <c r="AY14" s="45"/>
      <c r="AZ14" s="45"/>
      <c r="BA14" s="45"/>
      <c r="BB14" s="45"/>
      <c r="BE14" s="42"/>
      <c r="BF14" s="42"/>
      <c r="BI14" s="43"/>
      <c r="BJ14" s="43"/>
      <c r="BK14" s="43"/>
      <c r="BL14" s="43"/>
      <c r="BM14" s="43"/>
      <c r="BN14" s="43"/>
      <c r="BO14" s="43"/>
      <c r="BP14" s="43"/>
      <c r="BQ14" s="43"/>
      <c r="BR14" s="47"/>
      <c r="BS14" s="47"/>
      <c r="BT14" s="47"/>
      <c r="BU14" s="43"/>
      <c r="BV14" s="43"/>
      <c r="BW14" s="43"/>
      <c r="BX14" s="43"/>
      <c r="BY14" s="43"/>
      <c r="BZ14" s="43"/>
      <c r="CA14" s="43"/>
      <c r="CB14" s="43"/>
    </row>
    <row r="15" spans="1:80" ht="18" customHeight="1" x14ac:dyDescent="0.4">
      <c r="A15" s="45"/>
      <c r="B15" s="45"/>
      <c r="C15" s="45"/>
      <c r="D15" s="45"/>
      <c r="E15" s="45"/>
      <c r="F15" s="45"/>
      <c r="G15" s="45"/>
      <c r="H15" s="45"/>
      <c r="I15" s="45"/>
      <c r="J15" s="45"/>
      <c r="K15" s="45"/>
      <c r="L15" s="45"/>
      <c r="M15" s="45"/>
      <c r="N15" s="121" t="s">
        <v>46</v>
      </c>
      <c r="O15" s="121"/>
      <c r="P15" s="121"/>
      <c r="Q15" s="121"/>
      <c r="R15" s="121"/>
      <c r="S15" s="160"/>
      <c r="T15" s="160"/>
      <c r="U15" s="160"/>
      <c r="V15" s="160"/>
      <c r="W15" s="160"/>
      <c r="X15" s="121" t="s">
        <v>94</v>
      </c>
      <c r="Y15" s="121"/>
      <c r="Z15" s="121"/>
      <c r="AA15" s="121"/>
      <c r="AB15" s="121"/>
      <c r="AC15" s="160"/>
      <c r="AD15" s="160"/>
      <c r="AE15" s="160"/>
      <c r="AF15" s="160"/>
      <c r="AG15" s="160"/>
      <c r="AH15" s="160"/>
      <c r="AI15" s="160"/>
      <c r="AJ15" s="160"/>
      <c r="AK15" s="60" t="str">
        <f>IF(COUNTA(S15)=1,"〇","×")</f>
        <v>×</v>
      </c>
      <c r="AL15" s="61" t="s">
        <v>48</v>
      </c>
      <c r="AO15" s="46"/>
      <c r="AP15" s="45"/>
      <c r="AQ15" s="45"/>
      <c r="AR15" s="45"/>
      <c r="AS15" s="45"/>
      <c r="AT15" s="45"/>
      <c r="AU15" s="45"/>
      <c r="AV15" s="45"/>
      <c r="AW15" s="45"/>
      <c r="AX15" s="45"/>
      <c r="AY15" s="45"/>
      <c r="AZ15" s="45"/>
      <c r="BA15" s="45"/>
      <c r="BB15" s="45"/>
      <c r="BE15" s="42"/>
      <c r="BF15" s="42"/>
      <c r="BI15" s="43"/>
      <c r="BJ15" s="43"/>
      <c r="BK15" s="43"/>
      <c r="BL15" s="43"/>
      <c r="BM15" s="43"/>
      <c r="BN15" s="43"/>
      <c r="BO15" s="43"/>
      <c r="BP15" s="43"/>
      <c r="BQ15" s="43"/>
      <c r="BR15" s="47"/>
      <c r="BS15" s="47"/>
      <c r="BT15" s="47"/>
      <c r="BU15" s="43"/>
      <c r="BV15" s="43"/>
      <c r="BW15" s="43"/>
      <c r="BX15" s="43"/>
      <c r="BY15" s="43"/>
      <c r="BZ15" s="43"/>
      <c r="CA15" s="43"/>
      <c r="CB15" s="43"/>
    </row>
    <row r="16" spans="1:80" ht="18" customHeight="1" x14ac:dyDescent="0.15">
      <c r="A16" s="45"/>
      <c r="B16" s="45"/>
      <c r="C16" s="45"/>
      <c r="D16" s="45"/>
      <c r="E16" s="45"/>
      <c r="F16" s="45"/>
      <c r="G16" s="45"/>
      <c r="H16" s="45"/>
      <c r="I16" s="45"/>
      <c r="J16" s="45"/>
      <c r="K16" s="45"/>
      <c r="L16" s="45"/>
      <c r="M16" s="45"/>
      <c r="N16" s="121"/>
      <c r="O16" s="121"/>
      <c r="P16" s="121"/>
      <c r="Q16" s="121"/>
      <c r="R16" s="121"/>
      <c r="S16" s="160"/>
      <c r="T16" s="160"/>
      <c r="U16" s="160"/>
      <c r="V16" s="160"/>
      <c r="W16" s="160"/>
      <c r="X16" s="121"/>
      <c r="Y16" s="121"/>
      <c r="Z16" s="121"/>
      <c r="AA16" s="121"/>
      <c r="AB16" s="121"/>
      <c r="AC16" s="160"/>
      <c r="AD16" s="160"/>
      <c r="AE16" s="160"/>
      <c r="AF16" s="160"/>
      <c r="AG16" s="160"/>
      <c r="AH16" s="160"/>
      <c r="AI16" s="160"/>
      <c r="AJ16" s="160"/>
      <c r="AK16" s="60" t="str">
        <f>IF(COUNTA(AC15)=1,"〇","×")</f>
        <v>×</v>
      </c>
      <c r="AL16" s="61" t="s">
        <v>49</v>
      </c>
      <c r="AM16" s="45"/>
      <c r="AN16" s="45"/>
      <c r="AO16" s="46"/>
      <c r="AP16" s="45"/>
      <c r="AQ16" s="45"/>
      <c r="AR16" s="45"/>
      <c r="AS16" s="45"/>
      <c r="AT16" s="45"/>
      <c r="AU16" s="45"/>
      <c r="AV16" s="45"/>
      <c r="AW16" s="45"/>
      <c r="AX16" s="45"/>
      <c r="AY16" s="45"/>
      <c r="AZ16" s="45"/>
      <c r="BA16" s="45"/>
      <c r="BB16" s="45"/>
    </row>
    <row r="17" spans="1:58" ht="36" customHeight="1" x14ac:dyDescent="0.15">
      <c r="A17" s="45"/>
      <c r="B17" s="45"/>
      <c r="C17" s="45"/>
      <c r="D17" s="45"/>
      <c r="E17" s="45"/>
      <c r="F17" s="45"/>
      <c r="G17" s="45"/>
      <c r="H17" s="45"/>
      <c r="I17" s="45"/>
      <c r="J17" s="45"/>
      <c r="K17" s="45"/>
      <c r="L17" s="45"/>
      <c r="M17" s="45"/>
      <c r="N17" s="121" t="s">
        <v>50</v>
      </c>
      <c r="O17" s="121"/>
      <c r="P17" s="121"/>
      <c r="Q17" s="121"/>
      <c r="R17" s="121"/>
      <c r="S17" s="121" t="s">
        <v>47</v>
      </c>
      <c r="T17" s="121"/>
      <c r="U17" s="121"/>
      <c r="V17" s="121"/>
      <c r="W17" s="161"/>
      <c r="X17" s="161"/>
      <c r="Y17" s="161"/>
      <c r="Z17" s="161"/>
      <c r="AA17" s="161"/>
      <c r="AB17" s="161"/>
      <c r="AC17" s="161"/>
      <c r="AD17" s="161"/>
      <c r="AE17" s="161"/>
      <c r="AF17" s="161"/>
      <c r="AG17" s="161"/>
      <c r="AH17" s="161"/>
      <c r="AI17" s="161"/>
      <c r="AJ17" s="161"/>
      <c r="AK17" s="60" t="str">
        <f>IF(COUNTA(W17)=1,"〇","×")</f>
        <v>×</v>
      </c>
      <c r="AL17" s="61" t="s">
        <v>51</v>
      </c>
      <c r="AM17" s="45"/>
      <c r="AN17" s="45"/>
      <c r="AO17" s="46"/>
      <c r="AP17" s="45"/>
      <c r="AQ17" s="45"/>
      <c r="AR17" s="45"/>
      <c r="AS17" s="45"/>
      <c r="AT17" s="45"/>
      <c r="AU17" s="45"/>
      <c r="AV17" s="45"/>
      <c r="AW17" s="45"/>
      <c r="AX17" s="45"/>
      <c r="AY17" s="45"/>
      <c r="AZ17" s="45"/>
      <c r="BA17" s="45"/>
      <c r="BB17" s="45"/>
    </row>
    <row r="18" spans="1:58" ht="36" customHeight="1" x14ac:dyDescent="0.15">
      <c r="A18" s="45"/>
      <c r="B18" s="45"/>
      <c r="C18" s="45"/>
      <c r="D18" s="45"/>
      <c r="E18" s="45"/>
      <c r="F18" s="45"/>
      <c r="G18" s="45"/>
      <c r="H18" s="45"/>
      <c r="I18" s="45"/>
      <c r="J18" s="45"/>
      <c r="K18" s="45"/>
      <c r="L18" s="45"/>
      <c r="M18" s="45"/>
      <c r="N18" s="121"/>
      <c r="O18" s="121"/>
      <c r="P18" s="121"/>
      <c r="Q18" s="121"/>
      <c r="R18" s="121"/>
      <c r="S18" s="121" t="s">
        <v>52</v>
      </c>
      <c r="T18" s="121"/>
      <c r="U18" s="121"/>
      <c r="V18" s="121"/>
      <c r="W18" s="161"/>
      <c r="X18" s="161"/>
      <c r="Y18" s="161"/>
      <c r="Z18" s="161"/>
      <c r="AA18" s="161"/>
      <c r="AB18" s="161"/>
      <c r="AC18" s="161"/>
      <c r="AD18" s="161"/>
      <c r="AE18" s="161"/>
      <c r="AF18" s="161"/>
      <c r="AG18" s="161"/>
      <c r="AH18" s="161"/>
      <c r="AI18" s="161"/>
      <c r="AJ18" s="161"/>
      <c r="AK18" s="60" t="str">
        <f>IF(COUNTA(W18)=1,"〇","×")</f>
        <v>×</v>
      </c>
      <c r="AL18" s="61" t="s">
        <v>53</v>
      </c>
      <c r="AM18" s="45"/>
      <c r="AN18" s="45"/>
      <c r="AO18" s="46"/>
      <c r="AP18" s="45"/>
      <c r="AQ18" s="45"/>
      <c r="AR18" s="45"/>
      <c r="AS18" s="45"/>
      <c r="AT18" s="45"/>
      <c r="AU18" s="45"/>
      <c r="AV18" s="45"/>
      <c r="AW18" s="45"/>
      <c r="AX18" s="45"/>
      <c r="AY18" s="45"/>
      <c r="AZ18" s="45"/>
      <c r="BA18" s="45"/>
      <c r="BB18" s="45"/>
    </row>
    <row r="19" spans="1:58" ht="44.25" customHeight="1" x14ac:dyDescent="0.15">
      <c r="A19" s="45"/>
      <c r="B19" s="45"/>
      <c r="C19" s="45"/>
      <c r="D19" s="45"/>
      <c r="E19" s="45"/>
      <c r="F19" s="45"/>
      <c r="G19" s="45"/>
      <c r="H19" s="45"/>
      <c r="I19" s="45"/>
      <c r="J19" s="45"/>
      <c r="K19" s="45"/>
      <c r="L19" s="45"/>
      <c r="M19" s="45"/>
      <c r="N19" s="121"/>
      <c r="O19" s="121"/>
      <c r="P19" s="121"/>
      <c r="Q19" s="121"/>
      <c r="R19" s="121"/>
      <c r="S19" s="162" t="s">
        <v>103</v>
      </c>
      <c r="T19" s="163"/>
      <c r="U19" s="163"/>
      <c r="V19" s="163"/>
      <c r="W19" s="164"/>
      <c r="X19" s="165"/>
      <c r="Y19" s="165"/>
      <c r="Z19" s="165"/>
      <c r="AA19" s="165"/>
      <c r="AB19" s="165"/>
      <c r="AC19" s="165"/>
      <c r="AD19" s="165"/>
      <c r="AE19" s="165"/>
      <c r="AF19" s="165"/>
      <c r="AG19" s="165"/>
      <c r="AH19" s="165"/>
      <c r="AI19" s="165"/>
      <c r="AJ19" s="165"/>
      <c r="AK19" s="60" t="str">
        <f>IF(COUNTA(W19)=1,"〇","×")</f>
        <v>×</v>
      </c>
      <c r="AL19" s="61" t="s">
        <v>54</v>
      </c>
      <c r="AM19" s="45"/>
      <c r="AN19" s="45"/>
      <c r="AO19" s="46"/>
      <c r="AP19" s="45"/>
      <c r="AQ19" s="45"/>
      <c r="AR19" s="45"/>
      <c r="AS19" s="45"/>
      <c r="AT19" s="45"/>
      <c r="AU19" s="45"/>
      <c r="AV19" s="45"/>
      <c r="AW19" s="45"/>
      <c r="AX19" s="45"/>
      <c r="AY19" s="45"/>
      <c r="AZ19" s="45"/>
      <c r="BA19" s="45"/>
      <c r="BB19" s="45"/>
    </row>
    <row r="20" spans="1:58" ht="22.5" customHeight="1" thickBot="1" x14ac:dyDescent="0.45">
      <c r="A20" s="45"/>
      <c r="B20" s="45"/>
      <c r="C20" s="45"/>
      <c r="D20" s="45"/>
      <c r="E20" s="45"/>
      <c r="F20" s="45"/>
      <c r="G20" s="45"/>
      <c r="H20" s="45"/>
      <c r="I20" s="45"/>
      <c r="J20" s="45"/>
      <c r="K20" s="45"/>
      <c r="L20" s="45"/>
      <c r="M20" s="45"/>
      <c r="N20" s="63"/>
      <c r="O20" s="63"/>
      <c r="P20" s="63"/>
      <c r="Q20" s="63"/>
      <c r="R20" s="63"/>
      <c r="S20" s="63"/>
      <c r="T20" s="63"/>
      <c r="U20" s="63"/>
      <c r="V20" s="63"/>
      <c r="W20" s="45"/>
      <c r="X20" s="45"/>
      <c r="Y20" s="45"/>
      <c r="Z20" s="45"/>
      <c r="AA20" s="45"/>
      <c r="AB20" s="45"/>
      <c r="AC20" s="45"/>
      <c r="AD20" s="45"/>
      <c r="AE20" s="45"/>
      <c r="AF20" s="45"/>
      <c r="AG20" s="45"/>
      <c r="AH20" s="45"/>
      <c r="AI20" s="45"/>
      <c r="AJ20" s="45"/>
      <c r="AK20" s="64"/>
    </row>
    <row r="21" spans="1:58" ht="30.75" thickBot="1" x14ac:dyDescent="0.45">
      <c r="A21" s="45"/>
      <c r="B21" s="45"/>
      <c r="H21" s="147" t="s">
        <v>55</v>
      </c>
      <c r="I21" s="147"/>
      <c r="J21" s="147"/>
      <c r="K21" s="147"/>
      <c r="L21" s="147"/>
      <c r="M21" s="147"/>
      <c r="N21" s="147"/>
      <c r="O21" s="147"/>
      <c r="P21" s="147"/>
      <c r="Q21" s="147"/>
      <c r="R21" s="145" t="str">
        <f>IF(AK2="×","未記入箇所ありのため表示不可",MAX(別紙!A4:A43))</f>
        <v>未記入箇所ありのため表示不可</v>
      </c>
      <c r="S21" s="145"/>
      <c r="T21" s="145"/>
      <c r="U21" s="145"/>
      <c r="V21" s="145"/>
      <c r="W21" s="145"/>
      <c r="X21" s="145"/>
      <c r="Y21" s="145"/>
      <c r="Z21" s="146"/>
      <c r="AA21" s="146"/>
      <c r="AB21" s="146"/>
      <c r="AC21" s="146"/>
      <c r="AK21" s="44"/>
      <c r="AL21" s="41" t="s">
        <v>56</v>
      </c>
    </row>
    <row r="22" spans="1:58" ht="30.75" thickBot="1" x14ac:dyDescent="0.45">
      <c r="A22" s="45"/>
      <c r="B22" s="45"/>
      <c r="H22" s="147" t="s">
        <v>57</v>
      </c>
      <c r="I22" s="147"/>
      <c r="J22" s="147"/>
      <c r="K22" s="147"/>
      <c r="L22" s="147"/>
      <c r="M22" s="147"/>
      <c r="N22" s="147"/>
      <c r="O22" s="147"/>
      <c r="P22" s="147"/>
      <c r="Q22" s="147"/>
      <c r="R22" s="148" t="str">
        <f>IF(AK2="×","未入力箇所ありのため表示不可",SUM(別紙!L:L))</f>
        <v>未入力箇所ありのため表示不可</v>
      </c>
      <c r="S22" s="148"/>
      <c r="T22" s="148"/>
      <c r="U22" s="148"/>
      <c r="V22" s="148"/>
      <c r="W22" s="148"/>
      <c r="X22" s="148"/>
      <c r="Y22" s="148"/>
      <c r="Z22" s="149"/>
      <c r="AA22" s="149"/>
      <c r="AB22" s="149"/>
      <c r="AC22" s="149"/>
      <c r="AK22" s="44"/>
      <c r="AL22" s="41" t="s">
        <v>56</v>
      </c>
    </row>
    <row r="23" spans="1:58" ht="24.75" thickBot="1" x14ac:dyDescent="0.45">
      <c r="A23" s="45"/>
      <c r="B23" s="45"/>
      <c r="H23" s="147" t="s">
        <v>58</v>
      </c>
      <c r="I23" s="147"/>
      <c r="J23" s="147"/>
      <c r="K23" s="147"/>
      <c r="L23" s="147"/>
      <c r="M23" s="147"/>
      <c r="N23" s="147"/>
      <c r="O23" s="147"/>
      <c r="P23" s="147"/>
      <c r="Q23" s="147"/>
      <c r="R23" s="150" t="str">
        <f>IF(AK2="×","未入力箇所ありのため表示不可",SUM(別紙!M:M))</f>
        <v>未入力箇所ありのため表示不可</v>
      </c>
      <c r="S23" s="151"/>
      <c r="T23" s="151"/>
      <c r="U23" s="151"/>
      <c r="V23" s="151"/>
      <c r="W23" s="151"/>
      <c r="X23" s="151"/>
      <c r="Y23" s="151"/>
      <c r="Z23" s="151"/>
      <c r="AA23" s="151"/>
      <c r="AB23" s="151"/>
      <c r="AC23" s="151"/>
      <c r="AD23" s="65"/>
      <c r="AE23" s="65"/>
      <c r="AF23" s="65"/>
      <c r="AG23" s="65"/>
      <c r="AH23" s="65"/>
      <c r="AK23" s="64"/>
      <c r="BE23" s="42"/>
      <c r="BF23" s="42"/>
    </row>
    <row r="24" spans="1:58" ht="24" x14ac:dyDescent="0.4">
      <c r="A24" s="45"/>
      <c r="B24" s="45"/>
      <c r="H24" s="83"/>
      <c r="I24" s="83"/>
      <c r="J24" s="83"/>
      <c r="K24" s="83"/>
      <c r="L24" s="83"/>
      <c r="M24" s="83"/>
      <c r="N24" s="83"/>
      <c r="O24" s="83"/>
      <c r="P24" s="83"/>
      <c r="Q24" s="83"/>
      <c r="R24" s="84"/>
      <c r="S24" s="85"/>
      <c r="T24" s="85"/>
      <c r="U24" s="85"/>
      <c r="V24" s="85"/>
      <c r="W24" s="85"/>
      <c r="X24" s="85"/>
      <c r="Y24" s="85"/>
      <c r="Z24" s="85"/>
      <c r="AA24" s="85"/>
      <c r="AB24" s="85"/>
      <c r="AC24" s="85"/>
      <c r="AD24" s="65"/>
      <c r="AE24" s="65"/>
      <c r="AF24" s="65"/>
      <c r="AG24" s="65"/>
      <c r="AH24" s="65"/>
      <c r="AK24" s="64"/>
      <c r="BE24" s="42"/>
      <c r="BF24" s="42"/>
    </row>
    <row r="25" spans="1:58" ht="24.75" thickBot="1" x14ac:dyDescent="0.45">
      <c r="A25" s="66"/>
      <c r="B25" s="67"/>
      <c r="C25" s="102" t="s">
        <v>108</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4"/>
      <c r="BE25" s="42"/>
      <c r="BF25" s="42"/>
    </row>
    <row r="26" spans="1:58" ht="9.9499999999999993" customHeight="1" x14ac:dyDescent="0.4">
      <c r="A26" s="68"/>
      <c r="B26" s="69"/>
      <c r="C26" s="152" t="s">
        <v>59</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4"/>
      <c r="AI26" s="69"/>
      <c r="AJ26" s="69"/>
      <c r="AK26" s="64"/>
      <c r="BE26" s="42"/>
      <c r="BF26" s="42"/>
    </row>
    <row r="27" spans="1:58" ht="21.75" customHeight="1" x14ac:dyDescent="0.4">
      <c r="A27" s="68"/>
      <c r="C27" s="155"/>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7"/>
      <c r="AI27" s="69"/>
      <c r="AJ27" s="69"/>
      <c r="AK27" s="64"/>
      <c r="BE27" s="42"/>
      <c r="BF27" s="42"/>
    </row>
    <row r="28" spans="1:58" ht="9.9499999999999993" customHeight="1" x14ac:dyDescent="0.4">
      <c r="A28" s="68"/>
      <c r="C28" s="155"/>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7"/>
      <c r="AI28" s="69"/>
      <c r="AJ28" s="69"/>
      <c r="AK28" s="64"/>
      <c r="BE28" s="42"/>
      <c r="BF28" s="42"/>
    </row>
    <row r="29" spans="1:58" ht="22.15" hidden="1" customHeight="1" x14ac:dyDescent="0.4">
      <c r="A29" s="68"/>
      <c r="B29" s="69"/>
      <c r="C29" s="155"/>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7"/>
      <c r="AI29" s="70"/>
      <c r="AJ29" s="70"/>
      <c r="AL29" s="71"/>
    </row>
    <row r="30" spans="1:58" ht="22.15" hidden="1" customHeight="1" x14ac:dyDescent="0.4">
      <c r="A30" s="68"/>
      <c r="B30" s="69"/>
      <c r="C30" s="155"/>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7"/>
      <c r="AI30" s="70"/>
      <c r="AJ30" s="70"/>
      <c r="AL30" s="71"/>
    </row>
    <row r="31" spans="1:58" ht="9.9499999999999993" customHeight="1" x14ac:dyDescent="0.4">
      <c r="A31" s="68"/>
      <c r="B31" s="69"/>
      <c r="C31" s="155"/>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7"/>
      <c r="AI31" s="70"/>
      <c r="AJ31" s="70"/>
      <c r="AK31" s="58"/>
    </row>
    <row r="32" spans="1:58" ht="39.950000000000003" customHeight="1" x14ac:dyDescent="0.4">
      <c r="A32" s="68"/>
      <c r="B32" s="69"/>
      <c r="C32" s="72"/>
      <c r="D32" s="139" t="s">
        <v>104</v>
      </c>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9"/>
      <c r="AI32" s="70"/>
      <c r="AJ32" s="70"/>
      <c r="AK32" s="58" t="str">
        <f>IF(AL32=TRUE,"〇","×")</f>
        <v>〇</v>
      </c>
      <c r="AL32" s="73" t="b">
        <v>1</v>
      </c>
    </row>
    <row r="33" spans="1:38" ht="9.9499999999999993" customHeight="1" x14ac:dyDescent="0.4">
      <c r="A33" s="68"/>
      <c r="B33" s="69"/>
      <c r="C33" s="74"/>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6"/>
      <c r="AI33" s="70"/>
      <c r="AJ33" s="70"/>
      <c r="AK33" s="77"/>
      <c r="AL33" s="71"/>
    </row>
    <row r="34" spans="1:38" ht="39.950000000000003" customHeight="1" x14ac:dyDescent="0.4">
      <c r="A34" s="68"/>
      <c r="B34" s="69"/>
      <c r="C34" s="74"/>
      <c r="D34" s="139" t="s">
        <v>60</v>
      </c>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1"/>
      <c r="AI34" s="70"/>
      <c r="AJ34" s="70"/>
      <c r="AK34" s="58" t="str">
        <f>IF(AL34=TRUE,"〇","×")</f>
        <v>〇</v>
      </c>
      <c r="AL34" s="73" t="b">
        <v>1</v>
      </c>
    </row>
    <row r="35" spans="1:38" ht="9.9499999999999993" customHeight="1" x14ac:dyDescent="0.4">
      <c r="A35" s="68"/>
      <c r="B35" s="69"/>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c r="AI35" s="70"/>
      <c r="AJ35" s="70"/>
      <c r="AK35" s="77"/>
      <c r="AL35" s="71"/>
    </row>
    <row r="36" spans="1:38" ht="39.950000000000003" customHeight="1" x14ac:dyDescent="0.4">
      <c r="A36" s="68"/>
      <c r="B36" s="69"/>
      <c r="C36" s="74"/>
      <c r="D36" s="139" t="s">
        <v>105</v>
      </c>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1"/>
      <c r="AI36" s="70"/>
      <c r="AJ36" s="70"/>
      <c r="AK36" s="58" t="str">
        <f>IF(AL36=TRUE,"〇","×")</f>
        <v>〇</v>
      </c>
      <c r="AL36" s="73" t="b">
        <v>1</v>
      </c>
    </row>
    <row r="37" spans="1:38" ht="9.9499999999999993" customHeight="1" x14ac:dyDescent="0.4">
      <c r="A37" s="68"/>
      <c r="B37" s="69"/>
      <c r="C37" s="74"/>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6"/>
      <c r="AI37" s="70"/>
      <c r="AJ37" s="70"/>
      <c r="AK37" s="77"/>
      <c r="AL37" s="71"/>
    </row>
    <row r="38" spans="1:38" ht="21.75" customHeight="1" x14ac:dyDescent="0.4">
      <c r="A38" s="68"/>
      <c r="B38" s="69"/>
      <c r="C38" s="74"/>
      <c r="D38" s="139" t="s">
        <v>61</v>
      </c>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1"/>
      <c r="AI38" s="70"/>
      <c r="AJ38" s="70"/>
      <c r="AK38" s="58" t="str">
        <f>IF(AL38=TRUE,"〇","×")</f>
        <v>〇</v>
      </c>
      <c r="AL38" s="73" t="b">
        <v>1</v>
      </c>
    </row>
    <row r="39" spans="1:38" ht="9.9499999999999993" customHeight="1" thickBot="1" x14ac:dyDescent="0.45">
      <c r="A39" s="68"/>
      <c r="B39" s="69"/>
      <c r="C39" s="78"/>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80"/>
      <c r="AI39" s="70"/>
      <c r="AJ39" s="70"/>
    </row>
    <row r="40" spans="1:38" ht="22.5" customHeight="1" x14ac:dyDescent="0.4">
      <c r="A40" s="68"/>
      <c r="B40" s="69"/>
      <c r="C40" s="86"/>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70"/>
      <c r="AJ40" s="70"/>
    </row>
    <row r="41" spans="1:38" ht="30.75" customHeight="1" x14ac:dyDescent="0.5">
      <c r="A41" s="112" t="s">
        <v>110</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row>
    <row r="42" spans="1:38" ht="27" customHeight="1" x14ac:dyDescent="0.15">
      <c r="A42" s="113" t="s">
        <v>62</v>
      </c>
      <c r="B42" s="115" t="s">
        <v>63</v>
      </c>
      <c r="C42" s="116"/>
      <c r="D42" s="116"/>
      <c r="E42" s="116"/>
      <c r="F42" s="117"/>
      <c r="G42" s="27"/>
      <c r="H42" s="28"/>
      <c r="I42" s="28"/>
      <c r="J42" s="29"/>
      <c r="K42" s="118"/>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20"/>
      <c r="AK42" s="60" t="str">
        <f>IF(COUNTA(G42:J42)=4,"〇","×")</f>
        <v>×</v>
      </c>
      <c r="AL42" s="61" t="s">
        <v>64</v>
      </c>
    </row>
    <row r="43" spans="1:38" ht="27" customHeight="1" x14ac:dyDescent="0.15">
      <c r="A43" s="114"/>
      <c r="B43" s="121" t="s">
        <v>65</v>
      </c>
      <c r="C43" s="122"/>
      <c r="D43" s="122"/>
      <c r="E43" s="122"/>
      <c r="F43" s="122"/>
      <c r="G43" s="27"/>
      <c r="H43" s="28"/>
      <c r="I43" s="29"/>
      <c r="J43" s="123" t="s">
        <v>66</v>
      </c>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20"/>
      <c r="AK43" s="60" t="str">
        <f>IF(COUNTA(G43:I43)=3,"〇","×")</f>
        <v>×</v>
      </c>
      <c r="AL43" s="61" t="s">
        <v>67</v>
      </c>
    </row>
    <row r="44" spans="1:38" ht="27" customHeight="1" x14ac:dyDescent="0.15">
      <c r="A44" s="114"/>
      <c r="B44" s="124" t="s">
        <v>68</v>
      </c>
      <c r="C44" s="125"/>
      <c r="D44" s="125"/>
      <c r="E44" s="125"/>
      <c r="F44" s="126"/>
      <c r="G44" s="127"/>
      <c r="H44" s="128"/>
      <c r="I44" s="128"/>
      <c r="J44" s="128"/>
      <c r="K44" s="128"/>
      <c r="L44" s="128"/>
      <c r="M44" s="128"/>
      <c r="N44" s="128"/>
      <c r="O44" s="128"/>
      <c r="P44" s="128"/>
      <c r="Q44" s="128"/>
      <c r="R44" s="128"/>
      <c r="S44" s="128"/>
      <c r="T44" s="128"/>
      <c r="U44" s="128"/>
      <c r="V44" s="128"/>
      <c r="W44" s="129"/>
      <c r="X44" s="118"/>
      <c r="Y44" s="119"/>
      <c r="Z44" s="119"/>
      <c r="AA44" s="119"/>
      <c r="AB44" s="119"/>
      <c r="AC44" s="119"/>
      <c r="AD44" s="119"/>
      <c r="AE44" s="119"/>
      <c r="AF44" s="119"/>
      <c r="AG44" s="119"/>
      <c r="AH44" s="119"/>
      <c r="AI44" s="119"/>
      <c r="AJ44" s="120"/>
      <c r="AK44" s="60" t="str">
        <f>IF(COUNTA(G44)=1,"〇","×")</f>
        <v>×</v>
      </c>
      <c r="AL44" s="61" t="s">
        <v>69</v>
      </c>
    </row>
    <row r="45" spans="1:38" ht="27" customHeight="1" x14ac:dyDescent="0.15">
      <c r="A45" s="114"/>
      <c r="B45" s="124" t="s">
        <v>70</v>
      </c>
      <c r="C45" s="125"/>
      <c r="D45" s="125"/>
      <c r="E45" s="125"/>
      <c r="F45" s="126"/>
      <c r="G45" s="130"/>
      <c r="H45" s="131"/>
      <c r="I45" s="131"/>
      <c r="J45" s="131"/>
      <c r="K45" s="131"/>
      <c r="L45" s="131"/>
      <c r="M45" s="132"/>
      <c r="N45" s="118"/>
      <c r="O45" s="119"/>
      <c r="P45" s="119"/>
      <c r="Q45" s="119"/>
      <c r="R45" s="119"/>
      <c r="S45" s="119"/>
      <c r="T45" s="119"/>
      <c r="U45" s="119"/>
      <c r="V45" s="119"/>
      <c r="W45" s="119"/>
      <c r="X45" s="119"/>
      <c r="Y45" s="119"/>
      <c r="Z45" s="119"/>
      <c r="AA45" s="119"/>
      <c r="AB45" s="119"/>
      <c r="AC45" s="119"/>
      <c r="AD45" s="119"/>
      <c r="AE45" s="119"/>
      <c r="AF45" s="119"/>
      <c r="AG45" s="119"/>
      <c r="AH45" s="119"/>
      <c r="AI45" s="119"/>
      <c r="AJ45" s="120"/>
      <c r="AK45" s="60" t="str">
        <f>IF(COUNTA(G45)=1,"〇","×")</f>
        <v>×</v>
      </c>
      <c r="AL45" s="61" t="s">
        <v>71</v>
      </c>
    </row>
    <row r="46" spans="1:38" ht="27" customHeight="1" x14ac:dyDescent="0.15">
      <c r="A46" s="114"/>
      <c r="B46" s="124" t="s">
        <v>72</v>
      </c>
      <c r="C46" s="125"/>
      <c r="D46" s="125"/>
      <c r="E46" s="125"/>
      <c r="F46" s="125"/>
      <c r="G46" s="133"/>
      <c r="H46" s="134"/>
      <c r="I46" s="114" t="s">
        <v>73</v>
      </c>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6"/>
      <c r="AK46" s="60" t="str">
        <f>IF(COUNTA(G46)=1,"〇","×")</f>
        <v>×</v>
      </c>
      <c r="AL46" s="61" t="s">
        <v>74</v>
      </c>
    </row>
    <row r="47" spans="1:38" ht="27" customHeight="1" thickBot="1" x14ac:dyDescent="0.2">
      <c r="A47" s="114"/>
      <c r="B47" s="137" t="s">
        <v>75</v>
      </c>
      <c r="C47" s="138"/>
      <c r="D47" s="138"/>
      <c r="E47" s="138"/>
      <c r="F47" s="138"/>
      <c r="G47" s="30"/>
      <c r="H47" s="31"/>
      <c r="I47" s="31"/>
      <c r="J47" s="31"/>
      <c r="K47" s="31"/>
      <c r="L47" s="31"/>
      <c r="M47" s="32"/>
      <c r="N47" s="142" t="s">
        <v>76</v>
      </c>
      <c r="O47" s="143"/>
      <c r="P47" s="143"/>
      <c r="Q47" s="143"/>
      <c r="R47" s="143"/>
      <c r="S47" s="143"/>
      <c r="T47" s="143"/>
      <c r="U47" s="143"/>
      <c r="V47" s="143"/>
      <c r="W47" s="143"/>
      <c r="X47" s="143"/>
      <c r="Y47" s="143"/>
      <c r="Z47" s="143"/>
      <c r="AA47" s="143"/>
      <c r="AB47" s="143"/>
      <c r="AC47" s="143"/>
      <c r="AD47" s="143"/>
      <c r="AE47" s="143"/>
      <c r="AF47" s="143"/>
      <c r="AG47" s="143"/>
      <c r="AH47" s="143"/>
      <c r="AI47" s="143"/>
      <c r="AJ47" s="144"/>
      <c r="AK47" s="60" t="str">
        <f>IF(COUNTA(G47:M47)=7,"〇","×")</f>
        <v>×</v>
      </c>
      <c r="AL47" s="61" t="s">
        <v>77</v>
      </c>
    </row>
    <row r="48" spans="1:38" ht="27" customHeight="1" thickBot="1" x14ac:dyDescent="0.2">
      <c r="A48" s="114"/>
      <c r="B48" s="104" t="s">
        <v>106</v>
      </c>
      <c r="C48" s="105"/>
      <c r="D48" s="105"/>
      <c r="E48" s="105"/>
      <c r="F48" s="106"/>
      <c r="G48" s="107"/>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9"/>
      <c r="AK48" s="44" t="str">
        <f>IF(COUNTA(G48:AJ48)&gt;=1,"〇","×")</f>
        <v>×</v>
      </c>
      <c r="AL48" s="61" t="s">
        <v>78</v>
      </c>
    </row>
    <row r="49" spans="1:36" ht="20.25" x14ac:dyDescent="0.4">
      <c r="A49" s="110" t="s">
        <v>107</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row>
    <row r="50" spans="1:36" ht="20.25" x14ac:dyDescent="0.4">
      <c r="A50" s="81"/>
      <c r="B50" s="81"/>
      <c r="C50" s="82" t="s">
        <v>79</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row>
  </sheetData>
  <sheetProtection password="CCDD" sheet="1" objects="1" scenarios="1"/>
  <mergeCells count="56">
    <mergeCell ref="AD2:AJ3"/>
    <mergeCell ref="A4:AJ6"/>
    <mergeCell ref="Z7:AA8"/>
    <mergeCell ref="AB7:AC8"/>
    <mergeCell ref="AD7:AD8"/>
    <mergeCell ref="AE7:AF8"/>
    <mergeCell ref="AG7:AG8"/>
    <mergeCell ref="AH7:AI8"/>
    <mergeCell ref="AJ7:AJ8"/>
    <mergeCell ref="A11:AJ11"/>
    <mergeCell ref="N13:R13"/>
    <mergeCell ref="S13:AJ13"/>
    <mergeCell ref="N14:R14"/>
    <mergeCell ref="S14:AJ14"/>
    <mergeCell ref="C26:AH31"/>
    <mergeCell ref="D32:AH32"/>
    <mergeCell ref="D34:AH34"/>
    <mergeCell ref="D36:AH36"/>
    <mergeCell ref="N15:R16"/>
    <mergeCell ref="S15:W16"/>
    <mergeCell ref="X15:AB16"/>
    <mergeCell ref="AC15:AJ16"/>
    <mergeCell ref="N17:R19"/>
    <mergeCell ref="S17:V17"/>
    <mergeCell ref="W17:AJ17"/>
    <mergeCell ref="S18:V18"/>
    <mergeCell ref="W18:AJ18"/>
    <mergeCell ref="S19:V19"/>
    <mergeCell ref="W19:AJ19"/>
    <mergeCell ref="H21:Q21"/>
    <mergeCell ref="R21:AC21"/>
    <mergeCell ref="H22:Q22"/>
    <mergeCell ref="R22:AC22"/>
    <mergeCell ref="H23:Q23"/>
    <mergeCell ref="R23:AC23"/>
    <mergeCell ref="G46:H46"/>
    <mergeCell ref="I46:AJ46"/>
    <mergeCell ref="B47:F47"/>
    <mergeCell ref="D38:AH38"/>
    <mergeCell ref="N47:AJ47"/>
    <mergeCell ref="B48:F48"/>
    <mergeCell ref="G48:AJ48"/>
    <mergeCell ref="A49:AJ49"/>
    <mergeCell ref="A41:AJ41"/>
    <mergeCell ref="A42:A48"/>
    <mergeCell ref="B42:F42"/>
    <mergeCell ref="K42:AJ42"/>
    <mergeCell ref="B43:F43"/>
    <mergeCell ref="J43:AJ43"/>
    <mergeCell ref="B44:F44"/>
    <mergeCell ref="G44:W44"/>
    <mergeCell ref="X44:AJ44"/>
    <mergeCell ref="B45:F45"/>
    <mergeCell ref="G45:M45"/>
    <mergeCell ref="N45:AJ45"/>
    <mergeCell ref="B46:F46"/>
  </mergeCells>
  <phoneticPr fontId="2"/>
  <dataValidations count="18">
    <dataValidation imeMode="off" allowBlank="1" showInputMessage="1" showErrorMessage="1" promptTitle="連絡先メールアドレス" prompt="担当の方とやりとりが可能なメールアドレスを記入してください。_x000a_例）kaigohoken@pref.tochigi.lg.jp_x000a_メールアドレスがない場合は、FAX番号を記入してください。" sqref="W19:AJ19"/>
    <dataValidation type="textLength" imeMode="halfKatakana" allowBlank="1" showInputMessage="1" showErrorMessage="1" error="入力文字数超過" prompt="左詰めで半角カタカナ30字以内で入力してください。" sqref="G48:AJ48">
      <formula1>1</formula1>
      <formula2>30</formula2>
    </dataValidation>
    <dataValidation allowBlank="1" showInputMessage="1" showErrorMessage="1" promptTitle="自動表示" prompt="２ページ目以降の水色セルに必要事項を入力することにより、自動表示されます。" sqref="AD23:AH24"/>
    <dataValidation imeMode="off" allowBlank="1" showInputMessage="1" showErrorMessage="1" promptTitle="申請日" prompt="申請日の属する月（申請月～令和４年９月末まで）を入力してください。" sqref="AE7:AF8"/>
    <dataValidation imeMode="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44:W44"/>
    <dataValidation imeMode="off" allowBlank="1" showInputMessage="1" showErrorMessage="1" promptTitle="この申請の御担当の方への連絡先" prompt="担当の方と連絡が取れる電話番号を記入してください。_x000a_例）028-623-3149" sqref="W18:AJ18"/>
    <dataValidation imeMode="on" allowBlank="1" showInputMessage="1" showErrorMessage="1" promptTitle="法人における担当者の氏名" prompt="担当者の方の氏名を記入してください。_x000a_例）山田　次郎" sqref="W17:AJ17"/>
    <dataValidation imeMode="on" allowBlank="1" showInputMessage="1" showErrorMessage="1" promptTitle="法人所在地" prompt="法人本部の所在地を正確に入力してください。_x000a_例）宇都宮市塙田1-1-20" sqref="S14:AJ14"/>
    <dataValidation imeMode="on" allowBlank="1" showInputMessage="1" showErrorMessage="1" promptTitle="法人名称" prompt="法人の【正式名称】を入力してください。_x000a_例）社会福祉法人栃木県" sqref="S13:AJ13"/>
    <dataValidation imeMode="on" allowBlank="1" showInputMessage="1" showErrorMessage="1" promptTitle="代表者の氏名" prompt="氏名は、法人代表者の氏名を正確に記入してください。（例）田中　太郎" sqref="AC15:AJ16"/>
    <dataValidation imeMode="on" allowBlank="1" showInputMessage="1" showErrorMessage="1" promptTitle="代表者の職名" prompt="代表者職名は、法人における役職名（（例）代表取締役、理事長等）を記入してください。" sqref="S15:W16"/>
    <dataValidation type="whole" imeMode="off" allowBlank="1" showInputMessage="1" showErrorMessage="1" promptTitle="申請日" prompt="申請日の日付（１～31）のいずれかを入力してください。" sqref="AH7:AI8">
      <formula1>1</formula1>
      <formula2>31</formula2>
    </dataValidation>
    <dataValidation allowBlank="1" showInputMessage="1" showErrorMessage="1" promptTitle="自動表示" prompt="本ページの水色セル及び【申立事項】の２つのチェックボックスにいずれもチェック、また、２ページ目以降の水色セルに必要事項を入力することにより、自動表示されます。" sqref="R23:AC24"/>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7:M47">
      <formula1>AND(LENB(G47:M47)=LEN(G47:M47))</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3:I43">
      <formula1>AND(LENB(G43:I43)=LEN(G43:I43))</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2:J42">
      <formula1>AND(LENB(D42:G42)=LEN(D42:G42))</formula1>
    </dataValidation>
    <dataValidation imeMode="on" allowBlank="1" showInputMessage="1" showErrorMessage="1" sqref="G45:M45 AC15:AJ16 S15:W16 S13:AJ14"/>
    <dataValidation type="list" allowBlank="1" showInputMessage="1" showErrorMessage="1" sqref="G46:H46">
      <formula1>"1,2"</formula1>
    </dataValidation>
  </dataValidations>
  <pageMargins left="0.7" right="0.7" top="0.75" bottom="0.75" header="0.3" footer="0.3"/>
  <pageSetup paperSize="9"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66675</xdr:colOff>
                    <xdr:row>31</xdr:row>
                    <xdr:rowOff>19050</xdr:rowOff>
                  </from>
                  <to>
                    <xdr:col>3</xdr:col>
                    <xdr:colOff>171450</xdr:colOff>
                    <xdr:row>32</xdr:row>
                    <xdr:rowOff>104775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57150</xdr:colOff>
                    <xdr:row>33</xdr:row>
                    <xdr:rowOff>9525</xdr:rowOff>
                  </from>
                  <to>
                    <xdr:col>3</xdr:col>
                    <xdr:colOff>180975</xdr:colOff>
                    <xdr:row>34</xdr:row>
                    <xdr:rowOff>104775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57150</xdr:colOff>
                    <xdr:row>35</xdr:row>
                    <xdr:rowOff>9525</xdr:rowOff>
                  </from>
                  <to>
                    <xdr:col>3</xdr:col>
                    <xdr:colOff>180975</xdr:colOff>
                    <xdr:row>36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57150</xdr:colOff>
                    <xdr:row>37</xdr:row>
                    <xdr:rowOff>9525</xdr:rowOff>
                  </from>
                  <to>
                    <xdr:col>3</xdr:col>
                    <xdr:colOff>180975</xdr:colOff>
                    <xdr:row>38</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9"/>
  <sheetViews>
    <sheetView tabSelected="1" view="pageBreakPreview" zoomScale="90" zoomScaleNormal="100" zoomScaleSheetLayoutView="90" workbookViewId="0">
      <pane xSplit="1" ySplit="3" topLeftCell="B4" activePane="bottomRight" state="frozen"/>
      <selection pane="topRight" activeCell="B1" sqref="B1"/>
      <selection pane="bottomLeft" activeCell="A4" sqref="A4"/>
      <selection pane="bottomRight" activeCell="AJ12" sqref="AJ12"/>
    </sheetView>
  </sheetViews>
  <sheetFormatPr defaultColWidth="8.75" defaultRowHeight="19.5" x14ac:dyDescent="0.15"/>
  <cols>
    <col min="1" max="1" width="4.125" style="33" customWidth="1"/>
    <col min="2" max="2" width="11.625" style="33" bestFit="1" customWidth="1"/>
    <col min="3" max="3" width="24.875" style="26" customWidth="1"/>
    <col min="4" max="4" width="32.875" style="33" customWidth="1"/>
    <col min="5" max="8" width="17.25" style="33" bestFit="1" customWidth="1"/>
    <col min="9" max="10" width="17.25" style="33" hidden="1" customWidth="1"/>
    <col min="11" max="11" width="10.5" style="33" bestFit="1" customWidth="1"/>
    <col min="12" max="12" width="9.5" style="33" bestFit="1" customWidth="1"/>
    <col min="13" max="13" width="10.5" style="33" customWidth="1"/>
    <col min="14" max="14" width="5.75" style="34" hidden="1" customWidth="1"/>
    <col min="15" max="15" width="16.375" style="25" hidden="1" customWidth="1"/>
    <col min="16" max="16" width="31.625" style="35" hidden="1" customWidth="1"/>
    <col min="17" max="22" width="5.5" style="33" hidden="1" customWidth="1"/>
    <col min="23" max="23" width="3.625" style="33" hidden="1" customWidth="1"/>
    <col min="24" max="36" width="8.75" style="33" customWidth="1"/>
    <col min="37" max="16384" width="8.75" style="33"/>
  </cols>
  <sheetData>
    <row r="1" spans="1:23" x14ac:dyDescent="0.15">
      <c r="A1" s="187" t="s">
        <v>93</v>
      </c>
      <c r="B1" s="187"/>
      <c r="C1" s="57"/>
      <c r="D1" s="88"/>
      <c r="E1" s="88"/>
      <c r="F1" s="88"/>
      <c r="G1" s="88"/>
      <c r="H1" s="88"/>
      <c r="I1" s="88"/>
      <c r="J1" s="88"/>
      <c r="K1" s="88"/>
      <c r="L1" s="88"/>
      <c r="M1" s="88"/>
      <c r="N1" s="89"/>
      <c r="O1" s="49"/>
      <c r="P1" s="88"/>
      <c r="Q1" s="88"/>
      <c r="R1" s="88"/>
      <c r="S1" s="88"/>
      <c r="T1" s="88"/>
      <c r="U1" s="88"/>
      <c r="V1" s="88"/>
      <c r="W1" s="88"/>
    </row>
    <row r="2" spans="1:23" x14ac:dyDescent="0.15">
      <c r="A2" s="90"/>
      <c r="B2" s="185" t="s">
        <v>113</v>
      </c>
      <c r="C2" s="186"/>
      <c r="D2" s="186"/>
      <c r="E2" s="91"/>
      <c r="F2" s="91"/>
      <c r="G2" s="91"/>
      <c r="H2" s="91"/>
      <c r="I2" s="91"/>
      <c r="J2" s="91"/>
      <c r="K2" s="91"/>
      <c r="L2" s="91"/>
      <c r="M2" s="91"/>
      <c r="N2" s="89"/>
      <c r="O2" s="49"/>
      <c r="P2" s="88"/>
      <c r="Q2" s="88"/>
      <c r="R2" s="88"/>
      <c r="S2" s="88"/>
      <c r="T2" s="88"/>
      <c r="U2" s="88"/>
      <c r="V2" s="88"/>
      <c r="W2" s="88"/>
    </row>
    <row r="3" spans="1:23" s="1" customFormat="1" x14ac:dyDescent="0.15">
      <c r="A3" s="92" t="s">
        <v>87</v>
      </c>
      <c r="B3" s="92" t="s">
        <v>80</v>
      </c>
      <c r="C3" s="93" t="s">
        <v>81</v>
      </c>
      <c r="D3" s="92" t="s">
        <v>82</v>
      </c>
      <c r="E3" s="92" t="s">
        <v>95</v>
      </c>
      <c r="F3" s="92" t="s">
        <v>96</v>
      </c>
      <c r="G3" s="92" t="s">
        <v>97</v>
      </c>
      <c r="H3" s="92" t="s">
        <v>98</v>
      </c>
      <c r="I3" s="92" t="s">
        <v>99</v>
      </c>
      <c r="J3" s="92" t="s">
        <v>100</v>
      </c>
      <c r="K3" s="94" t="s">
        <v>83</v>
      </c>
      <c r="L3" s="94" t="s">
        <v>84</v>
      </c>
      <c r="M3" s="92" t="s">
        <v>85</v>
      </c>
      <c r="N3" s="95" t="s">
        <v>86</v>
      </c>
      <c r="O3" s="49" t="s">
        <v>88</v>
      </c>
      <c r="P3" s="96" t="s">
        <v>91</v>
      </c>
      <c r="Q3" s="183" t="s">
        <v>89</v>
      </c>
      <c r="R3" s="184"/>
      <c r="S3" s="184"/>
      <c r="T3" s="184"/>
      <c r="U3" s="184"/>
      <c r="V3" s="184"/>
      <c r="W3" s="184"/>
    </row>
    <row r="4" spans="1:23" ht="24.95" customHeight="1" x14ac:dyDescent="0.15">
      <c r="A4" s="92" t="str">
        <f>IF(M4="","",IF(M4=0,"",1))</f>
        <v/>
      </c>
      <c r="B4" s="97"/>
      <c r="C4" s="103"/>
      <c r="D4" s="103"/>
      <c r="E4" s="101"/>
      <c r="F4" s="101"/>
      <c r="G4" s="101"/>
      <c r="H4" s="101"/>
      <c r="I4" s="101"/>
      <c r="J4" s="101"/>
      <c r="K4" s="98" t="str">
        <f>IFERROR(VLOOKUP(D4,対象事業所等!$B$2:$D$26,2,FALSE),"")</f>
        <v/>
      </c>
      <c r="L4" s="99" t="str">
        <f>IF(K4=10000,COUNTA(E4:J4),IF(K4=6000,COUNTA(E4:G4),""))</f>
        <v/>
      </c>
      <c r="M4" s="100" t="str">
        <f>IF(L4="","",IF(P4=FALSE,"",IF(W4="×","",K4*L4)))</f>
        <v/>
      </c>
      <c r="N4" s="89" t="str">
        <f>IF(K4=10000,"通所系","")</f>
        <v/>
      </c>
      <c r="O4" s="49" t="str">
        <f>B4&amp;D4</f>
        <v/>
      </c>
      <c r="P4" s="88" t="b">
        <f t="shared" ref="P4:P35" si="0">COUNTIF(O:O,O4)=1</f>
        <v>0</v>
      </c>
      <c r="Q4" s="88" t="str">
        <f t="shared" ref="Q4:Q35" si="1">IF(E4="","TRUE",COUNTIF($E:$J,E4)=1)</f>
        <v>TRUE</v>
      </c>
      <c r="R4" s="88" t="str">
        <f t="shared" ref="R4:R35" si="2">IF(F4="","TRUE",COUNTIF($E:$J,F4)=1)</f>
        <v>TRUE</v>
      </c>
      <c r="S4" s="88" t="str">
        <f t="shared" ref="S4:S35" si="3">IF(G4="","TRUE",COUNTIF($E:$J,G4)=1)</f>
        <v>TRUE</v>
      </c>
      <c r="T4" s="88" t="str">
        <f t="shared" ref="T4:T35" si="4">IF(H4="","TRUE",COUNTIF($E:$J,H4)=1)</f>
        <v>TRUE</v>
      </c>
      <c r="U4" s="88" t="str">
        <f t="shared" ref="U4:U35" si="5">IF(I4="","TRUE",COUNTIF($E:$J,I4)=1)</f>
        <v>TRUE</v>
      </c>
      <c r="V4" s="88" t="str">
        <f t="shared" ref="V4:V35" si="6">IF(J4="","TRUE",COUNTIF($E:$J,J4)=1)</f>
        <v>TRUE</v>
      </c>
      <c r="W4" s="96" t="str">
        <f>IF(AND(Q4:V4,TRUE),"〇","×")</f>
        <v>〇</v>
      </c>
    </row>
    <row r="5" spans="1:23" ht="24.95" customHeight="1" x14ac:dyDescent="0.15">
      <c r="A5" s="92" t="str">
        <f>IF(M5="","",IF(M5=0,"",A4+1))</f>
        <v/>
      </c>
      <c r="B5" s="97"/>
      <c r="C5" s="103"/>
      <c r="D5" s="103"/>
      <c r="E5" s="101"/>
      <c r="F5" s="101"/>
      <c r="G5" s="101"/>
      <c r="H5" s="101"/>
      <c r="I5" s="101"/>
      <c r="J5" s="101"/>
      <c r="K5" s="98" t="str">
        <f>IFERROR(VLOOKUP(D5,対象事業所等!$B$2:$D$26,2,FALSE),"")</f>
        <v/>
      </c>
      <c r="L5" s="99" t="str">
        <f t="shared" ref="L5:L68" si="7">IF(K5=10000,COUNTA(E5:J5),IF(K5=6000,COUNTA(E5:G5),""))</f>
        <v/>
      </c>
      <c r="M5" s="100" t="str">
        <f t="shared" ref="M5:M68" si="8">IF(L5="","",IF(P5=FALSE,"",IF(W5="×","",K5*L5)))</f>
        <v/>
      </c>
      <c r="N5" s="89" t="str">
        <f t="shared" ref="N5:N68" si="9">IF(K5=10000,"通所系","")</f>
        <v/>
      </c>
      <c r="O5" s="49" t="str">
        <f t="shared" ref="O5:O68" si="10">B5&amp;D5</f>
        <v/>
      </c>
      <c r="P5" s="88" t="b">
        <f t="shared" si="0"/>
        <v>0</v>
      </c>
      <c r="Q5" s="88" t="str">
        <f t="shared" si="1"/>
        <v>TRUE</v>
      </c>
      <c r="R5" s="88" t="str">
        <f t="shared" si="2"/>
        <v>TRUE</v>
      </c>
      <c r="S5" s="88" t="str">
        <f t="shared" si="3"/>
        <v>TRUE</v>
      </c>
      <c r="T5" s="88" t="str">
        <f t="shared" si="4"/>
        <v>TRUE</v>
      </c>
      <c r="U5" s="88" t="str">
        <f t="shared" si="5"/>
        <v>TRUE</v>
      </c>
      <c r="V5" s="88" t="str">
        <f t="shared" si="6"/>
        <v>TRUE</v>
      </c>
      <c r="W5" s="96" t="str">
        <f t="shared" ref="W5:W68" si="11">IF(AND(Q5:V5,TRUE),"〇","×")</f>
        <v>〇</v>
      </c>
    </row>
    <row r="6" spans="1:23" ht="24.95" customHeight="1" x14ac:dyDescent="0.15">
      <c r="A6" s="92" t="str">
        <f t="shared" ref="A6:A69" si="12">IF(M6="","",IF(M6=0,"",A5+1))</f>
        <v/>
      </c>
      <c r="B6" s="97"/>
      <c r="C6" s="103"/>
      <c r="D6" s="103"/>
      <c r="E6" s="101"/>
      <c r="F6" s="101"/>
      <c r="G6" s="101"/>
      <c r="H6" s="101"/>
      <c r="I6" s="101"/>
      <c r="J6" s="101"/>
      <c r="K6" s="98" t="str">
        <f>IFERROR(VLOOKUP(D6,対象事業所等!$B$2:$D$26,2,FALSE),"")</f>
        <v/>
      </c>
      <c r="L6" s="99" t="str">
        <f t="shared" si="7"/>
        <v/>
      </c>
      <c r="M6" s="100" t="str">
        <f t="shared" si="8"/>
        <v/>
      </c>
      <c r="N6" s="89" t="str">
        <f t="shared" si="9"/>
        <v/>
      </c>
      <c r="O6" s="49" t="str">
        <f t="shared" si="10"/>
        <v/>
      </c>
      <c r="P6" s="88" t="b">
        <f t="shared" si="0"/>
        <v>0</v>
      </c>
      <c r="Q6" s="88" t="str">
        <f t="shared" si="1"/>
        <v>TRUE</v>
      </c>
      <c r="R6" s="88" t="str">
        <f t="shared" si="2"/>
        <v>TRUE</v>
      </c>
      <c r="S6" s="88" t="str">
        <f t="shared" si="3"/>
        <v>TRUE</v>
      </c>
      <c r="T6" s="88" t="str">
        <f t="shared" si="4"/>
        <v>TRUE</v>
      </c>
      <c r="U6" s="88" t="str">
        <f t="shared" si="5"/>
        <v>TRUE</v>
      </c>
      <c r="V6" s="88" t="str">
        <f t="shared" si="6"/>
        <v>TRUE</v>
      </c>
      <c r="W6" s="96" t="str">
        <f t="shared" si="11"/>
        <v>〇</v>
      </c>
    </row>
    <row r="7" spans="1:23" ht="24.95" customHeight="1" x14ac:dyDescent="0.15">
      <c r="A7" s="92" t="str">
        <f t="shared" si="12"/>
        <v/>
      </c>
      <c r="B7" s="97"/>
      <c r="C7" s="103"/>
      <c r="D7" s="103"/>
      <c r="E7" s="101"/>
      <c r="F7" s="101"/>
      <c r="G7" s="101"/>
      <c r="H7" s="101"/>
      <c r="I7" s="101"/>
      <c r="J7" s="101"/>
      <c r="K7" s="98" t="str">
        <f>IFERROR(VLOOKUP(D7,対象事業所等!$B$2:$D$26,2,FALSE),"")</f>
        <v/>
      </c>
      <c r="L7" s="99" t="str">
        <f t="shared" si="7"/>
        <v/>
      </c>
      <c r="M7" s="100" t="str">
        <f t="shared" si="8"/>
        <v/>
      </c>
      <c r="N7" s="89" t="str">
        <f t="shared" si="9"/>
        <v/>
      </c>
      <c r="O7" s="49" t="str">
        <f t="shared" si="10"/>
        <v/>
      </c>
      <c r="P7" s="88" t="b">
        <f t="shared" si="0"/>
        <v>0</v>
      </c>
      <c r="Q7" s="88" t="str">
        <f t="shared" si="1"/>
        <v>TRUE</v>
      </c>
      <c r="R7" s="88" t="str">
        <f t="shared" si="2"/>
        <v>TRUE</v>
      </c>
      <c r="S7" s="88" t="str">
        <f t="shared" si="3"/>
        <v>TRUE</v>
      </c>
      <c r="T7" s="88" t="str">
        <f t="shared" si="4"/>
        <v>TRUE</v>
      </c>
      <c r="U7" s="88" t="str">
        <f t="shared" si="5"/>
        <v>TRUE</v>
      </c>
      <c r="V7" s="88" t="str">
        <f t="shared" si="6"/>
        <v>TRUE</v>
      </c>
      <c r="W7" s="96" t="str">
        <f t="shared" si="11"/>
        <v>〇</v>
      </c>
    </row>
    <row r="8" spans="1:23" ht="24.95" customHeight="1" x14ac:dyDescent="0.15">
      <c r="A8" s="92" t="str">
        <f t="shared" si="12"/>
        <v/>
      </c>
      <c r="B8" s="97"/>
      <c r="C8" s="103"/>
      <c r="D8" s="103"/>
      <c r="E8" s="101"/>
      <c r="F8" s="101"/>
      <c r="G8" s="101"/>
      <c r="H8" s="101"/>
      <c r="I8" s="101"/>
      <c r="J8" s="101"/>
      <c r="K8" s="98" t="str">
        <f>IFERROR(VLOOKUP(D8,対象事業所等!$B$2:$D$26,2,FALSE),"")</f>
        <v/>
      </c>
      <c r="L8" s="99" t="str">
        <f t="shared" si="7"/>
        <v/>
      </c>
      <c r="M8" s="100" t="str">
        <f t="shared" si="8"/>
        <v/>
      </c>
      <c r="N8" s="89" t="str">
        <f t="shared" si="9"/>
        <v/>
      </c>
      <c r="O8" s="49" t="str">
        <f t="shared" si="10"/>
        <v/>
      </c>
      <c r="P8" s="88" t="b">
        <f t="shared" si="0"/>
        <v>0</v>
      </c>
      <c r="Q8" s="88" t="str">
        <f t="shared" si="1"/>
        <v>TRUE</v>
      </c>
      <c r="R8" s="88" t="str">
        <f t="shared" si="2"/>
        <v>TRUE</v>
      </c>
      <c r="S8" s="88" t="str">
        <f t="shared" si="3"/>
        <v>TRUE</v>
      </c>
      <c r="T8" s="88" t="str">
        <f t="shared" si="4"/>
        <v>TRUE</v>
      </c>
      <c r="U8" s="88" t="str">
        <f t="shared" si="5"/>
        <v>TRUE</v>
      </c>
      <c r="V8" s="88" t="str">
        <f t="shared" si="6"/>
        <v>TRUE</v>
      </c>
      <c r="W8" s="96" t="str">
        <f t="shared" si="11"/>
        <v>〇</v>
      </c>
    </row>
    <row r="9" spans="1:23" ht="24.95" customHeight="1" x14ac:dyDescent="0.15">
      <c r="A9" s="92" t="str">
        <f t="shared" si="12"/>
        <v/>
      </c>
      <c r="B9" s="97"/>
      <c r="C9" s="103"/>
      <c r="D9" s="103"/>
      <c r="E9" s="101"/>
      <c r="F9" s="101"/>
      <c r="G9" s="101"/>
      <c r="H9" s="101"/>
      <c r="I9" s="101"/>
      <c r="J9" s="101"/>
      <c r="K9" s="98" t="str">
        <f>IFERROR(VLOOKUP(D9,対象事業所等!$B$2:$D$26,2,FALSE),"")</f>
        <v/>
      </c>
      <c r="L9" s="99" t="str">
        <f t="shared" si="7"/>
        <v/>
      </c>
      <c r="M9" s="100" t="str">
        <f t="shared" si="8"/>
        <v/>
      </c>
      <c r="N9" s="89" t="str">
        <f t="shared" si="9"/>
        <v/>
      </c>
      <c r="O9" s="49" t="str">
        <f t="shared" si="10"/>
        <v/>
      </c>
      <c r="P9" s="88" t="b">
        <f t="shared" si="0"/>
        <v>0</v>
      </c>
      <c r="Q9" s="88" t="str">
        <f t="shared" si="1"/>
        <v>TRUE</v>
      </c>
      <c r="R9" s="88" t="str">
        <f t="shared" si="2"/>
        <v>TRUE</v>
      </c>
      <c r="S9" s="88" t="str">
        <f t="shared" si="3"/>
        <v>TRUE</v>
      </c>
      <c r="T9" s="88" t="str">
        <f t="shared" si="4"/>
        <v>TRUE</v>
      </c>
      <c r="U9" s="88" t="str">
        <f t="shared" si="5"/>
        <v>TRUE</v>
      </c>
      <c r="V9" s="88" t="str">
        <f t="shared" si="6"/>
        <v>TRUE</v>
      </c>
      <c r="W9" s="96" t="str">
        <f t="shared" si="11"/>
        <v>〇</v>
      </c>
    </row>
    <row r="10" spans="1:23" ht="24.95" customHeight="1" x14ac:dyDescent="0.15">
      <c r="A10" s="92" t="str">
        <f t="shared" si="12"/>
        <v/>
      </c>
      <c r="B10" s="97"/>
      <c r="C10" s="103"/>
      <c r="D10" s="103"/>
      <c r="E10" s="101"/>
      <c r="F10" s="101"/>
      <c r="G10" s="101"/>
      <c r="H10" s="101"/>
      <c r="I10" s="101"/>
      <c r="J10" s="101"/>
      <c r="K10" s="98" t="str">
        <f>IFERROR(VLOOKUP(D10,対象事業所等!$B$2:$D$26,2,FALSE),"")</f>
        <v/>
      </c>
      <c r="L10" s="99" t="str">
        <f t="shared" si="7"/>
        <v/>
      </c>
      <c r="M10" s="100" t="str">
        <f t="shared" si="8"/>
        <v/>
      </c>
      <c r="N10" s="89" t="str">
        <f t="shared" si="9"/>
        <v/>
      </c>
      <c r="O10" s="49" t="str">
        <f t="shared" si="10"/>
        <v/>
      </c>
      <c r="P10" s="88" t="b">
        <f t="shared" si="0"/>
        <v>0</v>
      </c>
      <c r="Q10" s="88" t="str">
        <f t="shared" si="1"/>
        <v>TRUE</v>
      </c>
      <c r="R10" s="88" t="str">
        <f t="shared" si="2"/>
        <v>TRUE</v>
      </c>
      <c r="S10" s="88" t="str">
        <f t="shared" si="3"/>
        <v>TRUE</v>
      </c>
      <c r="T10" s="88" t="str">
        <f t="shared" si="4"/>
        <v>TRUE</v>
      </c>
      <c r="U10" s="88" t="str">
        <f t="shared" si="5"/>
        <v>TRUE</v>
      </c>
      <c r="V10" s="88" t="str">
        <f t="shared" si="6"/>
        <v>TRUE</v>
      </c>
      <c r="W10" s="96" t="str">
        <f t="shared" si="11"/>
        <v>〇</v>
      </c>
    </row>
    <row r="11" spans="1:23" ht="24.95" customHeight="1" x14ac:dyDescent="0.15">
      <c r="A11" s="92" t="str">
        <f t="shared" si="12"/>
        <v/>
      </c>
      <c r="B11" s="97"/>
      <c r="C11" s="103"/>
      <c r="D11" s="103"/>
      <c r="E11" s="101"/>
      <c r="F11" s="101"/>
      <c r="G11" s="101"/>
      <c r="H11" s="101"/>
      <c r="I11" s="101"/>
      <c r="J11" s="101"/>
      <c r="K11" s="98" t="str">
        <f>IFERROR(VLOOKUP(D11,対象事業所等!$B$2:$D$26,2,FALSE),"")</f>
        <v/>
      </c>
      <c r="L11" s="99" t="str">
        <f t="shared" si="7"/>
        <v/>
      </c>
      <c r="M11" s="100" t="str">
        <f t="shared" si="8"/>
        <v/>
      </c>
      <c r="N11" s="89" t="str">
        <f t="shared" si="9"/>
        <v/>
      </c>
      <c r="O11" s="49" t="str">
        <f t="shared" si="10"/>
        <v/>
      </c>
      <c r="P11" s="88" t="b">
        <f t="shared" si="0"/>
        <v>0</v>
      </c>
      <c r="Q11" s="88" t="str">
        <f t="shared" si="1"/>
        <v>TRUE</v>
      </c>
      <c r="R11" s="88" t="str">
        <f t="shared" si="2"/>
        <v>TRUE</v>
      </c>
      <c r="S11" s="88" t="str">
        <f t="shared" si="3"/>
        <v>TRUE</v>
      </c>
      <c r="T11" s="88" t="str">
        <f t="shared" si="4"/>
        <v>TRUE</v>
      </c>
      <c r="U11" s="88" t="str">
        <f t="shared" si="5"/>
        <v>TRUE</v>
      </c>
      <c r="V11" s="88" t="str">
        <f t="shared" si="6"/>
        <v>TRUE</v>
      </c>
      <c r="W11" s="96" t="str">
        <f t="shared" si="11"/>
        <v>〇</v>
      </c>
    </row>
    <row r="12" spans="1:23" ht="24.95" customHeight="1" x14ac:dyDescent="0.15">
      <c r="A12" s="92" t="str">
        <f t="shared" si="12"/>
        <v/>
      </c>
      <c r="B12" s="97"/>
      <c r="C12" s="103"/>
      <c r="D12" s="103"/>
      <c r="E12" s="101"/>
      <c r="F12" s="101"/>
      <c r="G12" s="101"/>
      <c r="H12" s="101"/>
      <c r="I12" s="101"/>
      <c r="J12" s="101"/>
      <c r="K12" s="98" t="str">
        <f>IFERROR(VLOOKUP(D12,対象事業所等!$B$2:$D$26,2,FALSE),"")</f>
        <v/>
      </c>
      <c r="L12" s="99" t="str">
        <f t="shared" si="7"/>
        <v/>
      </c>
      <c r="M12" s="100" t="str">
        <f t="shared" si="8"/>
        <v/>
      </c>
      <c r="N12" s="89" t="str">
        <f t="shared" si="9"/>
        <v/>
      </c>
      <c r="O12" s="49" t="str">
        <f t="shared" si="10"/>
        <v/>
      </c>
      <c r="P12" s="88" t="b">
        <f t="shared" si="0"/>
        <v>0</v>
      </c>
      <c r="Q12" s="88" t="str">
        <f t="shared" si="1"/>
        <v>TRUE</v>
      </c>
      <c r="R12" s="88" t="str">
        <f t="shared" si="2"/>
        <v>TRUE</v>
      </c>
      <c r="S12" s="88" t="str">
        <f t="shared" si="3"/>
        <v>TRUE</v>
      </c>
      <c r="T12" s="88" t="str">
        <f t="shared" si="4"/>
        <v>TRUE</v>
      </c>
      <c r="U12" s="88" t="str">
        <f t="shared" si="5"/>
        <v>TRUE</v>
      </c>
      <c r="V12" s="88" t="str">
        <f t="shared" si="6"/>
        <v>TRUE</v>
      </c>
      <c r="W12" s="96" t="str">
        <f t="shared" si="11"/>
        <v>〇</v>
      </c>
    </row>
    <row r="13" spans="1:23" ht="24.95" customHeight="1" x14ac:dyDescent="0.15">
      <c r="A13" s="92" t="str">
        <f t="shared" si="12"/>
        <v/>
      </c>
      <c r="B13" s="97"/>
      <c r="C13" s="103"/>
      <c r="D13" s="103"/>
      <c r="E13" s="101"/>
      <c r="F13" s="101"/>
      <c r="G13" s="101"/>
      <c r="H13" s="101"/>
      <c r="I13" s="101"/>
      <c r="J13" s="101"/>
      <c r="K13" s="98" t="str">
        <f>IFERROR(VLOOKUP(D13,対象事業所等!$B$2:$D$26,2,FALSE),"")</f>
        <v/>
      </c>
      <c r="L13" s="99" t="str">
        <f t="shared" si="7"/>
        <v/>
      </c>
      <c r="M13" s="100" t="str">
        <f t="shared" si="8"/>
        <v/>
      </c>
      <c r="N13" s="89" t="str">
        <f t="shared" si="9"/>
        <v/>
      </c>
      <c r="O13" s="49" t="str">
        <f t="shared" si="10"/>
        <v/>
      </c>
      <c r="P13" s="88" t="b">
        <f t="shared" si="0"/>
        <v>0</v>
      </c>
      <c r="Q13" s="88" t="str">
        <f t="shared" si="1"/>
        <v>TRUE</v>
      </c>
      <c r="R13" s="88" t="str">
        <f t="shared" si="2"/>
        <v>TRUE</v>
      </c>
      <c r="S13" s="88" t="str">
        <f t="shared" si="3"/>
        <v>TRUE</v>
      </c>
      <c r="T13" s="88" t="str">
        <f t="shared" si="4"/>
        <v>TRUE</v>
      </c>
      <c r="U13" s="88" t="str">
        <f t="shared" si="5"/>
        <v>TRUE</v>
      </c>
      <c r="V13" s="88" t="str">
        <f t="shared" si="6"/>
        <v>TRUE</v>
      </c>
      <c r="W13" s="96" t="str">
        <f t="shared" si="11"/>
        <v>〇</v>
      </c>
    </row>
    <row r="14" spans="1:23" ht="24.95" customHeight="1" x14ac:dyDescent="0.15">
      <c r="A14" s="92" t="str">
        <f t="shared" si="12"/>
        <v/>
      </c>
      <c r="B14" s="97"/>
      <c r="C14" s="103"/>
      <c r="D14" s="103"/>
      <c r="E14" s="101"/>
      <c r="F14" s="101"/>
      <c r="G14" s="101"/>
      <c r="H14" s="101"/>
      <c r="I14" s="101"/>
      <c r="J14" s="101"/>
      <c r="K14" s="98" t="str">
        <f>IFERROR(VLOOKUP(D14,対象事業所等!$B$2:$D$26,2,FALSE),"")</f>
        <v/>
      </c>
      <c r="L14" s="99" t="str">
        <f t="shared" si="7"/>
        <v/>
      </c>
      <c r="M14" s="100" t="str">
        <f t="shared" si="8"/>
        <v/>
      </c>
      <c r="N14" s="89" t="str">
        <f t="shared" si="9"/>
        <v/>
      </c>
      <c r="O14" s="49" t="str">
        <f t="shared" si="10"/>
        <v/>
      </c>
      <c r="P14" s="88" t="b">
        <f t="shared" si="0"/>
        <v>0</v>
      </c>
      <c r="Q14" s="88" t="str">
        <f t="shared" si="1"/>
        <v>TRUE</v>
      </c>
      <c r="R14" s="88" t="str">
        <f t="shared" si="2"/>
        <v>TRUE</v>
      </c>
      <c r="S14" s="88" t="str">
        <f t="shared" si="3"/>
        <v>TRUE</v>
      </c>
      <c r="T14" s="88" t="str">
        <f t="shared" si="4"/>
        <v>TRUE</v>
      </c>
      <c r="U14" s="88" t="str">
        <f t="shared" si="5"/>
        <v>TRUE</v>
      </c>
      <c r="V14" s="88" t="str">
        <f t="shared" si="6"/>
        <v>TRUE</v>
      </c>
      <c r="W14" s="96" t="str">
        <f t="shared" si="11"/>
        <v>〇</v>
      </c>
    </row>
    <row r="15" spans="1:23" ht="24.95" customHeight="1" x14ac:dyDescent="0.15">
      <c r="A15" s="92" t="str">
        <f t="shared" si="12"/>
        <v/>
      </c>
      <c r="B15" s="97"/>
      <c r="C15" s="103"/>
      <c r="D15" s="103"/>
      <c r="E15" s="101"/>
      <c r="F15" s="101"/>
      <c r="G15" s="101"/>
      <c r="H15" s="101"/>
      <c r="I15" s="101"/>
      <c r="J15" s="101"/>
      <c r="K15" s="98" t="str">
        <f>IFERROR(VLOOKUP(D15,対象事業所等!$B$2:$D$26,2,FALSE),"")</f>
        <v/>
      </c>
      <c r="L15" s="99" t="str">
        <f t="shared" si="7"/>
        <v/>
      </c>
      <c r="M15" s="100" t="str">
        <f t="shared" si="8"/>
        <v/>
      </c>
      <c r="N15" s="89" t="str">
        <f t="shared" si="9"/>
        <v/>
      </c>
      <c r="O15" s="49" t="str">
        <f t="shared" si="10"/>
        <v/>
      </c>
      <c r="P15" s="88" t="b">
        <f t="shared" si="0"/>
        <v>0</v>
      </c>
      <c r="Q15" s="88" t="str">
        <f t="shared" si="1"/>
        <v>TRUE</v>
      </c>
      <c r="R15" s="88" t="str">
        <f t="shared" si="2"/>
        <v>TRUE</v>
      </c>
      <c r="S15" s="88" t="str">
        <f t="shared" si="3"/>
        <v>TRUE</v>
      </c>
      <c r="T15" s="88" t="str">
        <f t="shared" si="4"/>
        <v>TRUE</v>
      </c>
      <c r="U15" s="88" t="str">
        <f t="shared" si="5"/>
        <v>TRUE</v>
      </c>
      <c r="V15" s="88" t="str">
        <f t="shared" si="6"/>
        <v>TRUE</v>
      </c>
      <c r="W15" s="96" t="str">
        <f t="shared" si="11"/>
        <v>〇</v>
      </c>
    </row>
    <row r="16" spans="1:23" ht="24.95" customHeight="1" x14ac:dyDescent="0.15">
      <c r="A16" s="92" t="str">
        <f t="shared" si="12"/>
        <v/>
      </c>
      <c r="B16" s="97"/>
      <c r="C16" s="103"/>
      <c r="D16" s="103"/>
      <c r="E16" s="101"/>
      <c r="F16" s="101"/>
      <c r="G16" s="101"/>
      <c r="H16" s="101"/>
      <c r="I16" s="101"/>
      <c r="J16" s="101"/>
      <c r="K16" s="98" t="str">
        <f>IFERROR(VLOOKUP(D16,対象事業所等!$B$2:$D$26,2,FALSE),"")</f>
        <v/>
      </c>
      <c r="L16" s="99" t="str">
        <f t="shared" si="7"/>
        <v/>
      </c>
      <c r="M16" s="100" t="str">
        <f t="shared" si="8"/>
        <v/>
      </c>
      <c r="N16" s="89" t="str">
        <f t="shared" si="9"/>
        <v/>
      </c>
      <c r="O16" s="49" t="str">
        <f t="shared" si="10"/>
        <v/>
      </c>
      <c r="P16" s="88" t="b">
        <f t="shared" si="0"/>
        <v>0</v>
      </c>
      <c r="Q16" s="88" t="str">
        <f t="shared" si="1"/>
        <v>TRUE</v>
      </c>
      <c r="R16" s="88" t="str">
        <f t="shared" si="2"/>
        <v>TRUE</v>
      </c>
      <c r="S16" s="88" t="str">
        <f t="shared" si="3"/>
        <v>TRUE</v>
      </c>
      <c r="T16" s="88" t="str">
        <f t="shared" si="4"/>
        <v>TRUE</v>
      </c>
      <c r="U16" s="88" t="str">
        <f t="shared" si="5"/>
        <v>TRUE</v>
      </c>
      <c r="V16" s="88" t="str">
        <f t="shared" si="6"/>
        <v>TRUE</v>
      </c>
      <c r="W16" s="96" t="str">
        <f t="shared" si="11"/>
        <v>〇</v>
      </c>
    </row>
    <row r="17" spans="1:23" ht="24.95" customHeight="1" x14ac:dyDescent="0.15">
      <c r="A17" s="92" t="str">
        <f t="shared" si="12"/>
        <v/>
      </c>
      <c r="B17" s="97"/>
      <c r="C17" s="103"/>
      <c r="D17" s="103"/>
      <c r="E17" s="101"/>
      <c r="F17" s="101"/>
      <c r="G17" s="101"/>
      <c r="H17" s="101"/>
      <c r="I17" s="101"/>
      <c r="J17" s="101"/>
      <c r="K17" s="98" t="str">
        <f>IFERROR(VLOOKUP(D17,対象事業所等!$B$2:$D$26,2,FALSE),"")</f>
        <v/>
      </c>
      <c r="L17" s="99" t="str">
        <f t="shared" si="7"/>
        <v/>
      </c>
      <c r="M17" s="100" t="str">
        <f t="shared" si="8"/>
        <v/>
      </c>
      <c r="N17" s="89" t="str">
        <f t="shared" si="9"/>
        <v/>
      </c>
      <c r="O17" s="49" t="str">
        <f t="shared" si="10"/>
        <v/>
      </c>
      <c r="P17" s="88" t="b">
        <f t="shared" si="0"/>
        <v>0</v>
      </c>
      <c r="Q17" s="88" t="str">
        <f t="shared" si="1"/>
        <v>TRUE</v>
      </c>
      <c r="R17" s="88" t="str">
        <f t="shared" si="2"/>
        <v>TRUE</v>
      </c>
      <c r="S17" s="88" t="str">
        <f t="shared" si="3"/>
        <v>TRUE</v>
      </c>
      <c r="T17" s="88" t="str">
        <f t="shared" si="4"/>
        <v>TRUE</v>
      </c>
      <c r="U17" s="88" t="str">
        <f t="shared" si="5"/>
        <v>TRUE</v>
      </c>
      <c r="V17" s="88" t="str">
        <f t="shared" si="6"/>
        <v>TRUE</v>
      </c>
      <c r="W17" s="96" t="str">
        <f t="shared" si="11"/>
        <v>〇</v>
      </c>
    </row>
    <row r="18" spans="1:23" ht="24.95" customHeight="1" x14ac:dyDescent="0.15">
      <c r="A18" s="92" t="str">
        <f t="shared" si="12"/>
        <v/>
      </c>
      <c r="B18" s="97"/>
      <c r="C18" s="103"/>
      <c r="D18" s="103"/>
      <c r="E18" s="101"/>
      <c r="F18" s="101"/>
      <c r="G18" s="101"/>
      <c r="H18" s="101"/>
      <c r="I18" s="101"/>
      <c r="J18" s="101"/>
      <c r="K18" s="98" t="str">
        <f>IFERROR(VLOOKUP(D18,対象事業所等!$B$2:$D$26,2,FALSE),"")</f>
        <v/>
      </c>
      <c r="L18" s="99" t="str">
        <f t="shared" si="7"/>
        <v/>
      </c>
      <c r="M18" s="100" t="str">
        <f t="shared" si="8"/>
        <v/>
      </c>
      <c r="N18" s="89" t="str">
        <f t="shared" si="9"/>
        <v/>
      </c>
      <c r="O18" s="49" t="str">
        <f t="shared" si="10"/>
        <v/>
      </c>
      <c r="P18" s="88" t="b">
        <f t="shared" si="0"/>
        <v>0</v>
      </c>
      <c r="Q18" s="88" t="str">
        <f t="shared" si="1"/>
        <v>TRUE</v>
      </c>
      <c r="R18" s="88" t="str">
        <f t="shared" si="2"/>
        <v>TRUE</v>
      </c>
      <c r="S18" s="88" t="str">
        <f t="shared" si="3"/>
        <v>TRUE</v>
      </c>
      <c r="T18" s="88" t="str">
        <f t="shared" si="4"/>
        <v>TRUE</v>
      </c>
      <c r="U18" s="88" t="str">
        <f t="shared" si="5"/>
        <v>TRUE</v>
      </c>
      <c r="V18" s="88" t="str">
        <f t="shared" si="6"/>
        <v>TRUE</v>
      </c>
      <c r="W18" s="96" t="str">
        <f t="shared" si="11"/>
        <v>〇</v>
      </c>
    </row>
    <row r="19" spans="1:23" ht="24.95" customHeight="1" x14ac:dyDescent="0.15">
      <c r="A19" s="92" t="str">
        <f t="shared" si="12"/>
        <v/>
      </c>
      <c r="B19" s="97"/>
      <c r="C19" s="103"/>
      <c r="D19" s="103"/>
      <c r="E19" s="101"/>
      <c r="F19" s="101"/>
      <c r="G19" s="101"/>
      <c r="H19" s="101"/>
      <c r="I19" s="101"/>
      <c r="J19" s="101"/>
      <c r="K19" s="98" t="str">
        <f>IFERROR(VLOOKUP(D19,対象事業所等!$B$2:$D$26,2,FALSE),"")</f>
        <v/>
      </c>
      <c r="L19" s="99" t="str">
        <f t="shared" si="7"/>
        <v/>
      </c>
      <c r="M19" s="100" t="str">
        <f t="shared" si="8"/>
        <v/>
      </c>
      <c r="N19" s="89" t="str">
        <f t="shared" si="9"/>
        <v/>
      </c>
      <c r="O19" s="49" t="str">
        <f t="shared" si="10"/>
        <v/>
      </c>
      <c r="P19" s="88" t="b">
        <f t="shared" si="0"/>
        <v>0</v>
      </c>
      <c r="Q19" s="88" t="str">
        <f t="shared" si="1"/>
        <v>TRUE</v>
      </c>
      <c r="R19" s="88" t="str">
        <f t="shared" si="2"/>
        <v>TRUE</v>
      </c>
      <c r="S19" s="88" t="str">
        <f t="shared" si="3"/>
        <v>TRUE</v>
      </c>
      <c r="T19" s="88" t="str">
        <f t="shared" si="4"/>
        <v>TRUE</v>
      </c>
      <c r="U19" s="88" t="str">
        <f t="shared" si="5"/>
        <v>TRUE</v>
      </c>
      <c r="V19" s="88" t="str">
        <f t="shared" si="6"/>
        <v>TRUE</v>
      </c>
      <c r="W19" s="96" t="str">
        <f t="shared" si="11"/>
        <v>〇</v>
      </c>
    </row>
    <row r="20" spans="1:23" ht="24.95" customHeight="1" x14ac:dyDescent="0.15">
      <c r="A20" s="92" t="str">
        <f t="shared" si="12"/>
        <v/>
      </c>
      <c r="B20" s="97"/>
      <c r="C20" s="103"/>
      <c r="D20" s="103"/>
      <c r="E20" s="101"/>
      <c r="F20" s="101"/>
      <c r="G20" s="101"/>
      <c r="H20" s="101"/>
      <c r="I20" s="101"/>
      <c r="J20" s="101"/>
      <c r="K20" s="98" t="str">
        <f>IFERROR(VLOOKUP(D20,対象事業所等!$B$2:$D$26,2,FALSE),"")</f>
        <v/>
      </c>
      <c r="L20" s="99" t="str">
        <f t="shared" si="7"/>
        <v/>
      </c>
      <c r="M20" s="100" t="str">
        <f t="shared" si="8"/>
        <v/>
      </c>
      <c r="N20" s="89" t="str">
        <f t="shared" si="9"/>
        <v/>
      </c>
      <c r="O20" s="49" t="str">
        <f t="shared" si="10"/>
        <v/>
      </c>
      <c r="P20" s="88" t="b">
        <f t="shared" si="0"/>
        <v>0</v>
      </c>
      <c r="Q20" s="88" t="str">
        <f t="shared" si="1"/>
        <v>TRUE</v>
      </c>
      <c r="R20" s="88" t="str">
        <f t="shared" si="2"/>
        <v>TRUE</v>
      </c>
      <c r="S20" s="88" t="str">
        <f t="shared" si="3"/>
        <v>TRUE</v>
      </c>
      <c r="T20" s="88" t="str">
        <f t="shared" si="4"/>
        <v>TRUE</v>
      </c>
      <c r="U20" s="88" t="str">
        <f t="shared" si="5"/>
        <v>TRUE</v>
      </c>
      <c r="V20" s="88" t="str">
        <f t="shared" si="6"/>
        <v>TRUE</v>
      </c>
      <c r="W20" s="96" t="str">
        <f t="shared" si="11"/>
        <v>〇</v>
      </c>
    </row>
    <row r="21" spans="1:23" ht="24.95" customHeight="1" x14ac:dyDescent="0.15">
      <c r="A21" s="92" t="str">
        <f t="shared" si="12"/>
        <v/>
      </c>
      <c r="B21" s="97"/>
      <c r="C21" s="103"/>
      <c r="D21" s="103"/>
      <c r="E21" s="101"/>
      <c r="F21" s="101"/>
      <c r="G21" s="101"/>
      <c r="H21" s="101"/>
      <c r="I21" s="101"/>
      <c r="J21" s="101"/>
      <c r="K21" s="98" t="str">
        <f>IFERROR(VLOOKUP(D21,対象事業所等!$B$2:$D$26,2,FALSE),"")</f>
        <v/>
      </c>
      <c r="L21" s="99" t="str">
        <f t="shared" si="7"/>
        <v/>
      </c>
      <c r="M21" s="100" t="str">
        <f t="shared" si="8"/>
        <v/>
      </c>
      <c r="N21" s="89" t="str">
        <f t="shared" si="9"/>
        <v/>
      </c>
      <c r="O21" s="49" t="str">
        <f t="shared" si="10"/>
        <v/>
      </c>
      <c r="P21" s="88" t="b">
        <f t="shared" si="0"/>
        <v>0</v>
      </c>
      <c r="Q21" s="88" t="str">
        <f t="shared" si="1"/>
        <v>TRUE</v>
      </c>
      <c r="R21" s="88" t="str">
        <f t="shared" si="2"/>
        <v>TRUE</v>
      </c>
      <c r="S21" s="88" t="str">
        <f t="shared" si="3"/>
        <v>TRUE</v>
      </c>
      <c r="T21" s="88" t="str">
        <f t="shared" si="4"/>
        <v>TRUE</v>
      </c>
      <c r="U21" s="88" t="str">
        <f t="shared" si="5"/>
        <v>TRUE</v>
      </c>
      <c r="V21" s="88" t="str">
        <f t="shared" si="6"/>
        <v>TRUE</v>
      </c>
      <c r="W21" s="96" t="str">
        <f t="shared" si="11"/>
        <v>〇</v>
      </c>
    </row>
    <row r="22" spans="1:23" ht="24.95" customHeight="1" x14ac:dyDescent="0.15">
      <c r="A22" s="92" t="str">
        <f t="shared" si="12"/>
        <v/>
      </c>
      <c r="B22" s="97"/>
      <c r="C22" s="103"/>
      <c r="D22" s="103"/>
      <c r="E22" s="101"/>
      <c r="F22" s="101"/>
      <c r="G22" s="101"/>
      <c r="H22" s="101"/>
      <c r="I22" s="101"/>
      <c r="J22" s="101"/>
      <c r="K22" s="98" t="str">
        <f>IFERROR(VLOOKUP(D22,対象事業所等!$B$2:$D$26,2,FALSE),"")</f>
        <v/>
      </c>
      <c r="L22" s="99" t="str">
        <f t="shared" si="7"/>
        <v/>
      </c>
      <c r="M22" s="100" t="str">
        <f t="shared" si="8"/>
        <v/>
      </c>
      <c r="N22" s="89" t="str">
        <f t="shared" si="9"/>
        <v/>
      </c>
      <c r="O22" s="49" t="str">
        <f t="shared" si="10"/>
        <v/>
      </c>
      <c r="P22" s="88" t="b">
        <f t="shared" si="0"/>
        <v>0</v>
      </c>
      <c r="Q22" s="88" t="str">
        <f t="shared" si="1"/>
        <v>TRUE</v>
      </c>
      <c r="R22" s="88" t="str">
        <f t="shared" si="2"/>
        <v>TRUE</v>
      </c>
      <c r="S22" s="88" t="str">
        <f t="shared" si="3"/>
        <v>TRUE</v>
      </c>
      <c r="T22" s="88" t="str">
        <f t="shared" si="4"/>
        <v>TRUE</v>
      </c>
      <c r="U22" s="88" t="str">
        <f t="shared" si="5"/>
        <v>TRUE</v>
      </c>
      <c r="V22" s="88" t="str">
        <f t="shared" si="6"/>
        <v>TRUE</v>
      </c>
      <c r="W22" s="96" t="str">
        <f t="shared" si="11"/>
        <v>〇</v>
      </c>
    </row>
    <row r="23" spans="1:23" ht="24.95" customHeight="1" x14ac:dyDescent="0.15">
      <c r="A23" s="92" t="str">
        <f t="shared" si="12"/>
        <v/>
      </c>
      <c r="B23" s="97"/>
      <c r="C23" s="103"/>
      <c r="D23" s="103"/>
      <c r="E23" s="101"/>
      <c r="F23" s="101"/>
      <c r="G23" s="101"/>
      <c r="H23" s="101"/>
      <c r="I23" s="101"/>
      <c r="J23" s="101"/>
      <c r="K23" s="98" t="str">
        <f>IFERROR(VLOOKUP(D23,対象事業所等!$B$2:$D$26,2,FALSE),"")</f>
        <v/>
      </c>
      <c r="L23" s="99" t="str">
        <f t="shared" si="7"/>
        <v/>
      </c>
      <c r="M23" s="100" t="str">
        <f t="shared" si="8"/>
        <v/>
      </c>
      <c r="N23" s="89" t="str">
        <f t="shared" si="9"/>
        <v/>
      </c>
      <c r="O23" s="49" t="str">
        <f t="shared" si="10"/>
        <v/>
      </c>
      <c r="P23" s="88" t="b">
        <f t="shared" si="0"/>
        <v>0</v>
      </c>
      <c r="Q23" s="88" t="str">
        <f t="shared" si="1"/>
        <v>TRUE</v>
      </c>
      <c r="R23" s="88" t="str">
        <f t="shared" si="2"/>
        <v>TRUE</v>
      </c>
      <c r="S23" s="88" t="str">
        <f t="shared" si="3"/>
        <v>TRUE</v>
      </c>
      <c r="T23" s="88" t="str">
        <f t="shared" si="4"/>
        <v>TRUE</v>
      </c>
      <c r="U23" s="88" t="str">
        <f t="shared" si="5"/>
        <v>TRUE</v>
      </c>
      <c r="V23" s="88" t="str">
        <f t="shared" si="6"/>
        <v>TRUE</v>
      </c>
      <c r="W23" s="96" t="str">
        <f t="shared" si="11"/>
        <v>〇</v>
      </c>
    </row>
    <row r="24" spans="1:23" ht="24.95" customHeight="1" x14ac:dyDescent="0.15">
      <c r="A24" s="92" t="str">
        <f t="shared" si="12"/>
        <v/>
      </c>
      <c r="B24" s="97"/>
      <c r="C24" s="103"/>
      <c r="D24" s="103"/>
      <c r="E24" s="101"/>
      <c r="F24" s="101"/>
      <c r="G24" s="101"/>
      <c r="H24" s="101"/>
      <c r="I24" s="101"/>
      <c r="J24" s="101"/>
      <c r="K24" s="98" t="str">
        <f>IFERROR(VLOOKUP(D24,対象事業所等!$B$2:$D$26,2,FALSE),"")</f>
        <v/>
      </c>
      <c r="L24" s="99" t="str">
        <f t="shared" si="7"/>
        <v/>
      </c>
      <c r="M24" s="100" t="str">
        <f t="shared" si="8"/>
        <v/>
      </c>
      <c r="N24" s="89" t="str">
        <f t="shared" si="9"/>
        <v/>
      </c>
      <c r="O24" s="49" t="str">
        <f t="shared" si="10"/>
        <v/>
      </c>
      <c r="P24" s="88" t="b">
        <f t="shared" si="0"/>
        <v>0</v>
      </c>
      <c r="Q24" s="88" t="str">
        <f t="shared" si="1"/>
        <v>TRUE</v>
      </c>
      <c r="R24" s="88" t="str">
        <f t="shared" si="2"/>
        <v>TRUE</v>
      </c>
      <c r="S24" s="88" t="str">
        <f t="shared" si="3"/>
        <v>TRUE</v>
      </c>
      <c r="T24" s="88" t="str">
        <f t="shared" si="4"/>
        <v>TRUE</v>
      </c>
      <c r="U24" s="88" t="str">
        <f t="shared" si="5"/>
        <v>TRUE</v>
      </c>
      <c r="V24" s="88" t="str">
        <f t="shared" si="6"/>
        <v>TRUE</v>
      </c>
      <c r="W24" s="96" t="str">
        <f t="shared" si="11"/>
        <v>〇</v>
      </c>
    </row>
    <row r="25" spans="1:23" ht="24.95" customHeight="1" x14ac:dyDescent="0.15">
      <c r="A25" s="92" t="str">
        <f t="shared" si="12"/>
        <v/>
      </c>
      <c r="B25" s="97"/>
      <c r="C25" s="103"/>
      <c r="D25" s="103"/>
      <c r="E25" s="101"/>
      <c r="F25" s="101"/>
      <c r="G25" s="101"/>
      <c r="H25" s="101"/>
      <c r="I25" s="101"/>
      <c r="J25" s="101"/>
      <c r="K25" s="98" t="str">
        <f>IFERROR(VLOOKUP(D25,対象事業所等!$B$2:$D$26,2,FALSE),"")</f>
        <v/>
      </c>
      <c r="L25" s="99" t="str">
        <f t="shared" si="7"/>
        <v/>
      </c>
      <c r="M25" s="100" t="str">
        <f t="shared" si="8"/>
        <v/>
      </c>
      <c r="N25" s="89" t="str">
        <f t="shared" si="9"/>
        <v/>
      </c>
      <c r="O25" s="49" t="str">
        <f t="shared" si="10"/>
        <v/>
      </c>
      <c r="P25" s="88" t="b">
        <f t="shared" si="0"/>
        <v>0</v>
      </c>
      <c r="Q25" s="88" t="str">
        <f t="shared" si="1"/>
        <v>TRUE</v>
      </c>
      <c r="R25" s="88" t="str">
        <f t="shared" si="2"/>
        <v>TRUE</v>
      </c>
      <c r="S25" s="88" t="str">
        <f t="shared" si="3"/>
        <v>TRUE</v>
      </c>
      <c r="T25" s="88" t="str">
        <f t="shared" si="4"/>
        <v>TRUE</v>
      </c>
      <c r="U25" s="88" t="str">
        <f t="shared" si="5"/>
        <v>TRUE</v>
      </c>
      <c r="V25" s="88" t="str">
        <f t="shared" si="6"/>
        <v>TRUE</v>
      </c>
      <c r="W25" s="96" t="str">
        <f t="shared" si="11"/>
        <v>〇</v>
      </c>
    </row>
    <row r="26" spans="1:23" ht="24.95" customHeight="1" x14ac:dyDescent="0.15">
      <c r="A26" s="92" t="str">
        <f t="shared" si="12"/>
        <v/>
      </c>
      <c r="B26" s="97"/>
      <c r="C26" s="103"/>
      <c r="D26" s="103"/>
      <c r="E26" s="101"/>
      <c r="F26" s="101"/>
      <c r="G26" s="101"/>
      <c r="H26" s="101"/>
      <c r="I26" s="101"/>
      <c r="J26" s="101"/>
      <c r="K26" s="98" t="str">
        <f>IFERROR(VLOOKUP(D26,対象事業所等!$B$2:$D$26,2,FALSE),"")</f>
        <v/>
      </c>
      <c r="L26" s="99" t="str">
        <f t="shared" si="7"/>
        <v/>
      </c>
      <c r="M26" s="100" t="str">
        <f t="shared" si="8"/>
        <v/>
      </c>
      <c r="N26" s="89" t="str">
        <f t="shared" si="9"/>
        <v/>
      </c>
      <c r="O26" s="49" t="str">
        <f t="shared" si="10"/>
        <v/>
      </c>
      <c r="P26" s="88" t="b">
        <f t="shared" si="0"/>
        <v>0</v>
      </c>
      <c r="Q26" s="88" t="str">
        <f t="shared" si="1"/>
        <v>TRUE</v>
      </c>
      <c r="R26" s="88" t="str">
        <f t="shared" si="2"/>
        <v>TRUE</v>
      </c>
      <c r="S26" s="88" t="str">
        <f t="shared" si="3"/>
        <v>TRUE</v>
      </c>
      <c r="T26" s="88" t="str">
        <f t="shared" si="4"/>
        <v>TRUE</v>
      </c>
      <c r="U26" s="88" t="str">
        <f t="shared" si="5"/>
        <v>TRUE</v>
      </c>
      <c r="V26" s="88" t="str">
        <f t="shared" si="6"/>
        <v>TRUE</v>
      </c>
      <c r="W26" s="96" t="str">
        <f t="shared" si="11"/>
        <v>〇</v>
      </c>
    </row>
    <row r="27" spans="1:23" ht="24.95" customHeight="1" x14ac:dyDescent="0.15">
      <c r="A27" s="92" t="str">
        <f t="shared" si="12"/>
        <v/>
      </c>
      <c r="B27" s="97"/>
      <c r="C27" s="103"/>
      <c r="D27" s="103"/>
      <c r="E27" s="101"/>
      <c r="F27" s="101"/>
      <c r="G27" s="101"/>
      <c r="H27" s="101"/>
      <c r="I27" s="101"/>
      <c r="J27" s="101"/>
      <c r="K27" s="98" t="str">
        <f>IFERROR(VLOOKUP(D27,対象事業所等!$B$2:$D$26,2,FALSE),"")</f>
        <v/>
      </c>
      <c r="L27" s="99" t="str">
        <f t="shared" si="7"/>
        <v/>
      </c>
      <c r="M27" s="100" t="str">
        <f t="shared" si="8"/>
        <v/>
      </c>
      <c r="N27" s="89" t="str">
        <f t="shared" si="9"/>
        <v/>
      </c>
      <c r="O27" s="49" t="str">
        <f t="shared" si="10"/>
        <v/>
      </c>
      <c r="P27" s="88" t="b">
        <f t="shared" si="0"/>
        <v>0</v>
      </c>
      <c r="Q27" s="88" t="str">
        <f t="shared" si="1"/>
        <v>TRUE</v>
      </c>
      <c r="R27" s="88" t="str">
        <f t="shared" si="2"/>
        <v>TRUE</v>
      </c>
      <c r="S27" s="88" t="str">
        <f t="shared" si="3"/>
        <v>TRUE</v>
      </c>
      <c r="T27" s="88" t="str">
        <f t="shared" si="4"/>
        <v>TRUE</v>
      </c>
      <c r="U27" s="88" t="str">
        <f t="shared" si="5"/>
        <v>TRUE</v>
      </c>
      <c r="V27" s="88" t="str">
        <f t="shared" si="6"/>
        <v>TRUE</v>
      </c>
      <c r="W27" s="96" t="str">
        <f t="shared" si="11"/>
        <v>〇</v>
      </c>
    </row>
    <row r="28" spans="1:23" ht="24.95" customHeight="1" x14ac:dyDescent="0.15">
      <c r="A28" s="92" t="str">
        <f t="shared" si="12"/>
        <v/>
      </c>
      <c r="B28" s="97"/>
      <c r="C28" s="103"/>
      <c r="D28" s="103"/>
      <c r="E28" s="101"/>
      <c r="F28" s="101"/>
      <c r="G28" s="101"/>
      <c r="H28" s="101"/>
      <c r="I28" s="101"/>
      <c r="J28" s="101"/>
      <c r="K28" s="98" t="str">
        <f>IFERROR(VLOOKUP(D28,対象事業所等!$B$2:$D$26,2,FALSE),"")</f>
        <v/>
      </c>
      <c r="L28" s="99" t="str">
        <f t="shared" si="7"/>
        <v/>
      </c>
      <c r="M28" s="100" t="str">
        <f t="shared" si="8"/>
        <v/>
      </c>
      <c r="N28" s="89" t="str">
        <f t="shared" si="9"/>
        <v/>
      </c>
      <c r="O28" s="49" t="str">
        <f t="shared" si="10"/>
        <v/>
      </c>
      <c r="P28" s="88" t="b">
        <f t="shared" si="0"/>
        <v>0</v>
      </c>
      <c r="Q28" s="88" t="str">
        <f t="shared" si="1"/>
        <v>TRUE</v>
      </c>
      <c r="R28" s="88" t="str">
        <f t="shared" si="2"/>
        <v>TRUE</v>
      </c>
      <c r="S28" s="88" t="str">
        <f t="shared" si="3"/>
        <v>TRUE</v>
      </c>
      <c r="T28" s="88" t="str">
        <f t="shared" si="4"/>
        <v>TRUE</v>
      </c>
      <c r="U28" s="88" t="str">
        <f t="shared" si="5"/>
        <v>TRUE</v>
      </c>
      <c r="V28" s="88" t="str">
        <f t="shared" si="6"/>
        <v>TRUE</v>
      </c>
      <c r="W28" s="96" t="str">
        <f t="shared" si="11"/>
        <v>〇</v>
      </c>
    </row>
    <row r="29" spans="1:23" ht="24.95" customHeight="1" x14ac:dyDescent="0.15">
      <c r="A29" s="92" t="str">
        <f t="shared" si="12"/>
        <v/>
      </c>
      <c r="B29" s="97"/>
      <c r="C29" s="103"/>
      <c r="D29" s="103"/>
      <c r="E29" s="101"/>
      <c r="F29" s="101"/>
      <c r="G29" s="101"/>
      <c r="H29" s="101"/>
      <c r="I29" s="101"/>
      <c r="J29" s="101"/>
      <c r="K29" s="98" t="str">
        <f>IFERROR(VLOOKUP(D29,対象事業所等!$B$2:$D$26,2,FALSE),"")</f>
        <v/>
      </c>
      <c r="L29" s="99" t="str">
        <f t="shared" si="7"/>
        <v/>
      </c>
      <c r="M29" s="100" t="str">
        <f t="shared" si="8"/>
        <v/>
      </c>
      <c r="N29" s="89" t="str">
        <f t="shared" si="9"/>
        <v/>
      </c>
      <c r="O29" s="49" t="str">
        <f t="shared" si="10"/>
        <v/>
      </c>
      <c r="P29" s="88" t="b">
        <f t="shared" si="0"/>
        <v>0</v>
      </c>
      <c r="Q29" s="88" t="str">
        <f t="shared" si="1"/>
        <v>TRUE</v>
      </c>
      <c r="R29" s="88" t="str">
        <f t="shared" si="2"/>
        <v>TRUE</v>
      </c>
      <c r="S29" s="88" t="str">
        <f t="shared" si="3"/>
        <v>TRUE</v>
      </c>
      <c r="T29" s="88" t="str">
        <f t="shared" si="4"/>
        <v>TRUE</v>
      </c>
      <c r="U29" s="88" t="str">
        <f t="shared" si="5"/>
        <v>TRUE</v>
      </c>
      <c r="V29" s="88" t="str">
        <f t="shared" si="6"/>
        <v>TRUE</v>
      </c>
      <c r="W29" s="96" t="str">
        <f t="shared" si="11"/>
        <v>〇</v>
      </c>
    </row>
    <row r="30" spans="1:23" ht="24.95" customHeight="1" x14ac:dyDescent="0.15">
      <c r="A30" s="92" t="str">
        <f t="shared" si="12"/>
        <v/>
      </c>
      <c r="B30" s="97"/>
      <c r="C30" s="103"/>
      <c r="D30" s="103"/>
      <c r="E30" s="101"/>
      <c r="F30" s="101"/>
      <c r="G30" s="101"/>
      <c r="H30" s="101"/>
      <c r="I30" s="101"/>
      <c r="J30" s="101"/>
      <c r="K30" s="98" t="str">
        <f>IFERROR(VLOOKUP(D30,対象事業所等!$B$2:$D$26,2,FALSE),"")</f>
        <v/>
      </c>
      <c r="L30" s="99" t="str">
        <f t="shared" si="7"/>
        <v/>
      </c>
      <c r="M30" s="100" t="str">
        <f t="shared" si="8"/>
        <v/>
      </c>
      <c r="N30" s="89" t="str">
        <f t="shared" si="9"/>
        <v/>
      </c>
      <c r="O30" s="49" t="str">
        <f t="shared" si="10"/>
        <v/>
      </c>
      <c r="P30" s="88" t="b">
        <f t="shared" si="0"/>
        <v>0</v>
      </c>
      <c r="Q30" s="88" t="str">
        <f t="shared" si="1"/>
        <v>TRUE</v>
      </c>
      <c r="R30" s="88" t="str">
        <f t="shared" si="2"/>
        <v>TRUE</v>
      </c>
      <c r="S30" s="88" t="str">
        <f t="shared" si="3"/>
        <v>TRUE</v>
      </c>
      <c r="T30" s="88" t="str">
        <f t="shared" si="4"/>
        <v>TRUE</v>
      </c>
      <c r="U30" s="88" t="str">
        <f t="shared" si="5"/>
        <v>TRUE</v>
      </c>
      <c r="V30" s="88" t="str">
        <f t="shared" si="6"/>
        <v>TRUE</v>
      </c>
      <c r="W30" s="96" t="str">
        <f t="shared" si="11"/>
        <v>〇</v>
      </c>
    </row>
    <row r="31" spans="1:23" ht="24.95" customHeight="1" x14ac:dyDescent="0.15">
      <c r="A31" s="92" t="str">
        <f t="shared" si="12"/>
        <v/>
      </c>
      <c r="B31" s="97"/>
      <c r="C31" s="103"/>
      <c r="D31" s="103"/>
      <c r="E31" s="101"/>
      <c r="F31" s="101"/>
      <c r="G31" s="101"/>
      <c r="H31" s="101"/>
      <c r="I31" s="101"/>
      <c r="J31" s="101"/>
      <c r="K31" s="98" t="str">
        <f>IFERROR(VLOOKUP(D31,対象事業所等!$B$2:$D$26,2,FALSE),"")</f>
        <v/>
      </c>
      <c r="L31" s="99" t="str">
        <f t="shared" si="7"/>
        <v/>
      </c>
      <c r="M31" s="100" t="str">
        <f t="shared" si="8"/>
        <v/>
      </c>
      <c r="N31" s="89" t="str">
        <f t="shared" si="9"/>
        <v/>
      </c>
      <c r="O31" s="49" t="str">
        <f t="shared" si="10"/>
        <v/>
      </c>
      <c r="P31" s="88" t="b">
        <f t="shared" si="0"/>
        <v>0</v>
      </c>
      <c r="Q31" s="88" t="str">
        <f t="shared" si="1"/>
        <v>TRUE</v>
      </c>
      <c r="R31" s="88" t="str">
        <f t="shared" si="2"/>
        <v>TRUE</v>
      </c>
      <c r="S31" s="88" t="str">
        <f t="shared" si="3"/>
        <v>TRUE</v>
      </c>
      <c r="T31" s="88" t="str">
        <f t="shared" si="4"/>
        <v>TRUE</v>
      </c>
      <c r="U31" s="88" t="str">
        <f t="shared" si="5"/>
        <v>TRUE</v>
      </c>
      <c r="V31" s="88" t="str">
        <f t="shared" si="6"/>
        <v>TRUE</v>
      </c>
      <c r="W31" s="96" t="str">
        <f t="shared" si="11"/>
        <v>〇</v>
      </c>
    </row>
    <row r="32" spans="1:23" ht="24.95" customHeight="1" x14ac:dyDescent="0.15">
      <c r="A32" s="92" t="str">
        <f t="shared" si="12"/>
        <v/>
      </c>
      <c r="B32" s="97"/>
      <c r="C32" s="103"/>
      <c r="D32" s="103"/>
      <c r="E32" s="101"/>
      <c r="F32" s="101"/>
      <c r="G32" s="101"/>
      <c r="H32" s="101"/>
      <c r="I32" s="101"/>
      <c r="J32" s="101"/>
      <c r="K32" s="98" t="str">
        <f>IFERROR(VLOOKUP(D32,対象事業所等!$B$2:$D$26,2,FALSE),"")</f>
        <v/>
      </c>
      <c r="L32" s="99" t="str">
        <f t="shared" si="7"/>
        <v/>
      </c>
      <c r="M32" s="100" t="str">
        <f t="shared" si="8"/>
        <v/>
      </c>
      <c r="N32" s="89" t="str">
        <f t="shared" si="9"/>
        <v/>
      </c>
      <c r="O32" s="49" t="str">
        <f t="shared" si="10"/>
        <v/>
      </c>
      <c r="P32" s="88" t="b">
        <f t="shared" si="0"/>
        <v>0</v>
      </c>
      <c r="Q32" s="88" t="str">
        <f t="shared" si="1"/>
        <v>TRUE</v>
      </c>
      <c r="R32" s="88" t="str">
        <f t="shared" si="2"/>
        <v>TRUE</v>
      </c>
      <c r="S32" s="88" t="str">
        <f t="shared" si="3"/>
        <v>TRUE</v>
      </c>
      <c r="T32" s="88" t="str">
        <f t="shared" si="4"/>
        <v>TRUE</v>
      </c>
      <c r="U32" s="88" t="str">
        <f t="shared" si="5"/>
        <v>TRUE</v>
      </c>
      <c r="V32" s="88" t="str">
        <f t="shared" si="6"/>
        <v>TRUE</v>
      </c>
      <c r="W32" s="96" t="str">
        <f t="shared" si="11"/>
        <v>〇</v>
      </c>
    </row>
    <row r="33" spans="1:23" ht="24.95" customHeight="1" x14ac:dyDescent="0.15">
      <c r="A33" s="92" t="str">
        <f t="shared" si="12"/>
        <v/>
      </c>
      <c r="B33" s="97"/>
      <c r="C33" s="103"/>
      <c r="D33" s="103"/>
      <c r="E33" s="101"/>
      <c r="F33" s="101"/>
      <c r="G33" s="101"/>
      <c r="H33" s="101"/>
      <c r="I33" s="101"/>
      <c r="J33" s="101"/>
      <c r="K33" s="98" t="str">
        <f>IFERROR(VLOOKUP(D33,対象事業所等!$B$2:$D$26,2,FALSE),"")</f>
        <v/>
      </c>
      <c r="L33" s="99" t="str">
        <f t="shared" si="7"/>
        <v/>
      </c>
      <c r="M33" s="100" t="str">
        <f t="shared" si="8"/>
        <v/>
      </c>
      <c r="N33" s="89" t="str">
        <f t="shared" si="9"/>
        <v/>
      </c>
      <c r="O33" s="49" t="str">
        <f t="shared" si="10"/>
        <v/>
      </c>
      <c r="P33" s="88" t="b">
        <f t="shared" si="0"/>
        <v>0</v>
      </c>
      <c r="Q33" s="88" t="str">
        <f t="shared" si="1"/>
        <v>TRUE</v>
      </c>
      <c r="R33" s="88" t="str">
        <f t="shared" si="2"/>
        <v>TRUE</v>
      </c>
      <c r="S33" s="88" t="str">
        <f t="shared" si="3"/>
        <v>TRUE</v>
      </c>
      <c r="T33" s="88" t="str">
        <f t="shared" si="4"/>
        <v>TRUE</v>
      </c>
      <c r="U33" s="88" t="str">
        <f t="shared" si="5"/>
        <v>TRUE</v>
      </c>
      <c r="V33" s="88" t="str">
        <f t="shared" si="6"/>
        <v>TRUE</v>
      </c>
      <c r="W33" s="96" t="str">
        <f t="shared" si="11"/>
        <v>〇</v>
      </c>
    </row>
    <row r="34" spans="1:23" ht="24.95" customHeight="1" x14ac:dyDescent="0.15">
      <c r="A34" s="92" t="str">
        <f t="shared" si="12"/>
        <v/>
      </c>
      <c r="B34" s="97"/>
      <c r="C34" s="103"/>
      <c r="D34" s="103"/>
      <c r="E34" s="101"/>
      <c r="F34" s="101"/>
      <c r="G34" s="101"/>
      <c r="H34" s="101"/>
      <c r="I34" s="101"/>
      <c r="J34" s="101"/>
      <c r="K34" s="98" t="str">
        <f>IFERROR(VLOOKUP(D34,対象事業所等!$B$2:$D$26,2,FALSE),"")</f>
        <v/>
      </c>
      <c r="L34" s="99" t="str">
        <f t="shared" si="7"/>
        <v/>
      </c>
      <c r="M34" s="100" t="str">
        <f t="shared" si="8"/>
        <v/>
      </c>
      <c r="N34" s="89" t="str">
        <f t="shared" si="9"/>
        <v/>
      </c>
      <c r="O34" s="49" t="str">
        <f t="shared" si="10"/>
        <v/>
      </c>
      <c r="P34" s="88" t="b">
        <f t="shared" si="0"/>
        <v>0</v>
      </c>
      <c r="Q34" s="88" t="str">
        <f t="shared" si="1"/>
        <v>TRUE</v>
      </c>
      <c r="R34" s="88" t="str">
        <f t="shared" si="2"/>
        <v>TRUE</v>
      </c>
      <c r="S34" s="88" t="str">
        <f t="shared" si="3"/>
        <v>TRUE</v>
      </c>
      <c r="T34" s="88" t="str">
        <f t="shared" si="4"/>
        <v>TRUE</v>
      </c>
      <c r="U34" s="88" t="str">
        <f t="shared" si="5"/>
        <v>TRUE</v>
      </c>
      <c r="V34" s="88" t="str">
        <f t="shared" si="6"/>
        <v>TRUE</v>
      </c>
      <c r="W34" s="96" t="str">
        <f t="shared" si="11"/>
        <v>〇</v>
      </c>
    </row>
    <row r="35" spans="1:23" ht="24.95" customHeight="1" x14ac:dyDescent="0.15">
      <c r="A35" s="92" t="str">
        <f t="shared" si="12"/>
        <v/>
      </c>
      <c r="B35" s="97"/>
      <c r="C35" s="103"/>
      <c r="D35" s="103"/>
      <c r="E35" s="101"/>
      <c r="F35" s="101"/>
      <c r="G35" s="101"/>
      <c r="H35" s="101"/>
      <c r="I35" s="101"/>
      <c r="J35" s="101"/>
      <c r="K35" s="98" t="str">
        <f>IFERROR(VLOOKUP(D35,対象事業所等!$B$2:$D$26,2,FALSE),"")</f>
        <v/>
      </c>
      <c r="L35" s="99" t="str">
        <f t="shared" si="7"/>
        <v/>
      </c>
      <c r="M35" s="100" t="str">
        <f t="shared" si="8"/>
        <v/>
      </c>
      <c r="N35" s="89" t="str">
        <f t="shared" si="9"/>
        <v/>
      </c>
      <c r="O35" s="49" t="str">
        <f t="shared" si="10"/>
        <v/>
      </c>
      <c r="P35" s="88" t="b">
        <f t="shared" si="0"/>
        <v>0</v>
      </c>
      <c r="Q35" s="88" t="str">
        <f t="shared" si="1"/>
        <v>TRUE</v>
      </c>
      <c r="R35" s="88" t="str">
        <f t="shared" si="2"/>
        <v>TRUE</v>
      </c>
      <c r="S35" s="88" t="str">
        <f t="shared" si="3"/>
        <v>TRUE</v>
      </c>
      <c r="T35" s="88" t="str">
        <f t="shared" si="4"/>
        <v>TRUE</v>
      </c>
      <c r="U35" s="88" t="str">
        <f t="shared" si="5"/>
        <v>TRUE</v>
      </c>
      <c r="V35" s="88" t="str">
        <f t="shared" si="6"/>
        <v>TRUE</v>
      </c>
      <c r="W35" s="96" t="str">
        <f t="shared" si="11"/>
        <v>〇</v>
      </c>
    </row>
    <row r="36" spans="1:23" ht="24.95" customHeight="1" x14ac:dyDescent="0.15">
      <c r="A36" s="92" t="str">
        <f t="shared" si="12"/>
        <v/>
      </c>
      <c r="B36" s="97"/>
      <c r="C36" s="103"/>
      <c r="D36" s="103"/>
      <c r="E36" s="101"/>
      <c r="F36" s="101"/>
      <c r="G36" s="101"/>
      <c r="H36" s="101"/>
      <c r="I36" s="101"/>
      <c r="J36" s="101"/>
      <c r="K36" s="98" t="str">
        <f>IFERROR(VLOOKUP(D36,対象事業所等!$B$2:$D$26,2,FALSE),"")</f>
        <v/>
      </c>
      <c r="L36" s="99" t="str">
        <f t="shared" si="7"/>
        <v/>
      </c>
      <c r="M36" s="100" t="str">
        <f t="shared" si="8"/>
        <v/>
      </c>
      <c r="N36" s="89" t="str">
        <f t="shared" si="9"/>
        <v/>
      </c>
      <c r="O36" s="49" t="str">
        <f t="shared" si="10"/>
        <v/>
      </c>
      <c r="P36" s="88" t="b">
        <f t="shared" ref="P36:P67" si="13">COUNTIF(O:O,O36)=1</f>
        <v>0</v>
      </c>
      <c r="Q36" s="88" t="str">
        <f t="shared" ref="Q36:Q67" si="14">IF(E36="","TRUE",COUNTIF($E:$J,E36)=1)</f>
        <v>TRUE</v>
      </c>
      <c r="R36" s="88" t="str">
        <f t="shared" ref="R36:R67" si="15">IF(F36="","TRUE",COUNTIF($E:$J,F36)=1)</f>
        <v>TRUE</v>
      </c>
      <c r="S36" s="88" t="str">
        <f t="shared" ref="S36:S67" si="16">IF(G36="","TRUE",COUNTIF($E:$J,G36)=1)</f>
        <v>TRUE</v>
      </c>
      <c r="T36" s="88" t="str">
        <f t="shared" ref="T36:T67" si="17">IF(H36="","TRUE",COUNTIF($E:$J,H36)=1)</f>
        <v>TRUE</v>
      </c>
      <c r="U36" s="88" t="str">
        <f t="shared" ref="U36:U67" si="18">IF(I36="","TRUE",COUNTIF($E:$J,I36)=1)</f>
        <v>TRUE</v>
      </c>
      <c r="V36" s="88" t="str">
        <f t="shared" ref="V36:V67" si="19">IF(J36="","TRUE",COUNTIF($E:$J,J36)=1)</f>
        <v>TRUE</v>
      </c>
      <c r="W36" s="96" t="str">
        <f t="shared" si="11"/>
        <v>〇</v>
      </c>
    </row>
    <row r="37" spans="1:23" ht="24.95" customHeight="1" x14ac:dyDescent="0.15">
      <c r="A37" s="92" t="str">
        <f t="shared" si="12"/>
        <v/>
      </c>
      <c r="B37" s="97"/>
      <c r="C37" s="103"/>
      <c r="D37" s="103"/>
      <c r="E37" s="101"/>
      <c r="F37" s="101"/>
      <c r="G37" s="101"/>
      <c r="H37" s="101"/>
      <c r="I37" s="101"/>
      <c r="J37" s="101"/>
      <c r="K37" s="98" t="str">
        <f>IFERROR(VLOOKUP(D37,対象事業所等!$B$2:$D$26,2,FALSE),"")</f>
        <v/>
      </c>
      <c r="L37" s="99" t="str">
        <f t="shared" si="7"/>
        <v/>
      </c>
      <c r="M37" s="100" t="str">
        <f t="shared" si="8"/>
        <v/>
      </c>
      <c r="N37" s="89" t="str">
        <f t="shared" si="9"/>
        <v/>
      </c>
      <c r="O37" s="49" t="str">
        <f t="shared" si="10"/>
        <v/>
      </c>
      <c r="P37" s="88" t="b">
        <f t="shared" si="13"/>
        <v>0</v>
      </c>
      <c r="Q37" s="88" t="str">
        <f t="shared" si="14"/>
        <v>TRUE</v>
      </c>
      <c r="R37" s="88" t="str">
        <f t="shared" si="15"/>
        <v>TRUE</v>
      </c>
      <c r="S37" s="88" t="str">
        <f t="shared" si="16"/>
        <v>TRUE</v>
      </c>
      <c r="T37" s="88" t="str">
        <f t="shared" si="17"/>
        <v>TRUE</v>
      </c>
      <c r="U37" s="88" t="str">
        <f t="shared" si="18"/>
        <v>TRUE</v>
      </c>
      <c r="V37" s="88" t="str">
        <f t="shared" si="19"/>
        <v>TRUE</v>
      </c>
      <c r="W37" s="96" t="str">
        <f t="shared" si="11"/>
        <v>〇</v>
      </c>
    </row>
    <row r="38" spans="1:23" ht="24.95" customHeight="1" x14ac:dyDescent="0.15">
      <c r="A38" s="92" t="str">
        <f t="shared" si="12"/>
        <v/>
      </c>
      <c r="B38" s="97"/>
      <c r="C38" s="103"/>
      <c r="D38" s="103"/>
      <c r="E38" s="101"/>
      <c r="F38" s="101"/>
      <c r="G38" s="101"/>
      <c r="H38" s="101"/>
      <c r="I38" s="101"/>
      <c r="J38" s="101"/>
      <c r="K38" s="98" t="str">
        <f>IFERROR(VLOOKUP(D38,対象事業所等!$B$2:$D$26,2,FALSE),"")</f>
        <v/>
      </c>
      <c r="L38" s="99" t="str">
        <f t="shared" si="7"/>
        <v/>
      </c>
      <c r="M38" s="100" t="str">
        <f t="shared" si="8"/>
        <v/>
      </c>
      <c r="N38" s="89" t="str">
        <f t="shared" si="9"/>
        <v/>
      </c>
      <c r="O38" s="49" t="str">
        <f t="shared" si="10"/>
        <v/>
      </c>
      <c r="P38" s="88" t="b">
        <f t="shared" si="13"/>
        <v>0</v>
      </c>
      <c r="Q38" s="88" t="str">
        <f t="shared" si="14"/>
        <v>TRUE</v>
      </c>
      <c r="R38" s="88" t="str">
        <f t="shared" si="15"/>
        <v>TRUE</v>
      </c>
      <c r="S38" s="88" t="str">
        <f t="shared" si="16"/>
        <v>TRUE</v>
      </c>
      <c r="T38" s="88" t="str">
        <f t="shared" si="17"/>
        <v>TRUE</v>
      </c>
      <c r="U38" s="88" t="str">
        <f t="shared" si="18"/>
        <v>TRUE</v>
      </c>
      <c r="V38" s="88" t="str">
        <f t="shared" si="19"/>
        <v>TRUE</v>
      </c>
      <c r="W38" s="96" t="str">
        <f t="shared" si="11"/>
        <v>〇</v>
      </c>
    </row>
    <row r="39" spans="1:23" ht="24.95" customHeight="1" x14ac:dyDescent="0.15">
      <c r="A39" s="92" t="str">
        <f t="shared" si="12"/>
        <v/>
      </c>
      <c r="B39" s="97"/>
      <c r="C39" s="103"/>
      <c r="D39" s="103"/>
      <c r="E39" s="101"/>
      <c r="F39" s="101"/>
      <c r="G39" s="101"/>
      <c r="H39" s="101"/>
      <c r="I39" s="101"/>
      <c r="J39" s="101"/>
      <c r="K39" s="98" t="str">
        <f>IFERROR(VLOOKUP(D39,対象事業所等!$B$2:$D$26,2,FALSE),"")</f>
        <v/>
      </c>
      <c r="L39" s="99" t="str">
        <f t="shared" si="7"/>
        <v/>
      </c>
      <c r="M39" s="100" t="str">
        <f t="shared" si="8"/>
        <v/>
      </c>
      <c r="N39" s="89" t="str">
        <f t="shared" si="9"/>
        <v/>
      </c>
      <c r="O39" s="49" t="str">
        <f t="shared" si="10"/>
        <v/>
      </c>
      <c r="P39" s="88" t="b">
        <f t="shared" si="13"/>
        <v>0</v>
      </c>
      <c r="Q39" s="88" t="str">
        <f t="shared" si="14"/>
        <v>TRUE</v>
      </c>
      <c r="R39" s="88" t="str">
        <f t="shared" si="15"/>
        <v>TRUE</v>
      </c>
      <c r="S39" s="88" t="str">
        <f t="shared" si="16"/>
        <v>TRUE</v>
      </c>
      <c r="T39" s="88" t="str">
        <f t="shared" si="17"/>
        <v>TRUE</v>
      </c>
      <c r="U39" s="88" t="str">
        <f t="shared" si="18"/>
        <v>TRUE</v>
      </c>
      <c r="V39" s="88" t="str">
        <f t="shared" si="19"/>
        <v>TRUE</v>
      </c>
      <c r="W39" s="96" t="str">
        <f t="shared" si="11"/>
        <v>〇</v>
      </c>
    </row>
    <row r="40" spans="1:23" ht="24.95" customHeight="1" x14ac:dyDescent="0.15">
      <c r="A40" s="92" t="str">
        <f t="shared" si="12"/>
        <v/>
      </c>
      <c r="B40" s="97"/>
      <c r="C40" s="103"/>
      <c r="D40" s="103"/>
      <c r="E40" s="101"/>
      <c r="F40" s="101"/>
      <c r="G40" s="101"/>
      <c r="H40" s="101"/>
      <c r="I40" s="101"/>
      <c r="J40" s="101"/>
      <c r="K40" s="98" t="str">
        <f>IFERROR(VLOOKUP(D40,対象事業所等!$B$2:$D$26,2,FALSE),"")</f>
        <v/>
      </c>
      <c r="L40" s="99" t="str">
        <f t="shared" si="7"/>
        <v/>
      </c>
      <c r="M40" s="100" t="str">
        <f t="shared" si="8"/>
        <v/>
      </c>
      <c r="N40" s="89" t="str">
        <f t="shared" si="9"/>
        <v/>
      </c>
      <c r="O40" s="49" t="str">
        <f t="shared" si="10"/>
        <v/>
      </c>
      <c r="P40" s="88" t="b">
        <f t="shared" si="13"/>
        <v>0</v>
      </c>
      <c r="Q40" s="88" t="str">
        <f t="shared" si="14"/>
        <v>TRUE</v>
      </c>
      <c r="R40" s="88" t="str">
        <f t="shared" si="15"/>
        <v>TRUE</v>
      </c>
      <c r="S40" s="88" t="str">
        <f t="shared" si="16"/>
        <v>TRUE</v>
      </c>
      <c r="T40" s="88" t="str">
        <f t="shared" si="17"/>
        <v>TRUE</v>
      </c>
      <c r="U40" s="88" t="str">
        <f t="shared" si="18"/>
        <v>TRUE</v>
      </c>
      <c r="V40" s="88" t="str">
        <f t="shared" si="19"/>
        <v>TRUE</v>
      </c>
      <c r="W40" s="96" t="str">
        <f t="shared" si="11"/>
        <v>〇</v>
      </c>
    </row>
    <row r="41" spans="1:23" ht="24.95" customHeight="1" x14ac:dyDescent="0.15">
      <c r="A41" s="92" t="str">
        <f t="shared" si="12"/>
        <v/>
      </c>
      <c r="B41" s="97"/>
      <c r="C41" s="103"/>
      <c r="D41" s="103"/>
      <c r="E41" s="101"/>
      <c r="F41" s="101"/>
      <c r="G41" s="101"/>
      <c r="H41" s="101"/>
      <c r="I41" s="101"/>
      <c r="J41" s="101"/>
      <c r="K41" s="98" t="str">
        <f>IFERROR(VLOOKUP(D41,対象事業所等!$B$2:$D$26,2,FALSE),"")</f>
        <v/>
      </c>
      <c r="L41" s="99" t="str">
        <f t="shared" si="7"/>
        <v/>
      </c>
      <c r="M41" s="100" t="str">
        <f t="shared" si="8"/>
        <v/>
      </c>
      <c r="N41" s="89" t="str">
        <f t="shared" si="9"/>
        <v/>
      </c>
      <c r="O41" s="49" t="str">
        <f t="shared" si="10"/>
        <v/>
      </c>
      <c r="P41" s="88" t="b">
        <f t="shared" si="13"/>
        <v>0</v>
      </c>
      <c r="Q41" s="88" t="str">
        <f t="shared" si="14"/>
        <v>TRUE</v>
      </c>
      <c r="R41" s="88" t="str">
        <f t="shared" si="15"/>
        <v>TRUE</v>
      </c>
      <c r="S41" s="88" t="str">
        <f t="shared" si="16"/>
        <v>TRUE</v>
      </c>
      <c r="T41" s="88" t="str">
        <f t="shared" si="17"/>
        <v>TRUE</v>
      </c>
      <c r="U41" s="88" t="str">
        <f t="shared" si="18"/>
        <v>TRUE</v>
      </c>
      <c r="V41" s="88" t="str">
        <f t="shared" si="19"/>
        <v>TRUE</v>
      </c>
      <c r="W41" s="96" t="str">
        <f t="shared" si="11"/>
        <v>〇</v>
      </c>
    </row>
    <row r="42" spans="1:23" ht="24.95" customHeight="1" x14ac:dyDescent="0.15">
      <c r="A42" s="92" t="str">
        <f t="shared" si="12"/>
        <v/>
      </c>
      <c r="B42" s="97"/>
      <c r="C42" s="103"/>
      <c r="D42" s="103"/>
      <c r="E42" s="101"/>
      <c r="F42" s="101"/>
      <c r="G42" s="101"/>
      <c r="H42" s="101"/>
      <c r="I42" s="101"/>
      <c r="J42" s="101"/>
      <c r="K42" s="98" t="str">
        <f>IFERROR(VLOOKUP(D42,対象事業所等!$B$2:$D$26,2,FALSE),"")</f>
        <v/>
      </c>
      <c r="L42" s="99" t="str">
        <f t="shared" si="7"/>
        <v/>
      </c>
      <c r="M42" s="100" t="str">
        <f t="shared" si="8"/>
        <v/>
      </c>
      <c r="N42" s="89" t="str">
        <f t="shared" si="9"/>
        <v/>
      </c>
      <c r="O42" s="49" t="str">
        <f t="shared" si="10"/>
        <v/>
      </c>
      <c r="P42" s="88" t="b">
        <f t="shared" si="13"/>
        <v>0</v>
      </c>
      <c r="Q42" s="88" t="str">
        <f t="shared" si="14"/>
        <v>TRUE</v>
      </c>
      <c r="R42" s="88" t="str">
        <f t="shared" si="15"/>
        <v>TRUE</v>
      </c>
      <c r="S42" s="88" t="str">
        <f t="shared" si="16"/>
        <v>TRUE</v>
      </c>
      <c r="T42" s="88" t="str">
        <f t="shared" si="17"/>
        <v>TRUE</v>
      </c>
      <c r="U42" s="88" t="str">
        <f t="shared" si="18"/>
        <v>TRUE</v>
      </c>
      <c r="V42" s="88" t="str">
        <f t="shared" si="19"/>
        <v>TRUE</v>
      </c>
      <c r="W42" s="96" t="str">
        <f t="shared" si="11"/>
        <v>〇</v>
      </c>
    </row>
    <row r="43" spans="1:23" ht="24.95" customHeight="1" x14ac:dyDescent="0.15">
      <c r="A43" s="92" t="str">
        <f t="shared" si="12"/>
        <v/>
      </c>
      <c r="B43" s="97"/>
      <c r="C43" s="103"/>
      <c r="D43" s="103"/>
      <c r="E43" s="101"/>
      <c r="F43" s="101"/>
      <c r="G43" s="101"/>
      <c r="H43" s="101"/>
      <c r="I43" s="101"/>
      <c r="J43" s="101"/>
      <c r="K43" s="98" t="str">
        <f>IFERROR(VLOOKUP(D43,対象事業所等!$B$2:$D$26,2,FALSE),"")</f>
        <v/>
      </c>
      <c r="L43" s="99" t="str">
        <f t="shared" si="7"/>
        <v/>
      </c>
      <c r="M43" s="100" t="str">
        <f t="shared" si="8"/>
        <v/>
      </c>
      <c r="N43" s="89" t="str">
        <f t="shared" si="9"/>
        <v/>
      </c>
      <c r="O43" s="49" t="str">
        <f t="shared" si="10"/>
        <v/>
      </c>
      <c r="P43" s="88" t="b">
        <f t="shared" si="13"/>
        <v>0</v>
      </c>
      <c r="Q43" s="88" t="str">
        <f t="shared" si="14"/>
        <v>TRUE</v>
      </c>
      <c r="R43" s="88" t="str">
        <f t="shared" si="15"/>
        <v>TRUE</v>
      </c>
      <c r="S43" s="88" t="str">
        <f t="shared" si="16"/>
        <v>TRUE</v>
      </c>
      <c r="T43" s="88" t="str">
        <f t="shared" si="17"/>
        <v>TRUE</v>
      </c>
      <c r="U43" s="88" t="str">
        <f t="shared" si="18"/>
        <v>TRUE</v>
      </c>
      <c r="V43" s="88" t="str">
        <f t="shared" si="19"/>
        <v>TRUE</v>
      </c>
      <c r="W43" s="96" t="str">
        <f t="shared" si="11"/>
        <v>〇</v>
      </c>
    </row>
    <row r="44" spans="1:23" ht="24.95" customHeight="1" x14ac:dyDescent="0.15">
      <c r="A44" s="92" t="str">
        <f t="shared" si="12"/>
        <v/>
      </c>
      <c r="B44" s="97"/>
      <c r="C44" s="103"/>
      <c r="D44" s="103"/>
      <c r="E44" s="101"/>
      <c r="F44" s="101"/>
      <c r="G44" s="101"/>
      <c r="H44" s="101"/>
      <c r="I44" s="101"/>
      <c r="J44" s="101"/>
      <c r="K44" s="98" t="str">
        <f>IFERROR(VLOOKUP(D44,対象事業所等!$B$2:$D$26,2,FALSE),"")</f>
        <v/>
      </c>
      <c r="L44" s="99" t="str">
        <f t="shared" si="7"/>
        <v/>
      </c>
      <c r="M44" s="100" t="str">
        <f t="shared" si="8"/>
        <v/>
      </c>
      <c r="N44" s="89" t="str">
        <f t="shared" si="9"/>
        <v/>
      </c>
      <c r="O44" s="49" t="str">
        <f t="shared" si="10"/>
        <v/>
      </c>
      <c r="P44" s="88" t="b">
        <f t="shared" si="13"/>
        <v>0</v>
      </c>
      <c r="Q44" s="88" t="str">
        <f t="shared" si="14"/>
        <v>TRUE</v>
      </c>
      <c r="R44" s="88" t="str">
        <f t="shared" si="15"/>
        <v>TRUE</v>
      </c>
      <c r="S44" s="88" t="str">
        <f t="shared" si="16"/>
        <v>TRUE</v>
      </c>
      <c r="T44" s="88" t="str">
        <f t="shared" si="17"/>
        <v>TRUE</v>
      </c>
      <c r="U44" s="88" t="str">
        <f t="shared" si="18"/>
        <v>TRUE</v>
      </c>
      <c r="V44" s="88" t="str">
        <f t="shared" si="19"/>
        <v>TRUE</v>
      </c>
      <c r="W44" s="96" t="str">
        <f t="shared" si="11"/>
        <v>〇</v>
      </c>
    </row>
    <row r="45" spans="1:23" ht="24.95" customHeight="1" x14ac:dyDescent="0.15">
      <c r="A45" s="92" t="str">
        <f t="shared" si="12"/>
        <v/>
      </c>
      <c r="B45" s="97"/>
      <c r="C45" s="103"/>
      <c r="D45" s="103"/>
      <c r="E45" s="101"/>
      <c r="F45" s="101"/>
      <c r="G45" s="101"/>
      <c r="H45" s="101"/>
      <c r="I45" s="101"/>
      <c r="J45" s="101"/>
      <c r="K45" s="98" t="str">
        <f>IFERROR(VLOOKUP(D45,対象事業所等!$B$2:$D$26,2,FALSE),"")</f>
        <v/>
      </c>
      <c r="L45" s="99" t="str">
        <f t="shared" si="7"/>
        <v/>
      </c>
      <c r="M45" s="100" t="str">
        <f t="shared" si="8"/>
        <v/>
      </c>
      <c r="N45" s="89" t="str">
        <f t="shared" si="9"/>
        <v/>
      </c>
      <c r="O45" s="49" t="str">
        <f t="shared" si="10"/>
        <v/>
      </c>
      <c r="P45" s="88" t="b">
        <f t="shared" si="13"/>
        <v>0</v>
      </c>
      <c r="Q45" s="88" t="str">
        <f t="shared" si="14"/>
        <v>TRUE</v>
      </c>
      <c r="R45" s="88" t="str">
        <f t="shared" si="15"/>
        <v>TRUE</v>
      </c>
      <c r="S45" s="88" t="str">
        <f t="shared" si="16"/>
        <v>TRUE</v>
      </c>
      <c r="T45" s="88" t="str">
        <f t="shared" si="17"/>
        <v>TRUE</v>
      </c>
      <c r="U45" s="88" t="str">
        <f t="shared" si="18"/>
        <v>TRUE</v>
      </c>
      <c r="V45" s="88" t="str">
        <f t="shared" si="19"/>
        <v>TRUE</v>
      </c>
      <c r="W45" s="96" t="str">
        <f t="shared" si="11"/>
        <v>〇</v>
      </c>
    </row>
    <row r="46" spans="1:23" ht="24.95" customHeight="1" x14ac:dyDescent="0.15">
      <c r="A46" s="92" t="str">
        <f t="shared" si="12"/>
        <v/>
      </c>
      <c r="B46" s="97"/>
      <c r="C46" s="103"/>
      <c r="D46" s="103"/>
      <c r="E46" s="101"/>
      <c r="F46" s="101"/>
      <c r="G46" s="101"/>
      <c r="H46" s="101"/>
      <c r="I46" s="101"/>
      <c r="J46" s="101"/>
      <c r="K46" s="98" t="str">
        <f>IFERROR(VLOOKUP(D46,対象事業所等!$B$2:$D$26,2,FALSE),"")</f>
        <v/>
      </c>
      <c r="L46" s="99" t="str">
        <f t="shared" si="7"/>
        <v/>
      </c>
      <c r="M46" s="100" t="str">
        <f t="shared" si="8"/>
        <v/>
      </c>
      <c r="N46" s="89" t="str">
        <f t="shared" si="9"/>
        <v/>
      </c>
      <c r="O46" s="49" t="str">
        <f t="shared" si="10"/>
        <v/>
      </c>
      <c r="P46" s="88" t="b">
        <f t="shared" si="13"/>
        <v>0</v>
      </c>
      <c r="Q46" s="88" t="str">
        <f t="shared" si="14"/>
        <v>TRUE</v>
      </c>
      <c r="R46" s="88" t="str">
        <f t="shared" si="15"/>
        <v>TRUE</v>
      </c>
      <c r="S46" s="88" t="str">
        <f t="shared" si="16"/>
        <v>TRUE</v>
      </c>
      <c r="T46" s="88" t="str">
        <f t="shared" si="17"/>
        <v>TRUE</v>
      </c>
      <c r="U46" s="88" t="str">
        <f t="shared" si="18"/>
        <v>TRUE</v>
      </c>
      <c r="V46" s="88" t="str">
        <f t="shared" si="19"/>
        <v>TRUE</v>
      </c>
      <c r="W46" s="96" t="str">
        <f t="shared" si="11"/>
        <v>〇</v>
      </c>
    </row>
    <row r="47" spans="1:23" ht="24.95" customHeight="1" x14ac:dyDescent="0.15">
      <c r="A47" s="92" t="str">
        <f t="shared" si="12"/>
        <v/>
      </c>
      <c r="B47" s="97"/>
      <c r="C47" s="103"/>
      <c r="D47" s="103"/>
      <c r="E47" s="101"/>
      <c r="F47" s="101"/>
      <c r="G47" s="101"/>
      <c r="H47" s="101"/>
      <c r="I47" s="101"/>
      <c r="J47" s="101"/>
      <c r="K47" s="98" t="str">
        <f>IFERROR(VLOOKUP(D47,対象事業所等!$B$2:$D$26,2,FALSE),"")</f>
        <v/>
      </c>
      <c r="L47" s="99" t="str">
        <f t="shared" si="7"/>
        <v/>
      </c>
      <c r="M47" s="100" t="str">
        <f t="shared" si="8"/>
        <v/>
      </c>
      <c r="N47" s="89" t="str">
        <f t="shared" si="9"/>
        <v/>
      </c>
      <c r="O47" s="49" t="str">
        <f t="shared" si="10"/>
        <v/>
      </c>
      <c r="P47" s="88" t="b">
        <f t="shared" si="13"/>
        <v>0</v>
      </c>
      <c r="Q47" s="88" t="str">
        <f t="shared" si="14"/>
        <v>TRUE</v>
      </c>
      <c r="R47" s="88" t="str">
        <f t="shared" si="15"/>
        <v>TRUE</v>
      </c>
      <c r="S47" s="88" t="str">
        <f t="shared" si="16"/>
        <v>TRUE</v>
      </c>
      <c r="T47" s="88" t="str">
        <f t="shared" si="17"/>
        <v>TRUE</v>
      </c>
      <c r="U47" s="88" t="str">
        <f t="shared" si="18"/>
        <v>TRUE</v>
      </c>
      <c r="V47" s="88" t="str">
        <f t="shared" si="19"/>
        <v>TRUE</v>
      </c>
      <c r="W47" s="96" t="str">
        <f t="shared" si="11"/>
        <v>〇</v>
      </c>
    </row>
    <row r="48" spans="1:23" ht="24.95" customHeight="1" x14ac:dyDescent="0.15">
      <c r="A48" s="92" t="str">
        <f t="shared" si="12"/>
        <v/>
      </c>
      <c r="B48" s="97"/>
      <c r="C48" s="103"/>
      <c r="D48" s="103"/>
      <c r="E48" s="101"/>
      <c r="F48" s="101"/>
      <c r="G48" s="101"/>
      <c r="H48" s="101"/>
      <c r="I48" s="101"/>
      <c r="J48" s="101"/>
      <c r="K48" s="98" t="str">
        <f>IFERROR(VLOOKUP(D48,対象事業所等!$B$2:$D$26,2,FALSE),"")</f>
        <v/>
      </c>
      <c r="L48" s="99" t="str">
        <f t="shared" si="7"/>
        <v/>
      </c>
      <c r="M48" s="100" t="str">
        <f t="shared" si="8"/>
        <v/>
      </c>
      <c r="N48" s="89" t="str">
        <f t="shared" si="9"/>
        <v/>
      </c>
      <c r="O48" s="49" t="str">
        <f t="shared" si="10"/>
        <v/>
      </c>
      <c r="P48" s="88" t="b">
        <f t="shared" si="13"/>
        <v>0</v>
      </c>
      <c r="Q48" s="88" t="str">
        <f t="shared" si="14"/>
        <v>TRUE</v>
      </c>
      <c r="R48" s="88" t="str">
        <f t="shared" si="15"/>
        <v>TRUE</v>
      </c>
      <c r="S48" s="88" t="str">
        <f t="shared" si="16"/>
        <v>TRUE</v>
      </c>
      <c r="T48" s="88" t="str">
        <f t="shared" si="17"/>
        <v>TRUE</v>
      </c>
      <c r="U48" s="88" t="str">
        <f t="shared" si="18"/>
        <v>TRUE</v>
      </c>
      <c r="V48" s="88" t="str">
        <f t="shared" si="19"/>
        <v>TRUE</v>
      </c>
      <c r="W48" s="96" t="str">
        <f t="shared" si="11"/>
        <v>〇</v>
      </c>
    </row>
    <row r="49" spans="1:23" ht="24.95" customHeight="1" x14ac:dyDescent="0.15">
      <c r="A49" s="92" t="str">
        <f t="shared" si="12"/>
        <v/>
      </c>
      <c r="B49" s="97"/>
      <c r="C49" s="103"/>
      <c r="D49" s="103"/>
      <c r="E49" s="101"/>
      <c r="F49" s="101"/>
      <c r="G49" s="101"/>
      <c r="H49" s="101"/>
      <c r="I49" s="101"/>
      <c r="J49" s="101"/>
      <c r="K49" s="98" t="str">
        <f>IFERROR(VLOOKUP(D49,対象事業所等!$B$2:$D$26,2,FALSE),"")</f>
        <v/>
      </c>
      <c r="L49" s="99" t="str">
        <f t="shared" si="7"/>
        <v/>
      </c>
      <c r="M49" s="100" t="str">
        <f t="shared" si="8"/>
        <v/>
      </c>
      <c r="N49" s="89" t="str">
        <f t="shared" si="9"/>
        <v/>
      </c>
      <c r="O49" s="49" t="str">
        <f t="shared" si="10"/>
        <v/>
      </c>
      <c r="P49" s="88" t="b">
        <f t="shared" si="13"/>
        <v>0</v>
      </c>
      <c r="Q49" s="88" t="str">
        <f t="shared" si="14"/>
        <v>TRUE</v>
      </c>
      <c r="R49" s="88" t="str">
        <f t="shared" si="15"/>
        <v>TRUE</v>
      </c>
      <c r="S49" s="88" t="str">
        <f t="shared" si="16"/>
        <v>TRUE</v>
      </c>
      <c r="T49" s="88" t="str">
        <f t="shared" si="17"/>
        <v>TRUE</v>
      </c>
      <c r="U49" s="88" t="str">
        <f t="shared" si="18"/>
        <v>TRUE</v>
      </c>
      <c r="V49" s="88" t="str">
        <f t="shared" si="19"/>
        <v>TRUE</v>
      </c>
      <c r="W49" s="96" t="str">
        <f t="shared" si="11"/>
        <v>〇</v>
      </c>
    </row>
    <row r="50" spans="1:23" ht="24.95" customHeight="1" x14ac:dyDescent="0.15">
      <c r="A50" s="92" t="str">
        <f t="shared" si="12"/>
        <v/>
      </c>
      <c r="B50" s="97"/>
      <c r="C50" s="103"/>
      <c r="D50" s="103"/>
      <c r="E50" s="101"/>
      <c r="F50" s="101"/>
      <c r="G50" s="101"/>
      <c r="H50" s="101"/>
      <c r="I50" s="101"/>
      <c r="J50" s="101"/>
      <c r="K50" s="98" t="str">
        <f>IFERROR(VLOOKUP(D50,対象事業所等!$B$2:$D$26,2,FALSE),"")</f>
        <v/>
      </c>
      <c r="L50" s="99" t="str">
        <f t="shared" si="7"/>
        <v/>
      </c>
      <c r="M50" s="100" t="str">
        <f t="shared" si="8"/>
        <v/>
      </c>
      <c r="N50" s="89" t="str">
        <f t="shared" si="9"/>
        <v/>
      </c>
      <c r="O50" s="49" t="str">
        <f t="shared" si="10"/>
        <v/>
      </c>
      <c r="P50" s="88" t="b">
        <f t="shared" si="13"/>
        <v>0</v>
      </c>
      <c r="Q50" s="88" t="str">
        <f t="shared" si="14"/>
        <v>TRUE</v>
      </c>
      <c r="R50" s="88" t="str">
        <f t="shared" si="15"/>
        <v>TRUE</v>
      </c>
      <c r="S50" s="88" t="str">
        <f t="shared" si="16"/>
        <v>TRUE</v>
      </c>
      <c r="T50" s="88" t="str">
        <f t="shared" si="17"/>
        <v>TRUE</v>
      </c>
      <c r="U50" s="88" t="str">
        <f t="shared" si="18"/>
        <v>TRUE</v>
      </c>
      <c r="V50" s="88" t="str">
        <f t="shared" si="19"/>
        <v>TRUE</v>
      </c>
      <c r="W50" s="96" t="str">
        <f t="shared" si="11"/>
        <v>〇</v>
      </c>
    </row>
    <row r="51" spans="1:23" ht="24.95" customHeight="1" x14ac:dyDescent="0.15">
      <c r="A51" s="92" t="str">
        <f t="shared" si="12"/>
        <v/>
      </c>
      <c r="B51" s="97"/>
      <c r="C51" s="103"/>
      <c r="D51" s="103"/>
      <c r="E51" s="101"/>
      <c r="F51" s="101"/>
      <c r="G51" s="101"/>
      <c r="H51" s="101"/>
      <c r="I51" s="101"/>
      <c r="J51" s="101"/>
      <c r="K51" s="98" t="str">
        <f>IFERROR(VLOOKUP(D51,対象事業所等!$B$2:$D$26,2,FALSE),"")</f>
        <v/>
      </c>
      <c r="L51" s="99" t="str">
        <f t="shared" si="7"/>
        <v/>
      </c>
      <c r="M51" s="100" t="str">
        <f t="shared" si="8"/>
        <v/>
      </c>
      <c r="N51" s="89" t="str">
        <f t="shared" si="9"/>
        <v/>
      </c>
      <c r="O51" s="49" t="str">
        <f t="shared" si="10"/>
        <v/>
      </c>
      <c r="P51" s="88" t="b">
        <f t="shared" si="13"/>
        <v>0</v>
      </c>
      <c r="Q51" s="88" t="str">
        <f t="shared" si="14"/>
        <v>TRUE</v>
      </c>
      <c r="R51" s="88" t="str">
        <f t="shared" si="15"/>
        <v>TRUE</v>
      </c>
      <c r="S51" s="88" t="str">
        <f t="shared" si="16"/>
        <v>TRUE</v>
      </c>
      <c r="T51" s="88" t="str">
        <f t="shared" si="17"/>
        <v>TRUE</v>
      </c>
      <c r="U51" s="88" t="str">
        <f t="shared" si="18"/>
        <v>TRUE</v>
      </c>
      <c r="V51" s="88" t="str">
        <f t="shared" si="19"/>
        <v>TRUE</v>
      </c>
      <c r="W51" s="96" t="str">
        <f t="shared" si="11"/>
        <v>〇</v>
      </c>
    </row>
    <row r="52" spans="1:23" ht="24.95" customHeight="1" x14ac:dyDescent="0.15">
      <c r="A52" s="92" t="str">
        <f t="shared" si="12"/>
        <v/>
      </c>
      <c r="B52" s="97"/>
      <c r="C52" s="103"/>
      <c r="D52" s="103"/>
      <c r="E52" s="101"/>
      <c r="F52" s="101"/>
      <c r="G52" s="101"/>
      <c r="H52" s="101"/>
      <c r="I52" s="101"/>
      <c r="J52" s="101"/>
      <c r="K52" s="98" t="str">
        <f>IFERROR(VLOOKUP(D52,対象事業所等!$B$2:$D$26,2,FALSE),"")</f>
        <v/>
      </c>
      <c r="L52" s="99" t="str">
        <f t="shared" si="7"/>
        <v/>
      </c>
      <c r="M52" s="100" t="str">
        <f t="shared" si="8"/>
        <v/>
      </c>
      <c r="N52" s="89" t="str">
        <f t="shared" si="9"/>
        <v/>
      </c>
      <c r="O52" s="49" t="str">
        <f t="shared" si="10"/>
        <v/>
      </c>
      <c r="P52" s="88" t="b">
        <f t="shared" si="13"/>
        <v>0</v>
      </c>
      <c r="Q52" s="88" t="str">
        <f t="shared" si="14"/>
        <v>TRUE</v>
      </c>
      <c r="R52" s="88" t="str">
        <f t="shared" si="15"/>
        <v>TRUE</v>
      </c>
      <c r="S52" s="88" t="str">
        <f t="shared" si="16"/>
        <v>TRUE</v>
      </c>
      <c r="T52" s="88" t="str">
        <f t="shared" si="17"/>
        <v>TRUE</v>
      </c>
      <c r="U52" s="88" t="str">
        <f t="shared" si="18"/>
        <v>TRUE</v>
      </c>
      <c r="V52" s="88" t="str">
        <f t="shared" si="19"/>
        <v>TRUE</v>
      </c>
      <c r="W52" s="96" t="str">
        <f t="shared" si="11"/>
        <v>〇</v>
      </c>
    </row>
    <row r="53" spans="1:23" ht="24.95" customHeight="1" x14ac:dyDescent="0.15">
      <c r="A53" s="92" t="str">
        <f t="shared" si="12"/>
        <v/>
      </c>
      <c r="B53" s="97"/>
      <c r="C53" s="103"/>
      <c r="D53" s="103"/>
      <c r="E53" s="101"/>
      <c r="F53" s="101"/>
      <c r="G53" s="101"/>
      <c r="H53" s="101"/>
      <c r="I53" s="101"/>
      <c r="J53" s="101"/>
      <c r="K53" s="98" t="str">
        <f>IFERROR(VLOOKUP(D53,対象事業所等!$B$2:$D$26,2,FALSE),"")</f>
        <v/>
      </c>
      <c r="L53" s="99" t="str">
        <f t="shared" si="7"/>
        <v/>
      </c>
      <c r="M53" s="100" t="str">
        <f t="shared" si="8"/>
        <v/>
      </c>
      <c r="N53" s="89" t="str">
        <f t="shared" si="9"/>
        <v/>
      </c>
      <c r="O53" s="49" t="str">
        <f t="shared" si="10"/>
        <v/>
      </c>
      <c r="P53" s="88" t="b">
        <f t="shared" si="13"/>
        <v>0</v>
      </c>
      <c r="Q53" s="88" t="str">
        <f t="shared" si="14"/>
        <v>TRUE</v>
      </c>
      <c r="R53" s="88" t="str">
        <f t="shared" si="15"/>
        <v>TRUE</v>
      </c>
      <c r="S53" s="88" t="str">
        <f t="shared" si="16"/>
        <v>TRUE</v>
      </c>
      <c r="T53" s="88" t="str">
        <f t="shared" si="17"/>
        <v>TRUE</v>
      </c>
      <c r="U53" s="88" t="str">
        <f t="shared" si="18"/>
        <v>TRUE</v>
      </c>
      <c r="V53" s="88" t="str">
        <f t="shared" si="19"/>
        <v>TRUE</v>
      </c>
      <c r="W53" s="96" t="str">
        <f t="shared" si="11"/>
        <v>〇</v>
      </c>
    </row>
    <row r="54" spans="1:23" ht="24.95" customHeight="1" x14ac:dyDescent="0.15">
      <c r="A54" s="92" t="str">
        <f t="shared" si="12"/>
        <v/>
      </c>
      <c r="B54" s="97"/>
      <c r="C54" s="103"/>
      <c r="D54" s="103"/>
      <c r="E54" s="101"/>
      <c r="F54" s="101"/>
      <c r="G54" s="101"/>
      <c r="H54" s="101"/>
      <c r="I54" s="101"/>
      <c r="J54" s="101"/>
      <c r="K54" s="98" t="str">
        <f>IFERROR(VLOOKUP(D54,対象事業所等!$B$2:$D$26,2,FALSE),"")</f>
        <v/>
      </c>
      <c r="L54" s="99" t="str">
        <f t="shared" si="7"/>
        <v/>
      </c>
      <c r="M54" s="100" t="str">
        <f t="shared" si="8"/>
        <v/>
      </c>
      <c r="N54" s="89" t="str">
        <f t="shared" si="9"/>
        <v/>
      </c>
      <c r="O54" s="49" t="str">
        <f t="shared" si="10"/>
        <v/>
      </c>
      <c r="P54" s="88" t="b">
        <f t="shared" si="13"/>
        <v>0</v>
      </c>
      <c r="Q54" s="88" t="str">
        <f t="shared" si="14"/>
        <v>TRUE</v>
      </c>
      <c r="R54" s="88" t="str">
        <f t="shared" si="15"/>
        <v>TRUE</v>
      </c>
      <c r="S54" s="88" t="str">
        <f t="shared" si="16"/>
        <v>TRUE</v>
      </c>
      <c r="T54" s="88" t="str">
        <f t="shared" si="17"/>
        <v>TRUE</v>
      </c>
      <c r="U54" s="88" t="str">
        <f t="shared" si="18"/>
        <v>TRUE</v>
      </c>
      <c r="V54" s="88" t="str">
        <f t="shared" si="19"/>
        <v>TRUE</v>
      </c>
      <c r="W54" s="96" t="str">
        <f t="shared" si="11"/>
        <v>〇</v>
      </c>
    </row>
    <row r="55" spans="1:23" ht="24.95" customHeight="1" x14ac:dyDescent="0.15">
      <c r="A55" s="92" t="str">
        <f t="shared" si="12"/>
        <v/>
      </c>
      <c r="B55" s="97"/>
      <c r="C55" s="103"/>
      <c r="D55" s="103"/>
      <c r="E55" s="101"/>
      <c r="F55" s="101"/>
      <c r="G55" s="101"/>
      <c r="H55" s="101"/>
      <c r="I55" s="101"/>
      <c r="J55" s="101"/>
      <c r="K55" s="98" t="str">
        <f>IFERROR(VLOOKUP(D55,対象事業所等!$B$2:$D$26,2,FALSE),"")</f>
        <v/>
      </c>
      <c r="L55" s="99" t="str">
        <f t="shared" si="7"/>
        <v/>
      </c>
      <c r="M55" s="100" t="str">
        <f t="shared" si="8"/>
        <v/>
      </c>
      <c r="N55" s="89" t="str">
        <f t="shared" si="9"/>
        <v/>
      </c>
      <c r="O55" s="49" t="str">
        <f t="shared" si="10"/>
        <v/>
      </c>
      <c r="P55" s="88" t="b">
        <f t="shared" si="13"/>
        <v>0</v>
      </c>
      <c r="Q55" s="88" t="str">
        <f t="shared" si="14"/>
        <v>TRUE</v>
      </c>
      <c r="R55" s="88" t="str">
        <f t="shared" si="15"/>
        <v>TRUE</v>
      </c>
      <c r="S55" s="88" t="str">
        <f t="shared" si="16"/>
        <v>TRUE</v>
      </c>
      <c r="T55" s="88" t="str">
        <f t="shared" si="17"/>
        <v>TRUE</v>
      </c>
      <c r="U55" s="88" t="str">
        <f t="shared" si="18"/>
        <v>TRUE</v>
      </c>
      <c r="V55" s="88" t="str">
        <f t="shared" si="19"/>
        <v>TRUE</v>
      </c>
      <c r="W55" s="96" t="str">
        <f t="shared" si="11"/>
        <v>〇</v>
      </c>
    </row>
    <row r="56" spans="1:23" ht="24.95" customHeight="1" x14ac:dyDescent="0.15">
      <c r="A56" s="92" t="str">
        <f t="shared" si="12"/>
        <v/>
      </c>
      <c r="B56" s="97"/>
      <c r="C56" s="103"/>
      <c r="D56" s="103"/>
      <c r="E56" s="101"/>
      <c r="F56" s="101"/>
      <c r="G56" s="101"/>
      <c r="H56" s="101"/>
      <c r="I56" s="101"/>
      <c r="J56" s="101"/>
      <c r="K56" s="98" t="str">
        <f>IFERROR(VLOOKUP(D56,対象事業所等!$B$2:$D$26,2,FALSE),"")</f>
        <v/>
      </c>
      <c r="L56" s="99" t="str">
        <f t="shared" si="7"/>
        <v/>
      </c>
      <c r="M56" s="100" t="str">
        <f t="shared" si="8"/>
        <v/>
      </c>
      <c r="N56" s="89" t="str">
        <f t="shared" si="9"/>
        <v/>
      </c>
      <c r="O56" s="49" t="str">
        <f t="shared" si="10"/>
        <v/>
      </c>
      <c r="P56" s="88" t="b">
        <f t="shared" si="13"/>
        <v>0</v>
      </c>
      <c r="Q56" s="88" t="str">
        <f t="shared" si="14"/>
        <v>TRUE</v>
      </c>
      <c r="R56" s="88" t="str">
        <f t="shared" si="15"/>
        <v>TRUE</v>
      </c>
      <c r="S56" s="88" t="str">
        <f t="shared" si="16"/>
        <v>TRUE</v>
      </c>
      <c r="T56" s="88" t="str">
        <f t="shared" si="17"/>
        <v>TRUE</v>
      </c>
      <c r="U56" s="88" t="str">
        <f t="shared" si="18"/>
        <v>TRUE</v>
      </c>
      <c r="V56" s="88" t="str">
        <f t="shared" si="19"/>
        <v>TRUE</v>
      </c>
      <c r="W56" s="96" t="str">
        <f t="shared" si="11"/>
        <v>〇</v>
      </c>
    </row>
    <row r="57" spans="1:23" ht="24.95" customHeight="1" x14ac:dyDescent="0.15">
      <c r="A57" s="92" t="str">
        <f t="shared" si="12"/>
        <v/>
      </c>
      <c r="B57" s="97"/>
      <c r="C57" s="103"/>
      <c r="D57" s="103"/>
      <c r="E57" s="101"/>
      <c r="F57" s="101"/>
      <c r="G57" s="101"/>
      <c r="H57" s="101"/>
      <c r="I57" s="101"/>
      <c r="J57" s="101"/>
      <c r="K57" s="98" t="str">
        <f>IFERROR(VLOOKUP(D57,対象事業所等!$B$2:$D$26,2,FALSE),"")</f>
        <v/>
      </c>
      <c r="L57" s="99" t="str">
        <f t="shared" si="7"/>
        <v/>
      </c>
      <c r="M57" s="100" t="str">
        <f t="shared" si="8"/>
        <v/>
      </c>
      <c r="N57" s="89" t="str">
        <f t="shared" si="9"/>
        <v/>
      </c>
      <c r="O57" s="49" t="str">
        <f t="shared" si="10"/>
        <v/>
      </c>
      <c r="P57" s="88" t="b">
        <f t="shared" si="13"/>
        <v>0</v>
      </c>
      <c r="Q57" s="88" t="str">
        <f t="shared" si="14"/>
        <v>TRUE</v>
      </c>
      <c r="R57" s="88" t="str">
        <f t="shared" si="15"/>
        <v>TRUE</v>
      </c>
      <c r="S57" s="88" t="str">
        <f t="shared" si="16"/>
        <v>TRUE</v>
      </c>
      <c r="T57" s="88" t="str">
        <f t="shared" si="17"/>
        <v>TRUE</v>
      </c>
      <c r="U57" s="88" t="str">
        <f t="shared" si="18"/>
        <v>TRUE</v>
      </c>
      <c r="V57" s="88" t="str">
        <f t="shared" si="19"/>
        <v>TRUE</v>
      </c>
      <c r="W57" s="96" t="str">
        <f t="shared" si="11"/>
        <v>〇</v>
      </c>
    </row>
    <row r="58" spans="1:23" ht="24.95" customHeight="1" x14ac:dyDescent="0.15">
      <c r="A58" s="92" t="str">
        <f t="shared" si="12"/>
        <v/>
      </c>
      <c r="B58" s="97"/>
      <c r="C58" s="103"/>
      <c r="D58" s="103"/>
      <c r="E58" s="101"/>
      <c r="F58" s="101"/>
      <c r="G58" s="101"/>
      <c r="H58" s="101"/>
      <c r="I58" s="101"/>
      <c r="J58" s="101"/>
      <c r="K58" s="98" t="str">
        <f>IFERROR(VLOOKUP(D58,対象事業所等!$B$2:$D$26,2,FALSE),"")</f>
        <v/>
      </c>
      <c r="L58" s="99" t="str">
        <f t="shared" si="7"/>
        <v/>
      </c>
      <c r="M58" s="100" t="str">
        <f t="shared" si="8"/>
        <v/>
      </c>
      <c r="N58" s="89" t="str">
        <f t="shared" si="9"/>
        <v/>
      </c>
      <c r="O58" s="49" t="str">
        <f t="shared" si="10"/>
        <v/>
      </c>
      <c r="P58" s="88" t="b">
        <f t="shared" si="13"/>
        <v>0</v>
      </c>
      <c r="Q58" s="88" t="str">
        <f t="shared" si="14"/>
        <v>TRUE</v>
      </c>
      <c r="R58" s="88" t="str">
        <f t="shared" si="15"/>
        <v>TRUE</v>
      </c>
      <c r="S58" s="88" t="str">
        <f t="shared" si="16"/>
        <v>TRUE</v>
      </c>
      <c r="T58" s="88" t="str">
        <f t="shared" si="17"/>
        <v>TRUE</v>
      </c>
      <c r="U58" s="88" t="str">
        <f t="shared" si="18"/>
        <v>TRUE</v>
      </c>
      <c r="V58" s="88" t="str">
        <f t="shared" si="19"/>
        <v>TRUE</v>
      </c>
      <c r="W58" s="96" t="str">
        <f t="shared" si="11"/>
        <v>〇</v>
      </c>
    </row>
    <row r="59" spans="1:23" ht="24.95" customHeight="1" x14ac:dyDescent="0.15">
      <c r="A59" s="92" t="str">
        <f t="shared" si="12"/>
        <v/>
      </c>
      <c r="B59" s="97"/>
      <c r="C59" s="103"/>
      <c r="D59" s="103"/>
      <c r="E59" s="101"/>
      <c r="F59" s="101"/>
      <c r="G59" s="101"/>
      <c r="H59" s="101"/>
      <c r="I59" s="101"/>
      <c r="J59" s="101"/>
      <c r="K59" s="98" t="str">
        <f>IFERROR(VLOOKUP(D59,対象事業所等!$B$2:$D$26,2,FALSE),"")</f>
        <v/>
      </c>
      <c r="L59" s="99" t="str">
        <f t="shared" si="7"/>
        <v/>
      </c>
      <c r="M59" s="100" t="str">
        <f t="shared" si="8"/>
        <v/>
      </c>
      <c r="N59" s="89" t="str">
        <f t="shared" si="9"/>
        <v/>
      </c>
      <c r="O59" s="49" t="str">
        <f t="shared" si="10"/>
        <v/>
      </c>
      <c r="P59" s="88" t="b">
        <f t="shared" si="13"/>
        <v>0</v>
      </c>
      <c r="Q59" s="88" t="str">
        <f t="shared" si="14"/>
        <v>TRUE</v>
      </c>
      <c r="R59" s="88" t="str">
        <f t="shared" si="15"/>
        <v>TRUE</v>
      </c>
      <c r="S59" s="88" t="str">
        <f t="shared" si="16"/>
        <v>TRUE</v>
      </c>
      <c r="T59" s="88" t="str">
        <f t="shared" si="17"/>
        <v>TRUE</v>
      </c>
      <c r="U59" s="88" t="str">
        <f t="shared" si="18"/>
        <v>TRUE</v>
      </c>
      <c r="V59" s="88" t="str">
        <f t="shared" si="19"/>
        <v>TRUE</v>
      </c>
      <c r="W59" s="96" t="str">
        <f t="shared" si="11"/>
        <v>〇</v>
      </c>
    </row>
    <row r="60" spans="1:23" ht="24.95" customHeight="1" x14ac:dyDescent="0.15">
      <c r="A60" s="92" t="str">
        <f t="shared" si="12"/>
        <v/>
      </c>
      <c r="B60" s="97"/>
      <c r="C60" s="103"/>
      <c r="D60" s="103"/>
      <c r="E60" s="101"/>
      <c r="F60" s="101"/>
      <c r="G60" s="101"/>
      <c r="H60" s="101"/>
      <c r="I60" s="101"/>
      <c r="J60" s="101"/>
      <c r="K60" s="98" t="str">
        <f>IFERROR(VLOOKUP(D60,対象事業所等!$B$2:$D$26,2,FALSE),"")</f>
        <v/>
      </c>
      <c r="L60" s="99" t="str">
        <f t="shared" si="7"/>
        <v/>
      </c>
      <c r="M60" s="100" t="str">
        <f t="shared" si="8"/>
        <v/>
      </c>
      <c r="N60" s="89" t="str">
        <f t="shared" si="9"/>
        <v/>
      </c>
      <c r="O60" s="49" t="str">
        <f t="shared" si="10"/>
        <v/>
      </c>
      <c r="P60" s="88" t="b">
        <f t="shared" si="13"/>
        <v>0</v>
      </c>
      <c r="Q60" s="88" t="str">
        <f t="shared" si="14"/>
        <v>TRUE</v>
      </c>
      <c r="R60" s="88" t="str">
        <f t="shared" si="15"/>
        <v>TRUE</v>
      </c>
      <c r="S60" s="88" t="str">
        <f t="shared" si="16"/>
        <v>TRUE</v>
      </c>
      <c r="T60" s="88" t="str">
        <f t="shared" si="17"/>
        <v>TRUE</v>
      </c>
      <c r="U60" s="88" t="str">
        <f t="shared" si="18"/>
        <v>TRUE</v>
      </c>
      <c r="V60" s="88" t="str">
        <f t="shared" si="19"/>
        <v>TRUE</v>
      </c>
      <c r="W60" s="96" t="str">
        <f t="shared" si="11"/>
        <v>〇</v>
      </c>
    </row>
    <row r="61" spans="1:23" ht="24.95" customHeight="1" x14ac:dyDescent="0.15">
      <c r="A61" s="92" t="str">
        <f t="shared" si="12"/>
        <v/>
      </c>
      <c r="B61" s="97"/>
      <c r="C61" s="103"/>
      <c r="D61" s="103"/>
      <c r="E61" s="101"/>
      <c r="F61" s="101"/>
      <c r="G61" s="101"/>
      <c r="H61" s="101"/>
      <c r="I61" s="101"/>
      <c r="J61" s="101"/>
      <c r="K61" s="98" t="str">
        <f>IFERROR(VLOOKUP(D61,対象事業所等!$B$2:$D$26,2,FALSE),"")</f>
        <v/>
      </c>
      <c r="L61" s="99" t="str">
        <f t="shared" si="7"/>
        <v/>
      </c>
      <c r="M61" s="100" t="str">
        <f t="shared" si="8"/>
        <v/>
      </c>
      <c r="N61" s="89" t="str">
        <f t="shared" si="9"/>
        <v/>
      </c>
      <c r="O61" s="49" t="str">
        <f t="shared" si="10"/>
        <v/>
      </c>
      <c r="P61" s="88" t="b">
        <f t="shared" si="13"/>
        <v>0</v>
      </c>
      <c r="Q61" s="88" t="str">
        <f t="shared" si="14"/>
        <v>TRUE</v>
      </c>
      <c r="R61" s="88" t="str">
        <f t="shared" si="15"/>
        <v>TRUE</v>
      </c>
      <c r="S61" s="88" t="str">
        <f t="shared" si="16"/>
        <v>TRUE</v>
      </c>
      <c r="T61" s="88" t="str">
        <f t="shared" si="17"/>
        <v>TRUE</v>
      </c>
      <c r="U61" s="88" t="str">
        <f t="shared" si="18"/>
        <v>TRUE</v>
      </c>
      <c r="V61" s="88" t="str">
        <f t="shared" si="19"/>
        <v>TRUE</v>
      </c>
      <c r="W61" s="96" t="str">
        <f t="shared" si="11"/>
        <v>〇</v>
      </c>
    </row>
    <row r="62" spans="1:23" ht="24.95" customHeight="1" x14ac:dyDescent="0.15">
      <c r="A62" s="92" t="str">
        <f t="shared" si="12"/>
        <v/>
      </c>
      <c r="B62" s="97"/>
      <c r="C62" s="103"/>
      <c r="D62" s="103"/>
      <c r="E62" s="101"/>
      <c r="F62" s="101"/>
      <c r="G62" s="101"/>
      <c r="H62" s="101"/>
      <c r="I62" s="101"/>
      <c r="J62" s="101"/>
      <c r="K62" s="98" t="str">
        <f>IFERROR(VLOOKUP(D62,対象事業所等!$B$2:$D$26,2,FALSE),"")</f>
        <v/>
      </c>
      <c r="L62" s="99" t="str">
        <f t="shared" si="7"/>
        <v/>
      </c>
      <c r="M62" s="100" t="str">
        <f t="shared" si="8"/>
        <v/>
      </c>
      <c r="N62" s="89" t="str">
        <f t="shared" si="9"/>
        <v/>
      </c>
      <c r="O62" s="49" t="str">
        <f t="shared" si="10"/>
        <v/>
      </c>
      <c r="P62" s="88" t="b">
        <f t="shared" si="13"/>
        <v>0</v>
      </c>
      <c r="Q62" s="88" t="str">
        <f t="shared" si="14"/>
        <v>TRUE</v>
      </c>
      <c r="R62" s="88" t="str">
        <f t="shared" si="15"/>
        <v>TRUE</v>
      </c>
      <c r="S62" s="88" t="str">
        <f t="shared" si="16"/>
        <v>TRUE</v>
      </c>
      <c r="T62" s="88" t="str">
        <f t="shared" si="17"/>
        <v>TRUE</v>
      </c>
      <c r="U62" s="88" t="str">
        <f t="shared" si="18"/>
        <v>TRUE</v>
      </c>
      <c r="V62" s="88" t="str">
        <f t="shared" si="19"/>
        <v>TRUE</v>
      </c>
      <c r="W62" s="96" t="str">
        <f t="shared" si="11"/>
        <v>〇</v>
      </c>
    </row>
    <row r="63" spans="1:23" ht="24.95" customHeight="1" x14ac:dyDescent="0.15">
      <c r="A63" s="92" t="str">
        <f t="shared" si="12"/>
        <v/>
      </c>
      <c r="B63" s="97"/>
      <c r="C63" s="103"/>
      <c r="D63" s="103"/>
      <c r="E63" s="101"/>
      <c r="F63" s="101"/>
      <c r="G63" s="101"/>
      <c r="H63" s="101"/>
      <c r="I63" s="101"/>
      <c r="J63" s="101"/>
      <c r="K63" s="98" t="str">
        <f>IFERROR(VLOOKUP(D63,対象事業所等!$B$2:$D$26,2,FALSE),"")</f>
        <v/>
      </c>
      <c r="L63" s="99" t="str">
        <f t="shared" si="7"/>
        <v/>
      </c>
      <c r="M63" s="100" t="str">
        <f t="shared" si="8"/>
        <v/>
      </c>
      <c r="N63" s="89" t="str">
        <f t="shared" si="9"/>
        <v/>
      </c>
      <c r="O63" s="49" t="str">
        <f t="shared" si="10"/>
        <v/>
      </c>
      <c r="P63" s="88" t="b">
        <f t="shared" si="13"/>
        <v>0</v>
      </c>
      <c r="Q63" s="88" t="str">
        <f t="shared" si="14"/>
        <v>TRUE</v>
      </c>
      <c r="R63" s="88" t="str">
        <f t="shared" si="15"/>
        <v>TRUE</v>
      </c>
      <c r="S63" s="88" t="str">
        <f t="shared" si="16"/>
        <v>TRUE</v>
      </c>
      <c r="T63" s="88" t="str">
        <f t="shared" si="17"/>
        <v>TRUE</v>
      </c>
      <c r="U63" s="88" t="str">
        <f t="shared" si="18"/>
        <v>TRUE</v>
      </c>
      <c r="V63" s="88" t="str">
        <f t="shared" si="19"/>
        <v>TRUE</v>
      </c>
      <c r="W63" s="96" t="str">
        <f t="shared" si="11"/>
        <v>〇</v>
      </c>
    </row>
    <row r="64" spans="1:23" ht="24.95" customHeight="1" x14ac:dyDescent="0.15">
      <c r="A64" s="92" t="str">
        <f t="shared" si="12"/>
        <v/>
      </c>
      <c r="B64" s="97"/>
      <c r="C64" s="103"/>
      <c r="D64" s="103"/>
      <c r="E64" s="101"/>
      <c r="F64" s="101"/>
      <c r="G64" s="101"/>
      <c r="H64" s="101"/>
      <c r="I64" s="101"/>
      <c r="J64" s="101"/>
      <c r="K64" s="98" t="str">
        <f>IFERROR(VLOOKUP(D64,対象事業所等!$B$2:$D$26,2,FALSE),"")</f>
        <v/>
      </c>
      <c r="L64" s="99" t="str">
        <f t="shared" si="7"/>
        <v/>
      </c>
      <c r="M64" s="100" t="str">
        <f t="shared" si="8"/>
        <v/>
      </c>
      <c r="N64" s="89" t="str">
        <f t="shared" si="9"/>
        <v/>
      </c>
      <c r="O64" s="49" t="str">
        <f t="shared" si="10"/>
        <v/>
      </c>
      <c r="P64" s="88" t="b">
        <f t="shared" si="13"/>
        <v>0</v>
      </c>
      <c r="Q64" s="88" t="str">
        <f t="shared" si="14"/>
        <v>TRUE</v>
      </c>
      <c r="R64" s="88" t="str">
        <f t="shared" si="15"/>
        <v>TRUE</v>
      </c>
      <c r="S64" s="88" t="str">
        <f t="shared" si="16"/>
        <v>TRUE</v>
      </c>
      <c r="T64" s="88" t="str">
        <f t="shared" si="17"/>
        <v>TRUE</v>
      </c>
      <c r="U64" s="88" t="str">
        <f t="shared" si="18"/>
        <v>TRUE</v>
      </c>
      <c r="V64" s="88" t="str">
        <f t="shared" si="19"/>
        <v>TRUE</v>
      </c>
      <c r="W64" s="96" t="str">
        <f t="shared" si="11"/>
        <v>〇</v>
      </c>
    </row>
    <row r="65" spans="1:23" ht="24.95" customHeight="1" x14ac:dyDescent="0.15">
      <c r="A65" s="92" t="str">
        <f t="shared" si="12"/>
        <v/>
      </c>
      <c r="B65" s="97"/>
      <c r="C65" s="103"/>
      <c r="D65" s="103"/>
      <c r="E65" s="101"/>
      <c r="F65" s="101"/>
      <c r="G65" s="101"/>
      <c r="H65" s="101"/>
      <c r="I65" s="101"/>
      <c r="J65" s="101"/>
      <c r="K65" s="98" t="str">
        <f>IFERROR(VLOOKUP(D65,対象事業所等!$B$2:$D$26,2,FALSE),"")</f>
        <v/>
      </c>
      <c r="L65" s="99" t="str">
        <f t="shared" si="7"/>
        <v/>
      </c>
      <c r="M65" s="100" t="str">
        <f t="shared" si="8"/>
        <v/>
      </c>
      <c r="N65" s="89" t="str">
        <f t="shared" si="9"/>
        <v/>
      </c>
      <c r="O65" s="49" t="str">
        <f t="shared" si="10"/>
        <v/>
      </c>
      <c r="P65" s="88" t="b">
        <f t="shared" si="13"/>
        <v>0</v>
      </c>
      <c r="Q65" s="88" t="str">
        <f t="shared" si="14"/>
        <v>TRUE</v>
      </c>
      <c r="R65" s="88" t="str">
        <f t="shared" si="15"/>
        <v>TRUE</v>
      </c>
      <c r="S65" s="88" t="str">
        <f t="shared" si="16"/>
        <v>TRUE</v>
      </c>
      <c r="T65" s="88" t="str">
        <f t="shared" si="17"/>
        <v>TRUE</v>
      </c>
      <c r="U65" s="88" t="str">
        <f t="shared" si="18"/>
        <v>TRUE</v>
      </c>
      <c r="V65" s="88" t="str">
        <f t="shared" si="19"/>
        <v>TRUE</v>
      </c>
      <c r="W65" s="96" t="str">
        <f t="shared" si="11"/>
        <v>〇</v>
      </c>
    </row>
    <row r="66" spans="1:23" ht="24.95" customHeight="1" x14ac:dyDescent="0.15">
      <c r="A66" s="92" t="str">
        <f t="shared" si="12"/>
        <v/>
      </c>
      <c r="B66" s="97"/>
      <c r="C66" s="103"/>
      <c r="D66" s="103"/>
      <c r="E66" s="101"/>
      <c r="F66" s="101"/>
      <c r="G66" s="101"/>
      <c r="H66" s="101"/>
      <c r="I66" s="101"/>
      <c r="J66" s="101"/>
      <c r="K66" s="98" t="str">
        <f>IFERROR(VLOOKUP(D66,対象事業所等!$B$2:$D$26,2,FALSE),"")</f>
        <v/>
      </c>
      <c r="L66" s="99" t="str">
        <f t="shared" si="7"/>
        <v/>
      </c>
      <c r="M66" s="100" t="str">
        <f t="shared" si="8"/>
        <v/>
      </c>
      <c r="N66" s="89" t="str">
        <f t="shared" si="9"/>
        <v/>
      </c>
      <c r="O66" s="49" t="str">
        <f t="shared" si="10"/>
        <v/>
      </c>
      <c r="P66" s="88" t="b">
        <f t="shared" si="13"/>
        <v>0</v>
      </c>
      <c r="Q66" s="88" t="str">
        <f t="shared" si="14"/>
        <v>TRUE</v>
      </c>
      <c r="R66" s="88" t="str">
        <f t="shared" si="15"/>
        <v>TRUE</v>
      </c>
      <c r="S66" s="88" t="str">
        <f t="shared" si="16"/>
        <v>TRUE</v>
      </c>
      <c r="T66" s="88" t="str">
        <f t="shared" si="17"/>
        <v>TRUE</v>
      </c>
      <c r="U66" s="88" t="str">
        <f t="shared" si="18"/>
        <v>TRUE</v>
      </c>
      <c r="V66" s="88" t="str">
        <f t="shared" si="19"/>
        <v>TRUE</v>
      </c>
      <c r="W66" s="96" t="str">
        <f t="shared" si="11"/>
        <v>〇</v>
      </c>
    </row>
    <row r="67" spans="1:23" ht="24.95" customHeight="1" x14ac:dyDescent="0.15">
      <c r="A67" s="92" t="str">
        <f t="shared" si="12"/>
        <v/>
      </c>
      <c r="B67" s="97"/>
      <c r="C67" s="103"/>
      <c r="D67" s="103"/>
      <c r="E67" s="101"/>
      <c r="F67" s="101"/>
      <c r="G67" s="101"/>
      <c r="H67" s="101"/>
      <c r="I67" s="101"/>
      <c r="J67" s="101"/>
      <c r="K67" s="98" t="str">
        <f>IFERROR(VLOOKUP(D67,対象事業所等!$B$2:$D$26,2,FALSE),"")</f>
        <v/>
      </c>
      <c r="L67" s="99" t="str">
        <f t="shared" si="7"/>
        <v/>
      </c>
      <c r="M67" s="100" t="str">
        <f t="shared" si="8"/>
        <v/>
      </c>
      <c r="N67" s="89" t="str">
        <f t="shared" si="9"/>
        <v/>
      </c>
      <c r="O67" s="49" t="str">
        <f t="shared" si="10"/>
        <v/>
      </c>
      <c r="P67" s="88" t="b">
        <f t="shared" si="13"/>
        <v>0</v>
      </c>
      <c r="Q67" s="88" t="str">
        <f t="shared" si="14"/>
        <v>TRUE</v>
      </c>
      <c r="R67" s="88" t="str">
        <f t="shared" si="15"/>
        <v>TRUE</v>
      </c>
      <c r="S67" s="88" t="str">
        <f t="shared" si="16"/>
        <v>TRUE</v>
      </c>
      <c r="T67" s="88" t="str">
        <f t="shared" si="17"/>
        <v>TRUE</v>
      </c>
      <c r="U67" s="88" t="str">
        <f t="shared" si="18"/>
        <v>TRUE</v>
      </c>
      <c r="V67" s="88" t="str">
        <f t="shared" si="19"/>
        <v>TRUE</v>
      </c>
      <c r="W67" s="96" t="str">
        <f t="shared" si="11"/>
        <v>〇</v>
      </c>
    </row>
    <row r="68" spans="1:23" ht="24.95" customHeight="1" x14ac:dyDescent="0.15">
      <c r="A68" s="92" t="str">
        <f t="shared" si="12"/>
        <v/>
      </c>
      <c r="B68" s="97"/>
      <c r="C68" s="103"/>
      <c r="D68" s="103"/>
      <c r="E68" s="101"/>
      <c r="F68" s="101"/>
      <c r="G68" s="101"/>
      <c r="H68" s="101"/>
      <c r="I68" s="101"/>
      <c r="J68" s="101"/>
      <c r="K68" s="98" t="str">
        <f>IFERROR(VLOOKUP(D68,対象事業所等!$B$2:$D$26,2,FALSE),"")</f>
        <v/>
      </c>
      <c r="L68" s="99" t="str">
        <f t="shared" si="7"/>
        <v/>
      </c>
      <c r="M68" s="100" t="str">
        <f t="shared" si="8"/>
        <v/>
      </c>
      <c r="N68" s="89" t="str">
        <f t="shared" si="9"/>
        <v/>
      </c>
      <c r="O68" s="49" t="str">
        <f t="shared" si="10"/>
        <v/>
      </c>
      <c r="P68" s="88" t="b">
        <f t="shared" ref="P68:P99" si="20">COUNTIF(O:O,O68)=1</f>
        <v>0</v>
      </c>
      <c r="Q68" s="88" t="str">
        <f t="shared" ref="Q68:Q99" si="21">IF(E68="","TRUE",COUNTIF($E:$J,E68)=1)</f>
        <v>TRUE</v>
      </c>
      <c r="R68" s="88" t="str">
        <f t="shared" ref="R68:R99" si="22">IF(F68="","TRUE",COUNTIF($E:$J,F68)=1)</f>
        <v>TRUE</v>
      </c>
      <c r="S68" s="88" t="str">
        <f t="shared" ref="S68:S99" si="23">IF(G68="","TRUE",COUNTIF($E:$J,G68)=1)</f>
        <v>TRUE</v>
      </c>
      <c r="T68" s="88" t="str">
        <f t="shared" ref="T68:T99" si="24">IF(H68="","TRUE",COUNTIF($E:$J,H68)=1)</f>
        <v>TRUE</v>
      </c>
      <c r="U68" s="88" t="str">
        <f t="shared" ref="U68:U99" si="25">IF(I68="","TRUE",COUNTIF($E:$J,I68)=1)</f>
        <v>TRUE</v>
      </c>
      <c r="V68" s="88" t="str">
        <f t="shared" ref="V68:V99" si="26">IF(J68="","TRUE",COUNTIF($E:$J,J68)=1)</f>
        <v>TRUE</v>
      </c>
      <c r="W68" s="96" t="str">
        <f t="shared" si="11"/>
        <v>〇</v>
      </c>
    </row>
    <row r="69" spans="1:23" ht="24.95" customHeight="1" x14ac:dyDescent="0.15">
      <c r="A69" s="92" t="str">
        <f t="shared" si="12"/>
        <v/>
      </c>
      <c r="B69" s="97"/>
      <c r="C69" s="103"/>
      <c r="D69" s="103"/>
      <c r="E69" s="101"/>
      <c r="F69" s="101"/>
      <c r="G69" s="101"/>
      <c r="H69" s="101"/>
      <c r="I69" s="101"/>
      <c r="J69" s="101"/>
      <c r="K69" s="98" t="str">
        <f>IFERROR(VLOOKUP(D69,対象事業所等!$B$2:$D$26,2,FALSE),"")</f>
        <v/>
      </c>
      <c r="L69" s="99" t="str">
        <f t="shared" ref="L69:L132" si="27">IF(K69=10000,COUNTA(E69:J69),IF(K69=6000,COUNTA(E69:G69),""))</f>
        <v/>
      </c>
      <c r="M69" s="100" t="str">
        <f t="shared" ref="M69:M132" si="28">IF(L69="","",IF(P69=FALSE,"",IF(W69="×","",K69*L69)))</f>
        <v/>
      </c>
      <c r="N69" s="89" t="str">
        <f t="shared" ref="N69:N132" si="29">IF(K69=10000,"通所系","")</f>
        <v/>
      </c>
      <c r="O69" s="49" t="str">
        <f t="shared" ref="O69:O132" si="30">B69&amp;D69</f>
        <v/>
      </c>
      <c r="P69" s="88" t="b">
        <f t="shared" si="20"/>
        <v>0</v>
      </c>
      <c r="Q69" s="88" t="str">
        <f t="shared" si="21"/>
        <v>TRUE</v>
      </c>
      <c r="R69" s="88" t="str">
        <f t="shared" si="22"/>
        <v>TRUE</v>
      </c>
      <c r="S69" s="88" t="str">
        <f t="shared" si="23"/>
        <v>TRUE</v>
      </c>
      <c r="T69" s="88" t="str">
        <f t="shared" si="24"/>
        <v>TRUE</v>
      </c>
      <c r="U69" s="88" t="str">
        <f t="shared" si="25"/>
        <v>TRUE</v>
      </c>
      <c r="V69" s="88" t="str">
        <f t="shared" si="26"/>
        <v>TRUE</v>
      </c>
      <c r="W69" s="96" t="str">
        <f t="shared" ref="W69:W132" si="31">IF(AND(Q69:V69,TRUE),"〇","×")</f>
        <v>〇</v>
      </c>
    </row>
    <row r="70" spans="1:23" ht="24.95" customHeight="1" x14ac:dyDescent="0.15">
      <c r="A70" s="92" t="str">
        <f t="shared" ref="A70:A133" si="32">IF(M70="","",IF(M70=0,"",A69+1))</f>
        <v/>
      </c>
      <c r="B70" s="97"/>
      <c r="C70" s="103"/>
      <c r="D70" s="103"/>
      <c r="E70" s="101"/>
      <c r="F70" s="101"/>
      <c r="G70" s="101"/>
      <c r="H70" s="101"/>
      <c r="I70" s="101"/>
      <c r="J70" s="101"/>
      <c r="K70" s="98" t="str">
        <f>IFERROR(VLOOKUP(D70,対象事業所等!$B$2:$D$26,2,FALSE),"")</f>
        <v/>
      </c>
      <c r="L70" s="99" t="str">
        <f t="shared" si="27"/>
        <v/>
      </c>
      <c r="M70" s="100" t="str">
        <f t="shared" si="28"/>
        <v/>
      </c>
      <c r="N70" s="89" t="str">
        <f t="shared" si="29"/>
        <v/>
      </c>
      <c r="O70" s="49" t="str">
        <f t="shared" si="30"/>
        <v/>
      </c>
      <c r="P70" s="88" t="b">
        <f t="shared" si="20"/>
        <v>0</v>
      </c>
      <c r="Q70" s="88" t="str">
        <f t="shared" si="21"/>
        <v>TRUE</v>
      </c>
      <c r="R70" s="88" t="str">
        <f t="shared" si="22"/>
        <v>TRUE</v>
      </c>
      <c r="S70" s="88" t="str">
        <f t="shared" si="23"/>
        <v>TRUE</v>
      </c>
      <c r="T70" s="88" t="str">
        <f t="shared" si="24"/>
        <v>TRUE</v>
      </c>
      <c r="U70" s="88" t="str">
        <f t="shared" si="25"/>
        <v>TRUE</v>
      </c>
      <c r="V70" s="88" t="str">
        <f t="shared" si="26"/>
        <v>TRUE</v>
      </c>
      <c r="W70" s="96" t="str">
        <f t="shared" si="31"/>
        <v>〇</v>
      </c>
    </row>
    <row r="71" spans="1:23" ht="24.95" customHeight="1" x14ac:dyDescent="0.15">
      <c r="A71" s="92" t="str">
        <f t="shared" si="32"/>
        <v/>
      </c>
      <c r="B71" s="97"/>
      <c r="C71" s="103"/>
      <c r="D71" s="103"/>
      <c r="E71" s="101"/>
      <c r="F71" s="101"/>
      <c r="G71" s="101"/>
      <c r="H71" s="101"/>
      <c r="I71" s="101"/>
      <c r="J71" s="101"/>
      <c r="K71" s="98" t="str">
        <f>IFERROR(VLOOKUP(D71,対象事業所等!$B$2:$D$26,2,FALSE),"")</f>
        <v/>
      </c>
      <c r="L71" s="99" t="str">
        <f t="shared" si="27"/>
        <v/>
      </c>
      <c r="M71" s="100" t="str">
        <f t="shared" si="28"/>
        <v/>
      </c>
      <c r="N71" s="89" t="str">
        <f t="shared" si="29"/>
        <v/>
      </c>
      <c r="O71" s="49" t="str">
        <f t="shared" si="30"/>
        <v/>
      </c>
      <c r="P71" s="88" t="b">
        <f t="shared" si="20"/>
        <v>0</v>
      </c>
      <c r="Q71" s="88" t="str">
        <f t="shared" si="21"/>
        <v>TRUE</v>
      </c>
      <c r="R71" s="88" t="str">
        <f t="shared" si="22"/>
        <v>TRUE</v>
      </c>
      <c r="S71" s="88" t="str">
        <f t="shared" si="23"/>
        <v>TRUE</v>
      </c>
      <c r="T71" s="88" t="str">
        <f t="shared" si="24"/>
        <v>TRUE</v>
      </c>
      <c r="U71" s="88" t="str">
        <f t="shared" si="25"/>
        <v>TRUE</v>
      </c>
      <c r="V71" s="88" t="str">
        <f t="shared" si="26"/>
        <v>TRUE</v>
      </c>
      <c r="W71" s="96" t="str">
        <f t="shared" si="31"/>
        <v>〇</v>
      </c>
    </row>
    <row r="72" spans="1:23" ht="24.95" customHeight="1" x14ac:dyDescent="0.15">
      <c r="A72" s="92" t="str">
        <f t="shared" si="32"/>
        <v/>
      </c>
      <c r="B72" s="97"/>
      <c r="C72" s="103"/>
      <c r="D72" s="103"/>
      <c r="E72" s="101"/>
      <c r="F72" s="101"/>
      <c r="G72" s="101"/>
      <c r="H72" s="101"/>
      <c r="I72" s="101"/>
      <c r="J72" s="101"/>
      <c r="K72" s="98" t="str">
        <f>IFERROR(VLOOKUP(D72,対象事業所等!$B$2:$D$26,2,FALSE),"")</f>
        <v/>
      </c>
      <c r="L72" s="99" t="str">
        <f t="shared" si="27"/>
        <v/>
      </c>
      <c r="M72" s="100" t="str">
        <f t="shared" si="28"/>
        <v/>
      </c>
      <c r="N72" s="89" t="str">
        <f t="shared" si="29"/>
        <v/>
      </c>
      <c r="O72" s="49" t="str">
        <f t="shared" si="30"/>
        <v/>
      </c>
      <c r="P72" s="88" t="b">
        <f t="shared" si="20"/>
        <v>0</v>
      </c>
      <c r="Q72" s="88" t="str">
        <f t="shared" si="21"/>
        <v>TRUE</v>
      </c>
      <c r="R72" s="88" t="str">
        <f t="shared" si="22"/>
        <v>TRUE</v>
      </c>
      <c r="S72" s="88" t="str">
        <f t="shared" si="23"/>
        <v>TRUE</v>
      </c>
      <c r="T72" s="88" t="str">
        <f t="shared" si="24"/>
        <v>TRUE</v>
      </c>
      <c r="U72" s="88" t="str">
        <f t="shared" si="25"/>
        <v>TRUE</v>
      </c>
      <c r="V72" s="88" t="str">
        <f t="shared" si="26"/>
        <v>TRUE</v>
      </c>
      <c r="W72" s="96" t="str">
        <f t="shared" si="31"/>
        <v>〇</v>
      </c>
    </row>
    <row r="73" spans="1:23" ht="24.95" customHeight="1" x14ac:dyDescent="0.15">
      <c r="A73" s="92" t="str">
        <f t="shared" si="32"/>
        <v/>
      </c>
      <c r="B73" s="97"/>
      <c r="C73" s="103"/>
      <c r="D73" s="103"/>
      <c r="E73" s="101"/>
      <c r="F73" s="101"/>
      <c r="G73" s="101"/>
      <c r="H73" s="101"/>
      <c r="I73" s="101"/>
      <c r="J73" s="101"/>
      <c r="K73" s="98" t="str">
        <f>IFERROR(VLOOKUP(D73,対象事業所等!$B$2:$D$26,2,FALSE),"")</f>
        <v/>
      </c>
      <c r="L73" s="99" t="str">
        <f t="shared" si="27"/>
        <v/>
      </c>
      <c r="M73" s="100" t="str">
        <f t="shared" si="28"/>
        <v/>
      </c>
      <c r="N73" s="89" t="str">
        <f t="shared" si="29"/>
        <v/>
      </c>
      <c r="O73" s="49" t="str">
        <f t="shared" si="30"/>
        <v/>
      </c>
      <c r="P73" s="88" t="b">
        <f t="shared" si="20"/>
        <v>0</v>
      </c>
      <c r="Q73" s="88" t="str">
        <f t="shared" si="21"/>
        <v>TRUE</v>
      </c>
      <c r="R73" s="88" t="str">
        <f t="shared" si="22"/>
        <v>TRUE</v>
      </c>
      <c r="S73" s="88" t="str">
        <f t="shared" si="23"/>
        <v>TRUE</v>
      </c>
      <c r="T73" s="88" t="str">
        <f t="shared" si="24"/>
        <v>TRUE</v>
      </c>
      <c r="U73" s="88" t="str">
        <f t="shared" si="25"/>
        <v>TRUE</v>
      </c>
      <c r="V73" s="88" t="str">
        <f t="shared" si="26"/>
        <v>TRUE</v>
      </c>
      <c r="W73" s="96" t="str">
        <f t="shared" si="31"/>
        <v>〇</v>
      </c>
    </row>
    <row r="74" spans="1:23" ht="24.95" customHeight="1" x14ac:dyDescent="0.15">
      <c r="A74" s="92" t="str">
        <f t="shared" si="32"/>
        <v/>
      </c>
      <c r="B74" s="97"/>
      <c r="C74" s="103"/>
      <c r="D74" s="103"/>
      <c r="E74" s="101"/>
      <c r="F74" s="101"/>
      <c r="G74" s="101"/>
      <c r="H74" s="101"/>
      <c r="I74" s="101"/>
      <c r="J74" s="101"/>
      <c r="K74" s="98" t="str">
        <f>IFERROR(VLOOKUP(D74,対象事業所等!$B$2:$D$26,2,FALSE),"")</f>
        <v/>
      </c>
      <c r="L74" s="99" t="str">
        <f t="shared" si="27"/>
        <v/>
      </c>
      <c r="M74" s="100" t="str">
        <f t="shared" si="28"/>
        <v/>
      </c>
      <c r="N74" s="89" t="str">
        <f t="shared" si="29"/>
        <v/>
      </c>
      <c r="O74" s="49" t="str">
        <f t="shared" si="30"/>
        <v/>
      </c>
      <c r="P74" s="88" t="b">
        <f t="shared" si="20"/>
        <v>0</v>
      </c>
      <c r="Q74" s="88" t="str">
        <f t="shared" si="21"/>
        <v>TRUE</v>
      </c>
      <c r="R74" s="88" t="str">
        <f t="shared" si="22"/>
        <v>TRUE</v>
      </c>
      <c r="S74" s="88" t="str">
        <f t="shared" si="23"/>
        <v>TRUE</v>
      </c>
      <c r="T74" s="88" t="str">
        <f t="shared" si="24"/>
        <v>TRUE</v>
      </c>
      <c r="U74" s="88" t="str">
        <f t="shared" si="25"/>
        <v>TRUE</v>
      </c>
      <c r="V74" s="88" t="str">
        <f t="shared" si="26"/>
        <v>TRUE</v>
      </c>
      <c r="W74" s="96" t="str">
        <f t="shared" si="31"/>
        <v>〇</v>
      </c>
    </row>
    <row r="75" spans="1:23" ht="24.95" customHeight="1" x14ac:dyDescent="0.15">
      <c r="A75" s="92" t="str">
        <f t="shared" si="32"/>
        <v/>
      </c>
      <c r="B75" s="97"/>
      <c r="C75" s="103"/>
      <c r="D75" s="103"/>
      <c r="E75" s="101"/>
      <c r="F75" s="101"/>
      <c r="G75" s="101"/>
      <c r="H75" s="101"/>
      <c r="I75" s="101"/>
      <c r="J75" s="101"/>
      <c r="K75" s="98" t="str">
        <f>IFERROR(VLOOKUP(D75,対象事業所等!$B$2:$D$26,2,FALSE),"")</f>
        <v/>
      </c>
      <c r="L75" s="99" t="str">
        <f t="shared" si="27"/>
        <v/>
      </c>
      <c r="M75" s="100" t="str">
        <f t="shared" si="28"/>
        <v/>
      </c>
      <c r="N75" s="89" t="str">
        <f t="shared" si="29"/>
        <v/>
      </c>
      <c r="O75" s="49" t="str">
        <f t="shared" si="30"/>
        <v/>
      </c>
      <c r="P75" s="88" t="b">
        <f t="shared" si="20"/>
        <v>0</v>
      </c>
      <c r="Q75" s="88" t="str">
        <f t="shared" si="21"/>
        <v>TRUE</v>
      </c>
      <c r="R75" s="88" t="str">
        <f t="shared" si="22"/>
        <v>TRUE</v>
      </c>
      <c r="S75" s="88" t="str">
        <f t="shared" si="23"/>
        <v>TRUE</v>
      </c>
      <c r="T75" s="88" t="str">
        <f t="shared" si="24"/>
        <v>TRUE</v>
      </c>
      <c r="U75" s="88" t="str">
        <f t="shared" si="25"/>
        <v>TRUE</v>
      </c>
      <c r="V75" s="88" t="str">
        <f t="shared" si="26"/>
        <v>TRUE</v>
      </c>
      <c r="W75" s="96" t="str">
        <f t="shared" si="31"/>
        <v>〇</v>
      </c>
    </row>
    <row r="76" spans="1:23" ht="24.95" customHeight="1" x14ac:dyDescent="0.15">
      <c r="A76" s="92" t="str">
        <f t="shared" si="32"/>
        <v/>
      </c>
      <c r="B76" s="97"/>
      <c r="C76" s="103"/>
      <c r="D76" s="103"/>
      <c r="E76" s="101"/>
      <c r="F76" s="101"/>
      <c r="G76" s="101"/>
      <c r="H76" s="101"/>
      <c r="I76" s="101"/>
      <c r="J76" s="101"/>
      <c r="K76" s="98" t="str">
        <f>IFERROR(VLOOKUP(D76,対象事業所等!$B$2:$D$26,2,FALSE),"")</f>
        <v/>
      </c>
      <c r="L76" s="99" t="str">
        <f t="shared" si="27"/>
        <v/>
      </c>
      <c r="M76" s="100" t="str">
        <f t="shared" si="28"/>
        <v/>
      </c>
      <c r="N76" s="89" t="str">
        <f t="shared" si="29"/>
        <v/>
      </c>
      <c r="O76" s="49" t="str">
        <f t="shared" si="30"/>
        <v/>
      </c>
      <c r="P76" s="88" t="b">
        <f t="shared" si="20"/>
        <v>0</v>
      </c>
      <c r="Q76" s="88" t="str">
        <f t="shared" si="21"/>
        <v>TRUE</v>
      </c>
      <c r="R76" s="88" t="str">
        <f t="shared" si="22"/>
        <v>TRUE</v>
      </c>
      <c r="S76" s="88" t="str">
        <f t="shared" si="23"/>
        <v>TRUE</v>
      </c>
      <c r="T76" s="88" t="str">
        <f t="shared" si="24"/>
        <v>TRUE</v>
      </c>
      <c r="U76" s="88" t="str">
        <f t="shared" si="25"/>
        <v>TRUE</v>
      </c>
      <c r="V76" s="88" t="str">
        <f t="shared" si="26"/>
        <v>TRUE</v>
      </c>
      <c r="W76" s="96" t="str">
        <f t="shared" si="31"/>
        <v>〇</v>
      </c>
    </row>
    <row r="77" spans="1:23" ht="24.95" customHeight="1" x14ac:dyDescent="0.15">
      <c r="A77" s="92" t="str">
        <f t="shared" si="32"/>
        <v/>
      </c>
      <c r="B77" s="97"/>
      <c r="C77" s="103"/>
      <c r="D77" s="103"/>
      <c r="E77" s="101"/>
      <c r="F77" s="101"/>
      <c r="G77" s="101"/>
      <c r="H77" s="101"/>
      <c r="I77" s="101"/>
      <c r="J77" s="101"/>
      <c r="K77" s="98" t="str">
        <f>IFERROR(VLOOKUP(D77,対象事業所等!$B$2:$D$26,2,FALSE),"")</f>
        <v/>
      </c>
      <c r="L77" s="99" t="str">
        <f t="shared" si="27"/>
        <v/>
      </c>
      <c r="M77" s="100" t="str">
        <f t="shared" si="28"/>
        <v/>
      </c>
      <c r="N77" s="89" t="str">
        <f t="shared" si="29"/>
        <v/>
      </c>
      <c r="O77" s="49" t="str">
        <f t="shared" si="30"/>
        <v/>
      </c>
      <c r="P77" s="88" t="b">
        <f t="shared" si="20"/>
        <v>0</v>
      </c>
      <c r="Q77" s="88" t="str">
        <f t="shared" si="21"/>
        <v>TRUE</v>
      </c>
      <c r="R77" s="88" t="str">
        <f t="shared" si="22"/>
        <v>TRUE</v>
      </c>
      <c r="S77" s="88" t="str">
        <f t="shared" si="23"/>
        <v>TRUE</v>
      </c>
      <c r="T77" s="88" t="str">
        <f t="shared" si="24"/>
        <v>TRUE</v>
      </c>
      <c r="U77" s="88" t="str">
        <f t="shared" si="25"/>
        <v>TRUE</v>
      </c>
      <c r="V77" s="88" t="str">
        <f t="shared" si="26"/>
        <v>TRUE</v>
      </c>
      <c r="W77" s="96" t="str">
        <f t="shared" si="31"/>
        <v>〇</v>
      </c>
    </row>
    <row r="78" spans="1:23" ht="24.95" customHeight="1" x14ac:dyDescent="0.15">
      <c r="A78" s="92" t="str">
        <f t="shared" si="32"/>
        <v/>
      </c>
      <c r="B78" s="97"/>
      <c r="C78" s="103"/>
      <c r="D78" s="103"/>
      <c r="E78" s="101"/>
      <c r="F78" s="101"/>
      <c r="G78" s="101"/>
      <c r="H78" s="101"/>
      <c r="I78" s="101"/>
      <c r="J78" s="101"/>
      <c r="K78" s="98" t="str">
        <f>IFERROR(VLOOKUP(D78,対象事業所等!$B$2:$D$26,2,FALSE),"")</f>
        <v/>
      </c>
      <c r="L78" s="99" t="str">
        <f t="shared" si="27"/>
        <v/>
      </c>
      <c r="M78" s="100" t="str">
        <f t="shared" si="28"/>
        <v/>
      </c>
      <c r="N78" s="89" t="str">
        <f t="shared" si="29"/>
        <v/>
      </c>
      <c r="O78" s="49" t="str">
        <f t="shared" si="30"/>
        <v/>
      </c>
      <c r="P78" s="88" t="b">
        <f t="shared" si="20"/>
        <v>0</v>
      </c>
      <c r="Q78" s="88" t="str">
        <f t="shared" si="21"/>
        <v>TRUE</v>
      </c>
      <c r="R78" s="88" t="str">
        <f t="shared" si="22"/>
        <v>TRUE</v>
      </c>
      <c r="S78" s="88" t="str">
        <f t="shared" si="23"/>
        <v>TRUE</v>
      </c>
      <c r="T78" s="88" t="str">
        <f t="shared" si="24"/>
        <v>TRUE</v>
      </c>
      <c r="U78" s="88" t="str">
        <f t="shared" si="25"/>
        <v>TRUE</v>
      </c>
      <c r="V78" s="88" t="str">
        <f t="shared" si="26"/>
        <v>TRUE</v>
      </c>
      <c r="W78" s="96" t="str">
        <f t="shared" si="31"/>
        <v>〇</v>
      </c>
    </row>
    <row r="79" spans="1:23" ht="24.95" customHeight="1" x14ac:dyDescent="0.15">
      <c r="A79" s="92" t="str">
        <f t="shared" si="32"/>
        <v/>
      </c>
      <c r="B79" s="97"/>
      <c r="C79" s="103"/>
      <c r="D79" s="103"/>
      <c r="E79" s="101"/>
      <c r="F79" s="101"/>
      <c r="G79" s="101"/>
      <c r="H79" s="101"/>
      <c r="I79" s="101"/>
      <c r="J79" s="101"/>
      <c r="K79" s="98" t="str">
        <f>IFERROR(VLOOKUP(D79,対象事業所等!$B$2:$D$26,2,FALSE),"")</f>
        <v/>
      </c>
      <c r="L79" s="99" t="str">
        <f t="shared" si="27"/>
        <v/>
      </c>
      <c r="M79" s="100" t="str">
        <f t="shared" si="28"/>
        <v/>
      </c>
      <c r="N79" s="89" t="str">
        <f t="shared" si="29"/>
        <v/>
      </c>
      <c r="O79" s="49" t="str">
        <f t="shared" si="30"/>
        <v/>
      </c>
      <c r="P79" s="88" t="b">
        <f t="shared" si="20"/>
        <v>0</v>
      </c>
      <c r="Q79" s="88" t="str">
        <f t="shared" si="21"/>
        <v>TRUE</v>
      </c>
      <c r="R79" s="88" t="str">
        <f t="shared" si="22"/>
        <v>TRUE</v>
      </c>
      <c r="S79" s="88" t="str">
        <f t="shared" si="23"/>
        <v>TRUE</v>
      </c>
      <c r="T79" s="88" t="str">
        <f t="shared" si="24"/>
        <v>TRUE</v>
      </c>
      <c r="U79" s="88" t="str">
        <f t="shared" si="25"/>
        <v>TRUE</v>
      </c>
      <c r="V79" s="88" t="str">
        <f t="shared" si="26"/>
        <v>TRUE</v>
      </c>
      <c r="W79" s="96" t="str">
        <f t="shared" si="31"/>
        <v>〇</v>
      </c>
    </row>
    <row r="80" spans="1:23" ht="24.95" customHeight="1" x14ac:dyDescent="0.15">
      <c r="A80" s="92" t="str">
        <f t="shared" si="32"/>
        <v/>
      </c>
      <c r="B80" s="97"/>
      <c r="C80" s="103"/>
      <c r="D80" s="103"/>
      <c r="E80" s="101"/>
      <c r="F80" s="101"/>
      <c r="G80" s="101"/>
      <c r="H80" s="101"/>
      <c r="I80" s="101"/>
      <c r="J80" s="101"/>
      <c r="K80" s="98" t="str">
        <f>IFERROR(VLOOKUP(D80,対象事業所等!$B$2:$D$26,2,FALSE),"")</f>
        <v/>
      </c>
      <c r="L80" s="99" t="str">
        <f t="shared" si="27"/>
        <v/>
      </c>
      <c r="M80" s="100" t="str">
        <f t="shared" si="28"/>
        <v/>
      </c>
      <c r="N80" s="89" t="str">
        <f t="shared" si="29"/>
        <v/>
      </c>
      <c r="O80" s="49" t="str">
        <f t="shared" si="30"/>
        <v/>
      </c>
      <c r="P80" s="88" t="b">
        <f t="shared" si="20"/>
        <v>0</v>
      </c>
      <c r="Q80" s="88" t="str">
        <f t="shared" si="21"/>
        <v>TRUE</v>
      </c>
      <c r="R80" s="88" t="str">
        <f t="shared" si="22"/>
        <v>TRUE</v>
      </c>
      <c r="S80" s="88" t="str">
        <f t="shared" si="23"/>
        <v>TRUE</v>
      </c>
      <c r="T80" s="88" t="str">
        <f t="shared" si="24"/>
        <v>TRUE</v>
      </c>
      <c r="U80" s="88" t="str">
        <f t="shared" si="25"/>
        <v>TRUE</v>
      </c>
      <c r="V80" s="88" t="str">
        <f t="shared" si="26"/>
        <v>TRUE</v>
      </c>
      <c r="W80" s="96" t="str">
        <f t="shared" si="31"/>
        <v>〇</v>
      </c>
    </row>
    <row r="81" spans="1:23" ht="24.95" customHeight="1" x14ac:dyDescent="0.15">
      <c r="A81" s="92" t="str">
        <f t="shared" si="32"/>
        <v/>
      </c>
      <c r="B81" s="97"/>
      <c r="C81" s="103"/>
      <c r="D81" s="103"/>
      <c r="E81" s="101"/>
      <c r="F81" s="101"/>
      <c r="G81" s="101"/>
      <c r="H81" s="101"/>
      <c r="I81" s="101"/>
      <c r="J81" s="101"/>
      <c r="K81" s="98" t="str">
        <f>IFERROR(VLOOKUP(D81,対象事業所等!$B$2:$D$26,2,FALSE),"")</f>
        <v/>
      </c>
      <c r="L81" s="99" t="str">
        <f t="shared" si="27"/>
        <v/>
      </c>
      <c r="M81" s="100" t="str">
        <f t="shared" si="28"/>
        <v/>
      </c>
      <c r="N81" s="89" t="str">
        <f t="shared" si="29"/>
        <v/>
      </c>
      <c r="O81" s="49" t="str">
        <f t="shared" si="30"/>
        <v/>
      </c>
      <c r="P81" s="88" t="b">
        <f t="shared" si="20"/>
        <v>0</v>
      </c>
      <c r="Q81" s="88" t="str">
        <f t="shared" si="21"/>
        <v>TRUE</v>
      </c>
      <c r="R81" s="88" t="str">
        <f t="shared" si="22"/>
        <v>TRUE</v>
      </c>
      <c r="S81" s="88" t="str">
        <f t="shared" si="23"/>
        <v>TRUE</v>
      </c>
      <c r="T81" s="88" t="str">
        <f t="shared" si="24"/>
        <v>TRUE</v>
      </c>
      <c r="U81" s="88" t="str">
        <f t="shared" si="25"/>
        <v>TRUE</v>
      </c>
      <c r="V81" s="88" t="str">
        <f t="shared" si="26"/>
        <v>TRUE</v>
      </c>
      <c r="W81" s="96" t="str">
        <f t="shared" si="31"/>
        <v>〇</v>
      </c>
    </row>
    <row r="82" spans="1:23" ht="24.95" customHeight="1" x14ac:dyDescent="0.15">
      <c r="A82" s="92" t="str">
        <f t="shared" si="32"/>
        <v/>
      </c>
      <c r="B82" s="97"/>
      <c r="C82" s="103"/>
      <c r="D82" s="103"/>
      <c r="E82" s="101"/>
      <c r="F82" s="101"/>
      <c r="G82" s="101"/>
      <c r="H82" s="101"/>
      <c r="I82" s="101"/>
      <c r="J82" s="101"/>
      <c r="K82" s="98" t="str">
        <f>IFERROR(VLOOKUP(D82,対象事業所等!$B$2:$D$26,2,FALSE),"")</f>
        <v/>
      </c>
      <c r="L82" s="99" t="str">
        <f t="shared" si="27"/>
        <v/>
      </c>
      <c r="M82" s="100" t="str">
        <f t="shared" si="28"/>
        <v/>
      </c>
      <c r="N82" s="89" t="str">
        <f t="shared" si="29"/>
        <v/>
      </c>
      <c r="O82" s="49" t="str">
        <f t="shared" si="30"/>
        <v/>
      </c>
      <c r="P82" s="88" t="b">
        <f t="shared" si="20"/>
        <v>0</v>
      </c>
      <c r="Q82" s="88" t="str">
        <f t="shared" si="21"/>
        <v>TRUE</v>
      </c>
      <c r="R82" s="88" t="str">
        <f t="shared" si="22"/>
        <v>TRUE</v>
      </c>
      <c r="S82" s="88" t="str">
        <f t="shared" si="23"/>
        <v>TRUE</v>
      </c>
      <c r="T82" s="88" t="str">
        <f t="shared" si="24"/>
        <v>TRUE</v>
      </c>
      <c r="U82" s="88" t="str">
        <f t="shared" si="25"/>
        <v>TRUE</v>
      </c>
      <c r="V82" s="88" t="str">
        <f t="shared" si="26"/>
        <v>TRUE</v>
      </c>
      <c r="W82" s="96" t="str">
        <f t="shared" si="31"/>
        <v>〇</v>
      </c>
    </row>
    <row r="83" spans="1:23" ht="24.95" customHeight="1" x14ac:dyDescent="0.15">
      <c r="A83" s="92" t="str">
        <f t="shared" si="32"/>
        <v/>
      </c>
      <c r="B83" s="97"/>
      <c r="C83" s="103"/>
      <c r="D83" s="103"/>
      <c r="E83" s="101"/>
      <c r="F83" s="101"/>
      <c r="G83" s="101"/>
      <c r="H83" s="101"/>
      <c r="I83" s="101"/>
      <c r="J83" s="101"/>
      <c r="K83" s="98" t="str">
        <f>IFERROR(VLOOKUP(D83,対象事業所等!$B$2:$D$26,2,FALSE),"")</f>
        <v/>
      </c>
      <c r="L83" s="99" t="str">
        <f t="shared" si="27"/>
        <v/>
      </c>
      <c r="M83" s="100" t="str">
        <f t="shared" si="28"/>
        <v/>
      </c>
      <c r="N83" s="89" t="str">
        <f t="shared" si="29"/>
        <v/>
      </c>
      <c r="O83" s="49" t="str">
        <f t="shared" si="30"/>
        <v/>
      </c>
      <c r="P83" s="88" t="b">
        <f t="shared" si="20"/>
        <v>0</v>
      </c>
      <c r="Q83" s="88" t="str">
        <f t="shared" si="21"/>
        <v>TRUE</v>
      </c>
      <c r="R83" s="88" t="str">
        <f t="shared" si="22"/>
        <v>TRUE</v>
      </c>
      <c r="S83" s="88" t="str">
        <f t="shared" si="23"/>
        <v>TRUE</v>
      </c>
      <c r="T83" s="88" t="str">
        <f t="shared" si="24"/>
        <v>TRUE</v>
      </c>
      <c r="U83" s="88" t="str">
        <f t="shared" si="25"/>
        <v>TRUE</v>
      </c>
      <c r="V83" s="88" t="str">
        <f t="shared" si="26"/>
        <v>TRUE</v>
      </c>
      <c r="W83" s="96" t="str">
        <f t="shared" si="31"/>
        <v>〇</v>
      </c>
    </row>
    <row r="84" spans="1:23" ht="24.95" customHeight="1" x14ac:dyDescent="0.15">
      <c r="A84" s="92" t="str">
        <f t="shared" si="32"/>
        <v/>
      </c>
      <c r="B84" s="97"/>
      <c r="C84" s="103"/>
      <c r="D84" s="103"/>
      <c r="E84" s="101"/>
      <c r="F84" s="101"/>
      <c r="G84" s="101"/>
      <c r="H84" s="101"/>
      <c r="I84" s="101"/>
      <c r="J84" s="101"/>
      <c r="K84" s="98" t="str">
        <f>IFERROR(VLOOKUP(D84,対象事業所等!$B$2:$D$26,2,FALSE),"")</f>
        <v/>
      </c>
      <c r="L84" s="99" t="str">
        <f t="shared" si="27"/>
        <v/>
      </c>
      <c r="M84" s="100" t="str">
        <f t="shared" si="28"/>
        <v/>
      </c>
      <c r="N84" s="89" t="str">
        <f t="shared" si="29"/>
        <v/>
      </c>
      <c r="O84" s="49" t="str">
        <f t="shared" si="30"/>
        <v/>
      </c>
      <c r="P84" s="88" t="b">
        <f t="shared" si="20"/>
        <v>0</v>
      </c>
      <c r="Q84" s="88" t="str">
        <f t="shared" si="21"/>
        <v>TRUE</v>
      </c>
      <c r="R84" s="88" t="str">
        <f t="shared" si="22"/>
        <v>TRUE</v>
      </c>
      <c r="S84" s="88" t="str">
        <f t="shared" si="23"/>
        <v>TRUE</v>
      </c>
      <c r="T84" s="88" t="str">
        <f t="shared" si="24"/>
        <v>TRUE</v>
      </c>
      <c r="U84" s="88" t="str">
        <f t="shared" si="25"/>
        <v>TRUE</v>
      </c>
      <c r="V84" s="88" t="str">
        <f t="shared" si="26"/>
        <v>TRUE</v>
      </c>
      <c r="W84" s="96" t="str">
        <f t="shared" si="31"/>
        <v>〇</v>
      </c>
    </row>
    <row r="85" spans="1:23" ht="24.95" customHeight="1" x14ac:dyDescent="0.15">
      <c r="A85" s="92" t="str">
        <f t="shared" si="32"/>
        <v/>
      </c>
      <c r="B85" s="97"/>
      <c r="C85" s="103"/>
      <c r="D85" s="103"/>
      <c r="E85" s="101"/>
      <c r="F85" s="101"/>
      <c r="G85" s="101"/>
      <c r="H85" s="101"/>
      <c r="I85" s="101"/>
      <c r="J85" s="101"/>
      <c r="K85" s="98" t="str">
        <f>IFERROR(VLOOKUP(D85,対象事業所等!$B$2:$D$26,2,FALSE),"")</f>
        <v/>
      </c>
      <c r="L85" s="99" t="str">
        <f t="shared" si="27"/>
        <v/>
      </c>
      <c r="M85" s="100" t="str">
        <f t="shared" si="28"/>
        <v/>
      </c>
      <c r="N85" s="89" t="str">
        <f t="shared" si="29"/>
        <v/>
      </c>
      <c r="O85" s="49" t="str">
        <f t="shared" si="30"/>
        <v/>
      </c>
      <c r="P85" s="88" t="b">
        <f t="shared" si="20"/>
        <v>0</v>
      </c>
      <c r="Q85" s="88" t="str">
        <f t="shared" si="21"/>
        <v>TRUE</v>
      </c>
      <c r="R85" s="88" t="str">
        <f t="shared" si="22"/>
        <v>TRUE</v>
      </c>
      <c r="S85" s="88" t="str">
        <f t="shared" si="23"/>
        <v>TRUE</v>
      </c>
      <c r="T85" s="88" t="str">
        <f t="shared" si="24"/>
        <v>TRUE</v>
      </c>
      <c r="U85" s="88" t="str">
        <f t="shared" si="25"/>
        <v>TRUE</v>
      </c>
      <c r="V85" s="88" t="str">
        <f t="shared" si="26"/>
        <v>TRUE</v>
      </c>
      <c r="W85" s="96" t="str">
        <f t="shared" si="31"/>
        <v>〇</v>
      </c>
    </row>
    <row r="86" spans="1:23" ht="24.95" customHeight="1" x14ac:dyDescent="0.15">
      <c r="A86" s="92" t="str">
        <f t="shared" si="32"/>
        <v/>
      </c>
      <c r="B86" s="97"/>
      <c r="C86" s="103"/>
      <c r="D86" s="103"/>
      <c r="E86" s="101"/>
      <c r="F86" s="101"/>
      <c r="G86" s="101"/>
      <c r="H86" s="101"/>
      <c r="I86" s="101"/>
      <c r="J86" s="101"/>
      <c r="K86" s="98" t="str">
        <f>IFERROR(VLOOKUP(D86,対象事業所等!$B$2:$D$26,2,FALSE),"")</f>
        <v/>
      </c>
      <c r="L86" s="99" t="str">
        <f t="shared" si="27"/>
        <v/>
      </c>
      <c r="M86" s="100" t="str">
        <f t="shared" si="28"/>
        <v/>
      </c>
      <c r="N86" s="89" t="str">
        <f t="shared" si="29"/>
        <v/>
      </c>
      <c r="O86" s="49" t="str">
        <f t="shared" si="30"/>
        <v/>
      </c>
      <c r="P86" s="88" t="b">
        <f t="shared" si="20"/>
        <v>0</v>
      </c>
      <c r="Q86" s="88" t="str">
        <f t="shared" si="21"/>
        <v>TRUE</v>
      </c>
      <c r="R86" s="88" t="str">
        <f t="shared" si="22"/>
        <v>TRUE</v>
      </c>
      <c r="S86" s="88" t="str">
        <f t="shared" si="23"/>
        <v>TRUE</v>
      </c>
      <c r="T86" s="88" t="str">
        <f t="shared" si="24"/>
        <v>TRUE</v>
      </c>
      <c r="U86" s="88" t="str">
        <f t="shared" si="25"/>
        <v>TRUE</v>
      </c>
      <c r="V86" s="88" t="str">
        <f t="shared" si="26"/>
        <v>TRUE</v>
      </c>
      <c r="W86" s="96" t="str">
        <f t="shared" si="31"/>
        <v>〇</v>
      </c>
    </row>
    <row r="87" spans="1:23" ht="24.95" customHeight="1" x14ac:dyDescent="0.15">
      <c r="A87" s="92" t="str">
        <f t="shared" si="32"/>
        <v/>
      </c>
      <c r="B87" s="97"/>
      <c r="C87" s="103"/>
      <c r="D87" s="103"/>
      <c r="E87" s="101"/>
      <c r="F87" s="101"/>
      <c r="G87" s="101"/>
      <c r="H87" s="101"/>
      <c r="I87" s="101"/>
      <c r="J87" s="101"/>
      <c r="K87" s="98" t="str">
        <f>IFERROR(VLOOKUP(D87,対象事業所等!$B$2:$D$26,2,FALSE),"")</f>
        <v/>
      </c>
      <c r="L87" s="99" t="str">
        <f t="shared" si="27"/>
        <v/>
      </c>
      <c r="M87" s="100" t="str">
        <f t="shared" si="28"/>
        <v/>
      </c>
      <c r="N87" s="89" t="str">
        <f t="shared" si="29"/>
        <v/>
      </c>
      <c r="O87" s="49" t="str">
        <f t="shared" si="30"/>
        <v/>
      </c>
      <c r="P87" s="88" t="b">
        <f t="shared" si="20"/>
        <v>0</v>
      </c>
      <c r="Q87" s="88" t="str">
        <f t="shared" si="21"/>
        <v>TRUE</v>
      </c>
      <c r="R87" s="88" t="str">
        <f t="shared" si="22"/>
        <v>TRUE</v>
      </c>
      <c r="S87" s="88" t="str">
        <f t="shared" si="23"/>
        <v>TRUE</v>
      </c>
      <c r="T87" s="88" t="str">
        <f t="shared" si="24"/>
        <v>TRUE</v>
      </c>
      <c r="U87" s="88" t="str">
        <f t="shared" si="25"/>
        <v>TRUE</v>
      </c>
      <c r="V87" s="88" t="str">
        <f t="shared" si="26"/>
        <v>TRUE</v>
      </c>
      <c r="W87" s="96" t="str">
        <f t="shared" si="31"/>
        <v>〇</v>
      </c>
    </row>
    <row r="88" spans="1:23" ht="24.95" customHeight="1" x14ac:dyDescent="0.15">
      <c r="A88" s="92" t="str">
        <f t="shared" si="32"/>
        <v/>
      </c>
      <c r="B88" s="97"/>
      <c r="C88" s="103"/>
      <c r="D88" s="103"/>
      <c r="E88" s="101"/>
      <c r="F88" s="101"/>
      <c r="G88" s="101"/>
      <c r="H88" s="101"/>
      <c r="I88" s="101"/>
      <c r="J88" s="101"/>
      <c r="K88" s="98" t="str">
        <f>IFERROR(VLOOKUP(D88,対象事業所等!$B$2:$D$26,2,FALSE),"")</f>
        <v/>
      </c>
      <c r="L88" s="99" t="str">
        <f t="shared" si="27"/>
        <v/>
      </c>
      <c r="M88" s="100" t="str">
        <f t="shared" si="28"/>
        <v/>
      </c>
      <c r="N88" s="89" t="str">
        <f t="shared" si="29"/>
        <v/>
      </c>
      <c r="O88" s="49" t="str">
        <f t="shared" si="30"/>
        <v/>
      </c>
      <c r="P88" s="88" t="b">
        <f t="shared" si="20"/>
        <v>0</v>
      </c>
      <c r="Q88" s="88" t="str">
        <f t="shared" si="21"/>
        <v>TRUE</v>
      </c>
      <c r="R88" s="88" t="str">
        <f t="shared" si="22"/>
        <v>TRUE</v>
      </c>
      <c r="S88" s="88" t="str">
        <f t="shared" si="23"/>
        <v>TRUE</v>
      </c>
      <c r="T88" s="88" t="str">
        <f t="shared" si="24"/>
        <v>TRUE</v>
      </c>
      <c r="U88" s="88" t="str">
        <f t="shared" si="25"/>
        <v>TRUE</v>
      </c>
      <c r="V88" s="88" t="str">
        <f t="shared" si="26"/>
        <v>TRUE</v>
      </c>
      <c r="W88" s="96" t="str">
        <f t="shared" si="31"/>
        <v>〇</v>
      </c>
    </row>
    <row r="89" spans="1:23" ht="24.95" customHeight="1" x14ac:dyDescent="0.15">
      <c r="A89" s="92" t="str">
        <f t="shared" si="32"/>
        <v/>
      </c>
      <c r="B89" s="97"/>
      <c r="C89" s="103"/>
      <c r="D89" s="103"/>
      <c r="E89" s="101"/>
      <c r="F89" s="101"/>
      <c r="G89" s="101"/>
      <c r="H89" s="101"/>
      <c r="I89" s="101"/>
      <c r="J89" s="101"/>
      <c r="K89" s="98" t="str">
        <f>IFERROR(VLOOKUP(D89,対象事業所等!$B$2:$D$26,2,FALSE),"")</f>
        <v/>
      </c>
      <c r="L89" s="99" t="str">
        <f t="shared" si="27"/>
        <v/>
      </c>
      <c r="M89" s="100" t="str">
        <f t="shared" si="28"/>
        <v/>
      </c>
      <c r="N89" s="89" t="str">
        <f t="shared" si="29"/>
        <v/>
      </c>
      <c r="O89" s="49" t="str">
        <f t="shared" si="30"/>
        <v/>
      </c>
      <c r="P89" s="88" t="b">
        <f t="shared" si="20"/>
        <v>0</v>
      </c>
      <c r="Q89" s="88" t="str">
        <f t="shared" si="21"/>
        <v>TRUE</v>
      </c>
      <c r="R89" s="88" t="str">
        <f t="shared" si="22"/>
        <v>TRUE</v>
      </c>
      <c r="S89" s="88" t="str">
        <f t="shared" si="23"/>
        <v>TRUE</v>
      </c>
      <c r="T89" s="88" t="str">
        <f t="shared" si="24"/>
        <v>TRUE</v>
      </c>
      <c r="U89" s="88" t="str">
        <f t="shared" si="25"/>
        <v>TRUE</v>
      </c>
      <c r="V89" s="88" t="str">
        <f t="shared" si="26"/>
        <v>TRUE</v>
      </c>
      <c r="W89" s="96" t="str">
        <f t="shared" si="31"/>
        <v>〇</v>
      </c>
    </row>
    <row r="90" spans="1:23" ht="24.95" customHeight="1" x14ac:dyDescent="0.15">
      <c r="A90" s="92" t="str">
        <f t="shared" si="32"/>
        <v/>
      </c>
      <c r="B90" s="97"/>
      <c r="C90" s="103"/>
      <c r="D90" s="103"/>
      <c r="E90" s="101"/>
      <c r="F90" s="101"/>
      <c r="G90" s="101"/>
      <c r="H90" s="101"/>
      <c r="I90" s="101"/>
      <c r="J90" s="101"/>
      <c r="K90" s="98" t="str">
        <f>IFERROR(VLOOKUP(D90,対象事業所等!$B$2:$D$26,2,FALSE),"")</f>
        <v/>
      </c>
      <c r="L90" s="99" t="str">
        <f t="shared" si="27"/>
        <v/>
      </c>
      <c r="M90" s="100" t="str">
        <f t="shared" si="28"/>
        <v/>
      </c>
      <c r="N90" s="89" t="str">
        <f t="shared" si="29"/>
        <v/>
      </c>
      <c r="O90" s="49" t="str">
        <f t="shared" si="30"/>
        <v/>
      </c>
      <c r="P90" s="88" t="b">
        <f t="shared" si="20"/>
        <v>0</v>
      </c>
      <c r="Q90" s="88" t="str">
        <f t="shared" si="21"/>
        <v>TRUE</v>
      </c>
      <c r="R90" s="88" t="str">
        <f t="shared" si="22"/>
        <v>TRUE</v>
      </c>
      <c r="S90" s="88" t="str">
        <f t="shared" si="23"/>
        <v>TRUE</v>
      </c>
      <c r="T90" s="88" t="str">
        <f t="shared" si="24"/>
        <v>TRUE</v>
      </c>
      <c r="U90" s="88" t="str">
        <f t="shared" si="25"/>
        <v>TRUE</v>
      </c>
      <c r="V90" s="88" t="str">
        <f t="shared" si="26"/>
        <v>TRUE</v>
      </c>
      <c r="W90" s="96" t="str">
        <f t="shared" si="31"/>
        <v>〇</v>
      </c>
    </row>
    <row r="91" spans="1:23" ht="24.95" customHeight="1" x14ac:dyDescent="0.15">
      <c r="A91" s="92" t="str">
        <f t="shared" si="32"/>
        <v/>
      </c>
      <c r="B91" s="97"/>
      <c r="C91" s="103"/>
      <c r="D91" s="103"/>
      <c r="E91" s="101"/>
      <c r="F91" s="101"/>
      <c r="G91" s="101"/>
      <c r="H91" s="101"/>
      <c r="I91" s="101"/>
      <c r="J91" s="101"/>
      <c r="K91" s="98" t="str">
        <f>IFERROR(VLOOKUP(D91,対象事業所等!$B$2:$D$26,2,FALSE),"")</f>
        <v/>
      </c>
      <c r="L91" s="99" t="str">
        <f t="shared" si="27"/>
        <v/>
      </c>
      <c r="M91" s="100" t="str">
        <f t="shared" si="28"/>
        <v/>
      </c>
      <c r="N91" s="89" t="str">
        <f t="shared" si="29"/>
        <v/>
      </c>
      <c r="O91" s="49" t="str">
        <f t="shared" si="30"/>
        <v/>
      </c>
      <c r="P91" s="88" t="b">
        <f t="shared" si="20"/>
        <v>0</v>
      </c>
      <c r="Q91" s="88" t="str">
        <f t="shared" si="21"/>
        <v>TRUE</v>
      </c>
      <c r="R91" s="88" t="str">
        <f t="shared" si="22"/>
        <v>TRUE</v>
      </c>
      <c r="S91" s="88" t="str">
        <f t="shared" si="23"/>
        <v>TRUE</v>
      </c>
      <c r="T91" s="88" t="str">
        <f t="shared" si="24"/>
        <v>TRUE</v>
      </c>
      <c r="U91" s="88" t="str">
        <f t="shared" si="25"/>
        <v>TRUE</v>
      </c>
      <c r="V91" s="88" t="str">
        <f t="shared" si="26"/>
        <v>TRUE</v>
      </c>
      <c r="W91" s="96" t="str">
        <f t="shared" si="31"/>
        <v>〇</v>
      </c>
    </row>
    <row r="92" spans="1:23" ht="24.95" customHeight="1" x14ac:dyDescent="0.15">
      <c r="A92" s="92" t="str">
        <f t="shared" si="32"/>
        <v/>
      </c>
      <c r="B92" s="97"/>
      <c r="C92" s="103"/>
      <c r="D92" s="103"/>
      <c r="E92" s="101"/>
      <c r="F92" s="101"/>
      <c r="G92" s="101"/>
      <c r="H92" s="101"/>
      <c r="I92" s="101"/>
      <c r="J92" s="101"/>
      <c r="K92" s="98" t="str">
        <f>IFERROR(VLOOKUP(D92,対象事業所等!$B$2:$D$26,2,FALSE),"")</f>
        <v/>
      </c>
      <c r="L92" s="99" t="str">
        <f t="shared" si="27"/>
        <v/>
      </c>
      <c r="M92" s="100" t="str">
        <f t="shared" si="28"/>
        <v/>
      </c>
      <c r="N92" s="89" t="str">
        <f t="shared" si="29"/>
        <v/>
      </c>
      <c r="O92" s="49" t="str">
        <f t="shared" si="30"/>
        <v/>
      </c>
      <c r="P92" s="88" t="b">
        <f t="shared" si="20"/>
        <v>0</v>
      </c>
      <c r="Q92" s="88" t="str">
        <f t="shared" si="21"/>
        <v>TRUE</v>
      </c>
      <c r="R92" s="88" t="str">
        <f t="shared" si="22"/>
        <v>TRUE</v>
      </c>
      <c r="S92" s="88" t="str">
        <f t="shared" si="23"/>
        <v>TRUE</v>
      </c>
      <c r="T92" s="88" t="str">
        <f t="shared" si="24"/>
        <v>TRUE</v>
      </c>
      <c r="U92" s="88" t="str">
        <f t="shared" si="25"/>
        <v>TRUE</v>
      </c>
      <c r="V92" s="88" t="str">
        <f t="shared" si="26"/>
        <v>TRUE</v>
      </c>
      <c r="W92" s="96" t="str">
        <f t="shared" si="31"/>
        <v>〇</v>
      </c>
    </row>
    <row r="93" spans="1:23" ht="24.95" customHeight="1" x14ac:dyDescent="0.15">
      <c r="A93" s="92" t="str">
        <f t="shared" si="32"/>
        <v/>
      </c>
      <c r="B93" s="97"/>
      <c r="C93" s="103"/>
      <c r="D93" s="103"/>
      <c r="E93" s="101"/>
      <c r="F93" s="101"/>
      <c r="G93" s="101"/>
      <c r="H93" s="101"/>
      <c r="I93" s="101"/>
      <c r="J93" s="101"/>
      <c r="K93" s="98" t="str">
        <f>IFERROR(VLOOKUP(D93,対象事業所等!$B$2:$D$26,2,FALSE),"")</f>
        <v/>
      </c>
      <c r="L93" s="99" t="str">
        <f t="shared" si="27"/>
        <v/>
      </c>
      <c r="M93" s="100" t="str">
        <f t="shared" si="28"/>
        <v/>
      </c>
      <c r="N93" s="89" t="str">
        <f t="shared" si="29"/>
        <v/>
      </c>
      <c r="O93" s="49" t="str">
        <f t="shared" si="30"/>
        <v/>
      </c>
      <c r="P93" s="88" t="b">
        <f t="shared" si="20"/>
        <v>0</v>
      </c>
      <c r="Q93" s="88" t="str">
        <f t="shared" si="21"/>
        <v>TRUE</v>
      </c>
      <c r="R93" s="88" t="str">
        <f t="shared" si="22"/>
        <v>TRUE</v>
      </c>
      <c r="S93" s="88" t="str">
        <f t="shared" si="23"/>
        <v>TRUE</v>
      </c>
      <c r="T93" s="88" t="str">
        <f t="shared" si="24"/>
        <v>TRUE</v>
      </c>
      <c r="U93" s="88" t="str">
        <f t="shared" si="25"/>
        <v>TRUE</v>
      </c>
      <c r="V93" s="88" t="str">
        <f t="shared" si="26"/>
        <v>TRUE</v>
      </c>
      <c r="W93" s="96" t="str">
        <f t="shared" si="31"/>
        <v>〇</v>
      </c>
    </row>
    <row r="94" spans="1:23" ht="24.95" customHeight="1" x14ac:dyDescent="0.15">
      <c r="A94" s="92" t="str">
        <f t="shared" si="32"/>
        <v/>
      </c>
      <c r="B94" s="97"/>
      <c r="C94" s="103"/>
      <c r="D94" s="103"/>
      <c r="E94" s="101"/>
      <c r="F94" s="101"/>
      <c r="G94" s="101"/>
      <c r="H94" s="101"/>
      <c r="I94" s="101"/>
      <c r="J94" s="101"/>
      <c r="K94" s="98" t="str">
        <f>IFERROR(VLOOKUP(D94,対象事業所等!$B$2:$D$26,2,FALSE),"")</f>
        <v/>
      </c>
      <c r="L94" s="99" t="str">
        <f t="shared" si="27"/>
        <v/>
      </c>
      <c r="M94" s="100" t="str">
        <f t="shared" si="28"/>
        <v/>
      </c>
      <c r="N94" s="89" t="str">
        <f t="shared" si="29"/>
        <v/>
      </c>
      <c r="O94" s="49" t="str">
        <f t="shared" si="30"/>
        <v/>
      </c>
      <c r="P94" s="88" t="b">
        <f t="shared" si="20"/>
        <v>0</v>
      </c>
      <c r="Q94" s="88" t="str">
        <f t="shared" si="21"/>
        <v>TRUE</v>
      </c>
      <c r="R94" s="88" t="str">
        <f t="shared" si="22"/>
        <v>TRUE</v>
      </c>
      <c r="S94" s="88" t="str">
        <f t="shared" si="23"/>
        <v>TRUE</v>
      </c>
      <c r="T94" s="88" t="str">
        <f t="shared" si="24"/>
        <v>TRUE</v>
      </c>
      <c r="U94" s="88" t="str">
        <f t="shared" si="25"/>
        <v>TRUE</v>
      </c>
      <c r="V94" s="88" t="str">
        <f t="shared" si="26"/>
        <v>TRUE</v>
      </c>
      <c r="W94" s="96" t="str">
        <f t="shared" si="31"/>
        <v>〇</v>
      </c>
    </row>
    <row r="95" spans="1:23" ht="24.95" customHeight="1" x14ac:dyDescent="0.15">
      <c r="A95" s="92" t="str">
        <f t="shared" si="32"/>
        <v/>
      </c>
      <c r="B95" s="97"/>
      <c r="C95" s="103"/>
      <c r="D95" s="103"/>
      <c r="E95" s="101"/>
      <c r="F95" s="101"/>
      <c r="G95" s="101"/>
      <c r="H95" s="101"/>
      <c r="I95" s="101"/>
      <c r="J95" s="101"/>
      <c r="K95" s="98" t="str">
        <f>IFERROR(VLOOKUP(D95,対象事業所等!$B$2:$D$26,2,FALSE),"")</f>
        <v/>
      </c>
      <c r="L95" s="99" t="str">
        <f t="shared" si="27"/>
        <v/>
      </c>
      <c r="M95" s="100" t="str">
        <f t="shared" si="28"/>
        <v/>
      </c>
      <c r="N95" s="89" t="str">
        <f t="shared" si="29"/>
        <v/>
      </c>
      <c r="O95" s="49" t="str">
        <f t="shared" si="30"/>
        <v/>
      </c>
      <c r="P95" s="88" t="b">
        <f t="shared" si="20"/>
        <v>0</v>
      </c>
      <c r="Q95" s="88" t="str">
        <f t="shared" si="21"/>
        <v>TRUE</v>
      </c>
      <c r="R95" s="88" t="str">
        <f t="shared" si="22"/>
        <v>TRUE</v>
      </c>
      <c r="S95" s="88" t="str">
        <f t="shared" si="23"/>
        <v>TRUE</v>
      </c>
      <c r="T95" s="88" t="str">
        <f t="shared" si="24"/>
        <v>TRUE</v>
      </c>
      <c r="U95" s="88" t="str">
        <f t="shared" si="25"/>
        <v>TRUE</v>
      </c>
      <c r="V95" s="88" t="str">
        <f t="shared" si="26"/>
        <v>TRUE</v>
      </c>
      <c r="W95" s="96" t="str">
        <f t="shared" si="31"/>
        <v>〇</v>
      </c>
    </row>
    <row r="96" spans="1:23" ht="24.95" customHeight="1" x14ac:dyDescent="0.15">
      <c r="A96" s="92" t="str">
        <f t="shared" si="32"/>
        <v/>
      </c>
      <c r="B96" s="97"/>
      <c r="C96" s="103"/>
      <c r="D96" s="103"/>
      <c r="E96" s="101"/>
      <c r="F96" s="101"/>
      <c r="G96" s="101"/>
      <c r="H96" s="101"/>
      <c r="I96" s="101"/>
      <c r="J96" s="101"/>
      <c r="K96" s="98" t="str">
        <f>IFERROR(VLOOKUP(D96,対象事業所等!$B$2:$D$26,2,FALSE),"")</f>
        <v/>
      </c>
      <c r="L96" s="99" t="str">
        <f t="shared" si="27"/>
        <v/>
      </c>
      <c r="M96" s="100" t="str">
        <f t="shared" si="28"/>
        <v/>
      </c>
      <c r="N96" s="89" t="str">
        <f t="shared" si="29"/>
        <v/>
      </c>
      <c r="O96" s="49" t="str">
        <f t="shared" si="30"/>
        <v/>
      </c>
      <c r="P96" s="88" t="b">
        <f t="shared" si="20"/>
        <v>0</v>
      </c>
      <c r="Q96" s="88" t="str">
        <f t="shared" si="21"/>
        <v>TRUE</v>
      </c>
      <c r="R96" s="88" t="str">
        <f t="shared" si="22"/>
        <v>TRUE</v>
      </c>
      <c r="S96" s="88" t="str">
        <f t="shared" si="23"/>
        <v>TRUE</v>
      </c>
      <c r="T96" s="88" t="str">
        <f t="shared" si="24"/>
        <v>TRUE</v>
      </c>
      <c r="U96" s="88" t="str">
        <f t="shared" si="25"/>
        <v>TRUE</v>
      </c>
      <c r="V96" s="88" t="str">
        <f t="shared" si="26"/>
        <v>TRUE</v>
      </c>
      <c r="W96" s="96" t="str">
        <f t="shared" si="31"/>
        <v>〇</v>
      </c>
    </row>
    <row r="97" spans="1:23" ht="24.95" customHeight="1" x14ac:dyDescent="0.15">
      <c r="A97" s="92" t="str">
        <f t="shared" si="32"/>
        <v/>
      </c>
      <c r="B97" s="97"/>
      <c r="C97" s="103"/>
      <c r="D97" s="103"/>
      <c r="E97" s="101"/>
      <c r="F97" s="101"/>
      <c r="G97" s="101"/>
      <c r="H97" s="101"/>
      <c r="I97" s="101"/>
      <c r="J97" s="101"/>
      <c r="K97" s="98" t="str">
        <f>IFERROR(VLOOKUP(D97,対象事業所等!$B$2:$D$26,2,FALSE),"")</f>
        <v/>
      </c>
      <c r="L97" s="99" t="str">
        <f t="shared" si="27"/>
        <v/>
      </c>
      <c r="M97" s="100" t="str">
        <f t="shared" si="28"/>
        <v/>
      </c>
      <c r="N97" s="89" t="str">
        <f t="shared" si="29"/>
        <v/>
      </c>
      <c r="O97" s="49" t="str">
        <f t="shared" si="30"/>
        <v/>
      </c>
      <c r="P97" s="88" t="b">
        <f t="shared" si="20"/>
        <v>0</v>
      </c>
      <c r="Q97" s="88" t="str">
        <f t="shared" si="21"/>
        <v>TRUE</v>
      </c>
      <c r="R97" s="88" t="str">
        <f t="shared" si="22"/>
        <v>TRUE</v>
      </c>
      <c r="S97" s="88" t="str">
        <f t="shared" si="23"/>
        <v>TRUE</v>
      </c>
      <c r="T97" s="88" t="str">
        <f t="shared" si="24"/>
        <v>TRUE</v>
      </c>
      <c r="U97" s="88" t="str">
        <f t="shared" si="25"/>
        <v>TRUE</v>
      </c>
      <c r="V97" s="88" t="str">
        <f t="shared" si="26"/>
        <v>TRUE</v>
      </c>
      <c r="W97" s="96" t="str">
        <f t="shared" si="31"/>
        <v>〇</v>
      </c>
    </row>
    <row r="98" spans="1:23" ht="24.95" customHeight="1" x14ac:dyDescent="0.15">
      <c r="A98" s="92" t="str">
        <f t="shared" si="32"/>
        <v/>
      </c>
      <c r="B98" s="97"/>
      <c r="C98" s="103"/>
      <c r="D98" s="103"/>
      <c r="E98" s="101"/>
      <c r="F98" s="101"/>
      <c r="G98" s="101"/>
      <c r="H98" s="101"/>
      <c r="I98" s="101"/>
      <c r="J98" s="101"/>
      <c r="K98" s="98" t="str">
        <f>IFERROR(VLOOKUP(D98,対象事業所等!$B$2:$D$26,2,FALSE),"")</f>
        <v/>
      </c>
      <c r="L98" s="99" t="str">
        <f t="shared" si="27"/>
        <v/>
      </c>
      <c r="M98" s="100" t="str">
        <f t="shared" si="28"/>
        <v/>
      </c>
      <c r="N98" s="89" t="str">
        <f t="shared" si="29"/>
        <v/>
      </c>
      <c r="O98" s="49" t="str">
        <f t="shared" si="30"/>
        <v/>
      </c>
      <c r="P98" s="88" t="b">
        <f t="shared" si="20"/>
        <v>0</v>
      </c>
      <c r="Q98" s="88" t="str">
        <f t="shared" si="21"/>
        <v>TRUE</v>
      </c>
      <c r="R98" s="88" t="str">
        <f t="shared" si="22"/>
        <v>TRUE</v>
      </c>
      <c r="S98" s="88" t="str">
        <f t="shared" si="23"/>
        <v>TRUE</v>
      </c>
      <c r="T98" s="88" t="str">
        <f t="shared" si="24"/>
        <v>TRUE</v>
      </c>
      <c r="U98" s="88" t="str">
        <f t="shared" si="25"/>
        <v>TRUE</v>
      </c>
      <c r="V98" s="88" t="str">
        <f t="shared" si="26"/>
        <v>TRUE</v>
      </c>
      <c r="W98" s="96" t="str">
        <f t="shared" si="31"/>
        <v>〇</v>
      </c>
    </row>
    <row r="99" spans="1:23" ht="24.95" customHeight="1" x14ac:dyDescent="0.15">
      <c r="A99" s="92" t="str">
        <f t="shared" si="32"/>
        <v/>
      </c>
      <c r="B99" s="97"/>
      <c r="C99" s="103"/>
      <c r="D99" s="103"/>
      <c r="E99" s="101"/>
      <c r="F99" s="101"/>
      <c r="G99" s="101"/>
      <c r="H99" s="101"/>
      <c r="I99" s="101"/>
      <c r="J99" s="101"/>
      <c r="K99" s="98" t="str">
        <f>IFERROR(VLOOKUP(D99,対象事業所等!$B$2:$D$26,2,FALSE),"")</f>
        <v/>
      </c>
      <c r="L99" s="99" t="str">
        <f t="shared" si="27"/>
        <v/>
      </c>
      <c r="M99" s="100" t="str">
        <f t="shared" si="28"/>
        <v/>
      </c>
      <c r="N99" s="89" t="str">
        <f t="shared" si="29"/>
        <v/>
      </c>
      <c r="O99" s="49" t="str">
        <f t="shared" si="30"/>
        <v/>
      </c>
      <c r="P99" s="88" t="b">
        <f t="shared" si="20"/>
        <v>0</v>
      </c>
      <c r="Q99" s="88" t="str">
        <f t="shared" si="21"/>
        <v>TRUE</v>
      </c>
      <c r="R99" s="88" t="str">
        <f t="shared" si="22"/>
        <v>TRUE</v>
      </c>
      <c r="S99" s="88" t="str">
        <f t="shared" si="23"/>
        <v>TRUE</v>
      </c>
      <c r="T99" s="88" t="str">
        <f t="shared" si="24"/>
        <v>TRUE</v>
      </c>
      <c r="U99" s="88" t="str">
        <f t="shared" si="25"/>
        <v>TRUE</v>
      </c>
      <c r="V99" s="88" t="str">
        <f t="shared" si="26"/>
        <v>TRUE</v>
      </c>
      <c r="W99" s="96" t="str">
        <f t="shared" si="31"/>
        <v>〇</v>
      </c>
    </row>
    <row r="100" spans="1:23" ht="24.95" customHeight="1" x14ac:dyDescent="0.15">
      <c r="A100" s="92" t="str">
        <f t="shared" si="32"/>
        <v/>
      </c>
      <c r="B100" s="97"/>
      <c r="C100" s="103"/>
      <c r="D100" s="103"/>
      <c r="E100" s="101"/>
      <c r="F100" s="101"/>
      <c r="G100" s="101"/>
      <c r="H100" s="101"/>
      <c r="I100" s="101"/>
      <c r="J100" s="101"/>
      <c r="K100" s="98" t="str">
        <f>IFERROR(VLOOKUP(D100,対象事業所等!$B$2:$D$26,2,FALSE),"")</f>
        <v/>
      </c>
      <c r="L100" s="99" t="str">
        <f t="shared" si="27"/>
        <v/>
      </c>
      <c r="M100" s="100" t="str">
        <f t="shared" si="28"/>
        <v/>
      </c>
      <c r="N100" s="89" t="str">
        <f t="shared" si="29"/>
        <v/>
      </c>
      <c r="O100" s="49" t="str">
        <f t="shared" si="30"/>
        <v/>
      </c>
      <c r="P100" s="88" t="b">
        <f t="shared" ref="P100:P131" si="33">COUNTIF(O:O,O100)=1</f>
        <v>0</v>
      </c>
      <c r="Q100" s="88" t="str">
        <f t="shared" ref="Q100:Q131" si="34">IF(E100="","TRUE",COUNTIF($E:$J,E100)=1)</f>
        <v>TRUE</v>
      </c>
      <c r="R100" s="88" t="str">
        <f t="shared" ref="R100:R131" si="35">IF(F100="","TRUE",COUNTIF($E:$J,F100)=1)</f>
        <v>TRUE</v>
      </c>
      <c r="S100" s="88" t="str">
        <f t="shared" ref="S100:S131" si="36">IF(G100="","TRUE",COUNTIF($E:$J,G100)=1)</f>
        <v>TRUE</v>
      </c>
      <c r="T100" s="88" t="str">
        <f t="shared" ref="T100:T131" si="37">IF(H100="","TRUE",COUNTIF($E:$J,H100)=1)</f>
        <v>TRUE</v>
      </c>
      <c r="U100" s="88" t="str">
        <f t="shared" ref="U100:U131" si="38">IF(I100="","TRUE",COUNTIF($E:$J,I100)=1)</f>
        <v>TRUE</v>
      </c>
      <c r="V100" s="88" t="str">
        <f t="shared" ref="V100:V131" si="39">IF(J100="","TRUE",COUNTIF($E:$J,J100)=1)</f>
        <v>TRUE</v>
      </c>
      <c r="W100" s="96" t="str">
        <f t="shared" si="31"/>
        <v>〇</v>
      </c>
    </row>
    <row r="101" spans="1:23" ht="24.95" customHeight="1" x14ac:dyDescent="0.15">
      <c r="A101" s="92" t="str">
        <f t="shared" si="32"/>
        <v/>
      </c>
      <c r="B101" s="97"/>
      <c r="C101" s="103"/>
      <c r="D101" s="103"/>
      <c r="E101" s="101"/>
      <c r="F101" s="101"/>
      <c r="G101" s="101"/>
      <c r="H101" s="101"/>
      <c r="I101" s="101"/>
      <c r="J101" s="101"/>
      <c r="K101" s="98" t="str">
        <f>IFERROR(VLOOKUP(D101,対象事業所等!$B$2:$D$26,2,FALSE),"")</f>
        <v/>
      </c>
      <c r="L101" s="99" t="str">
        <f t="shared" si="27"/>
        <v/>
      </c>
      <c r="M101" s="100" t="str">
        <f t="shared" si="28"/>
        <v/>
      </c>
      <c r="N101" s="89" t="str">
        <f t="shared" si="29"/>
        <v/>
      </c>
      <c r="O101" s="49" t="str">
        <f t="shared" si="30"/>
        <v/>
      </c>
      <c r="P101" s="88" t="b">
        <f t="shared" si="33"/>
        <v>0</v>
      </c>
      <c r="Q101" s="88" t="str">
        <f t="shared" si="34"/>
        <v>TRUE</v>
      </c>
      <c r="R101" s="88" t="str">
        <f t="shared" si="35"/>
        <v>TRUE</v>
      </c>
      <c r="S101" s="88" t="str">
        <f t="shared" si="36"/>
        <v>TRUE</v>
      </c>
      <c r="T101" s="88" t="str">
        <f t="shared" si="37"/>
        <v>TRUE</v>
      </c>
      <c r="U101" s="88" t="str">
        <f t="shared" si="38"/>
        <v>TRUE</v>
      </c>
      <c r="V101" s="88" t="str">
        <f t="shared" si="39"/>
        <v>TRUE</v>
      </c>
      <c r="W101" s="96" t="str">
        <f t="shared" si="31"/>
        <v>〇</v>
      </c>
    </row>
    <row r="102" spans="1:23" ht="24.95" customHeight="1" x14ac:dyDescent="0.15">
      <c r="A102" s="92" t="str">
        <f t="shared" si="32"/>
        <v/>
      </c>
      <c r="B102" s="97"/>
      <c r="C102" s="103"/>
      <c r="D102" s="103"/>
      <c r="E102" s="101"/>
      <c r="F102" s="101"/>
      <c r="G102" s="101"/>
      <c r="H102" s="101"/>
      <c r="I102" s="101"/>
      <c r="J102" s="101"/>
      <c r="K102" s="98" t="str">
        <f>IFERROR(VLOOKUP(D102,対象事業所等!$B$2:$D$26,2,FALSE),"")</f>
        <v/>
      </c>
      <c r="L102" s="99" t="str">
        <f t="shared" si="27"/>
        <v/>
      </c>
      <c r="M102" s="100" t="str">
        <f t="shared" si="28"/>
        <v/>
      </c>
      <c r="N102" s="89" t="str">
        <f t="shared" si="29"/>
        <v/>
      </c>
      <c r="O102" s="49" t="str">
        <f t="shared" si="30"/>
        <v/>
      </c>
      <c r="P102" s="88" t="b">
        <f t="shared" si="33"/>
        <v>0</v>
      </c>
      <c r="Q102" s="88" t="str">
        <f t="shared" si="34"/>
        <v>TRUE</v>
      </c>
      <c r="R102" s="88" t="str">
        <f t="shared" si="35"/>
        <v>TRUE</v>
      </c>
      <c r="S102" s="88" t="str">
        <f t="shared" si="36"/>
        <v>TRUE</v>
      </c>
      <c r="T102" s="88" t="str">
        <f t="shared" si="37"/>
        <v>TRUE</v>
      </c>
      <c r="U102" s="88" t="str">
        <f t="shared" si="38"/>
        <v>TRUE</v>
      </c>
      <c r="V102" s="88" t="str">
        <f t="shared" si="39"/>
        <v>TRUE</v>
      </c>
      <c r="W102" s="96" t="str">
        <f t="shared" si="31"/>
        <v>〇</v>
      </c>
    </row>
    <row r="103" spans="1:23" ht="24.95" customHeight="1" x14ac:dyDescent="0.15">
      <c r="A103" s="92" t="str">
        <f t="shared" si="32"/>
        <v/>
      </c>
      <c r="B103" s="97"/>
      <c r="C103" s="103"/>
      <c r="D103" s="103"/>
      <c r="E103" s="101"/>
      <c r="F103" s="101"/>
      <c r="G103" s="101"/>
      <c r="H103" s="101"/>
      <c r="I103" s="101"/>
      <c r="J103" s="101"/>
      <c r="K103" s="98" t="str">
        <f>IFERROR(VLOOKUP(D103,対象事業所等!$B$2:$D$26,2,FALSE),"")</f>
        <v/>
      </c>
      <c r="L103" s="99" t="str">
        <f t="shared" si="27"/>
        <v/>
      </c>
      <c r="M103" s="100" t="str">
        <f t="shared" si="28"/>
        <v/>
      </c>
      <c r="N103" s="89" t="str">
        <f t="shared" si="29"/>
        <v/>
      </c>
      <c r="O103" s="49" t="str">
        <f t="shared" si="30"/>
        <v/>
      </c>
      <c r="P103" s="88" t="b">
        <f t="shared" si="33"/>
        <v>0</v>
      </c>
      <c r="Q103" s="88" t="str">
        <f t="shared" si="34"/>
        <v>TRUE</v>
      </c>
      <c r="R103" s="88" t="str">
        <f t="shared" si="35"/>
        <v>TRUE</v>
      </c>
      <c r="S103" s="88" t="str">
        <f t="shared" si="36"/>
        <v>TRUE</v>
      </c>
      <c r="T103" s="88" t="str">
        <f t="shared" si="37"/>
        <v>TRUE</v>
      </c>
      <c r="U103" s="88" t="str">
        <f t="shared" si="38"/>
        <v>TRUE</v>
      </c>
      <c r="V103" s="88" t="str">
        <f t="shared" si="39"/>
        <v>TRUE</v>
      </c>
      <c r="W103" s="96" t="str">
        <f t="shared" si="31"/>
        <v>〇</v>
      </c>
    </row>
    <row r="104" spans="1:23" ht="24.95" customHeight="1" x14ac:dyDescent="0.15">
      <c r="A104" s="92" t="str">
        <f t="shared" si="32"/>
        <v/>
      </c>
      <c r="B104" s="97"/>
      <c r="C104" s="103"/>
      <c r="D104" s="103"/>
      <c r="E104" s="101"/>
      <c r="F104" s="101"/>
      <c r="G104" s="101"/>
      <c r="H104" s="101"/>
      <c r="I104" s="101"/>
      <c r="J104" s="101"/>
      <c r="K104" s="98" t="str">
        <f>IFERROR(VLOOKUP(D104,対象事業所等!$B$2:$D$26,2,FALSE),"")</f>
        <v/>
      </c>
      <c r="L104" s="99" t="str">
        <f t="shared" si="27"/>
        <v/>
      </c>
      <c r="M104" s="100" t="str">
        <f t="shared" si="28"/>
        <v/>
      </c>
      <c r="N104" s="89" t="str">
        <f t="shared" si="29"/>
        <v/>
      </c>
      <c r="O104" s="49" t="str">
        <f t="shared" si="30"/>
        <v/>
      </c>
      <c r="P104" s="88" t="b">
        <f t="shared" si="33"/>
        <v>0</v>
      </c>
      <c r="Q104" s="88" t="str">
        <f t="shared" si="34"/>
        <v>TRUE</v>
      </c>
      <c r="R104" s="88" t="str">
        <f t="shared" si="35"/>
        <v>TRUE</v>
      </c>
      <c r="S104" s="88" t="str">
        <f t="shared" si="36"/>
        <v>TRUE</v>
      </c>
      <c r="T104" s="88" t="str">
        <f t="shared" si="37"/>
        <v>TRUE</v>
      </c>
      <c r="U104" s="88" t="str">
        <f t="shared" si="38"/>
        <v>TRUE</v>
      </c>
      <c r="V104" s="88" t="str">
        <f t="shared" si="39"/>
        <v>TRUE</v>
      </c>
      <c r="W104" s="96" t="str">
        <f t="shared" si="31"/>
        <v>〇</v>
      </c>
    </row>
    <row r="105" spans="1:23" ht="24.95" customHeight="1" x14ac:dyDescent="0.15">
      <c r="A105" s="92" t="str">
        <f t="shared" si="32"/>
        <v/>
      </c>
      <c r="B105" s="97"/>
      <c r="C105" s="103"/>
      <c r="D105" s="103"/>
      <c r="E105" s="101"/>
      <c r="F105" s="101"/>
      <c r="G105" s="101"/>
      <c r="H105" s="101"/>
      <c r="I105" s="101"/>
      <c r="J105" s="101"/>
      <c r="K105" s="98" t="str">
        <f>IFERROR(VLOOKUP(D105,対象事業所等!$B$2:$D$26,2,FALSE),"")</f>
        <v/>
      </c>
      <c r="L105" s="99" t="str">
        <f t="shared" si="27"/>
        <v/>
      </c>
      <c r="M105" s="100" t="str">
        <f t="shared" si="28"/>
        <v/>
      </c>
      <c r="N105" s="89" t="str">
        <f t="shared" si="29"/>
        <v/>
      </c>
      <c r="O105" s="49" t="str">
        <f t="shared" si="30"/>
        <v/>
      </c>
      <c r="P105" s="88" t="b">
        <f t="shared" si="33"/>
        <v>0</v>
      </c>
      <c r="Q105" s="88" t="str">
        <f t="shared" si="34"/>
        <v>TRUE</v>
      </c>
      <c r="R105" s="88" t="str">
        <f t="shared" si="35"/>
        <v>TRUE</v>
      </c>
      <c r="S105" s="88" t="str">
        <f t="shared" si="36"/>
        <v>TRUE</v>
      </c>
      <c r="T105" s="88" t="str">
        <f t="shared" si="37"/>
        <v>TRUE</v>
      </c>
      <c r="U105" s="88" t="str">
        <f t="shared" si="38"/>
        <v>TRUE</v>
      </c>
      <c r="V105" s="88" t="str">
        <f t="shared" si="39"/>
        <v>TRUE</v>
      </c>
      <c r="W105" s="96" t="str">
        <f t="shared" si="31"/>
        <v>〇</v>
      </c>
    </row>
    <row r="106" spans="1:23" ht="24.95" customHeight="1" x14ac:dyDescent="0.15">
      <c r="A106" s="92" t="str">
        <f t="shared" si="32"/>
        <v/>
      </c>
      <c r="B106" s="97"/>
      <c r="C106" s="103"/>
      <c r="D106" s="103"/>
      <c r="E106" s="101"/>
      <c r="F106" s="101"/>
      <c r="G106" s="101"/>
      <c r="H106" s="101"/>
      <c r="I106" s="101"/>
      <c r="J106" s="101"/>
      <c r="K106" s="98" t="str">
        <f>IFERROR(VLOOKUP(D106,対象事業所等!$B$2:$D$26,2,FALSE),"")</f>
        <v/>
      </c>
      <c r="L106" s="99" t="str">
        <f t="shared" si="27"/>
        <v/>
      </c>
      <c r="M106" s="100" t="str">
        <f t="shared" si="28"/>
        <v/>
      </c>
      <c r="N106" s="89" t="str">
        <f t="shared" si="29"/>
        <v/>
      </c>
      <c r="O106" s="49" t="str">
        <f t="shared" si="30"/>
        <v/>
      </c>
      <c r="P106" s="88" t="b">
        <f t="shared" si="33"/>
        <v>0</v>
      </c>
      <c r="Q106" s="88" t="str">
        <f t="shared" si="34"/>
        <v>TRUE</v>
      </c>
      <c r="R106" s="88" t="str">
        <f t="shared" si="35"/>
        <v>TRUE</v>
      </c>
      <c r="S106" s="88" t="str">
        <f t="shared" si="36"/>
        <v>TRUE</v>
      </c>
      <c r="T106" s="88" t="str">
        <f t="shared" si="37"/>
        <v>TRUE</v>
      </c>
      <c r="U106" s="88" t="str">
        <f t="shared" si="38"/>
        <v>TRUE</v>
      </c>
      <c r="V106" s="88" t="str">
        <f t="shared" si="39"/>
        <v>TRUE</v>
      </c>
      <c r="W106" s="96" t="str">
        <f t="shared" si="31"/>
        <v>〇</v>
      </c>
    </row>
    <row r="107" spans="1:23" ht="24.95" customHeight="1" x14ac:dyDescent="0.15">
      <c r="A107" s="92" t="str">
        <f t="shared" si="32"/>
        <v/>
      </c>
      <c r="B107" s="97"/>
      <c r="C107" s="103"/>
      <c r="D107" s="103"/>
      <c r="E107" s="101"/>
      <c r="F107" s="101"/>
      <c r="G107" s="101"/>
      <c r="H107" s="101"/>
      <c r="I107" s="101"/>
      <c r="J107" s="101"/>
      <c r="K107" s="98" t="str">
        <f>IFERROR(VLOOKUP(D107,対象事業所等!$B$2:$D$26,2,FALSE),"")</f>
        <v/>
      </c>
      <c r="L107" s="99" t="str">
        <f t="shared" si="27"/>
        <v/>
      </c>
      <c r="M107" s="100" t="str">
        <f t="shared" si="28"/>
        <v/>
      </c>
      <c r="N107" s="89" t="str">
        <f t="shared" si="29"/>
        <v/>
      </c>
      <c r="O107" s="49" t="str">
        <f t="shared" si="30"/>
        <v/>
      </c>
      <c r="P107" s="88" t="b">
        <f t="shared" si="33"/>
        <v>0</v>
      </c>
      <c r="Q107" s="88" t="str">
        <f t="shared" si="34"/>
        <v>TRUE</v>
      </c>
      <c r="R107" s="88" t="str">
        <f t="shared" si="35"/>
        <v>TRUE</v>
      </c>
      <c r="S107" s="88" t="str">
        <f t="shared" si="36"/>
        <v>TRUE</v>
      </c>
      <c r="T107" s="88" t="str">
        <f t="shared" si="37"/>
        <v>TRUE</v>
      </c>
      <c r="U107" s="88" t="str">
        <f t="shared" si="38"/>
        <v>TRUE</v>
      </c>
      <c r="V107" s="88" t="str">
        <f t="shared" si="39"/>
        <v>TRUE</v>
      </c>
      <c r="W107" s="96" t="str">
        <f t="shared" si="31"/>
        <v>〇</v>
      </c>
    </row>
    <row r="108" spans="1:23" ht="24.95" customHeight="1" x14ac:dyDescent="0.15">
      <c r="A108" s="92" t="str">
        <f t="shared" si="32"/>
        <v/>
      </c>
      <c r="B108" s="97"/>
      <c r="C108" s="103"/>
      <c r="D108" s="103"/>
      <c r="E108" s="101"/>
      <c r="F108" s="101"/>
      <c r="G108" s="101"/>
      <c r="H108" s="101"/>
      <c r="I108" s="101"/>
      <c r="J108" s="101"/>
      <c r="K108" s="98" t="str">
        <f>IFERROR(VLOOKUP(D108,対象事業所等!$B$2:$D$26,2,FALSE),"")</f>
        <v/>
      </c>
      <c r="L108" s="99" t="str">
        <f t="shared" si="27"/>
        <v/>
      </c>
      <c r="M108" s="100" t="str">
        <f t="shared" si="28"/>
        <v/>
      </c>
      <c r="N108" s="89" t="str">
        <f t="shared" si="29"/>
        <v/>
      </c>
      <c r="O108" s="49" t="str">
        <f t="shared" si="30"/>
        <v/>
      </c>
      <c r="P108" s="88" t="b">
        <f t="shared" si="33"/>
        <v>0</v>
      </c>
      <c r="Q108" s="88" t="str">
        <f t="shared" si="34"/>
        <v>TRUE</v>
      </c>
      <c r="R108" s="88" t="str">
        <f t="shared" si="35"/>
        <v>TRUE</v>
      </c>
      <c r="S108" s="88" t="str">
        <f t="shared" si="36"/>
        <v>TRUE</v>
      </c>
      <c r="T108" s="88" t="str">
        <f t="shared" si="37"/>
        <v>TRUE</v>
      </c>
      <c r="U108" s="88" t="str">
        <f t="shared" si="38"/>
        <v>TRUE</v>
      </c>
      <c r="V108" s="88" t="str">
        <f t="shared" si="39"/>
        <v>TRUE</v>
      </c>
      <c r="W108" s="96" t="str">
        <f t="shared" si="31"/>
        <v>〇</v>
      </c>
    </row>
    <row r="109" spans="1:23" ht="24.95" customHeight="1" x14ac:dyDescent="0.15">
      <c r="A109" s="92" t="str">
        <f t="shared" si="32"/>
        <v/>
      </c>
      <c r="B109" s="97"/>
      <c r="C109" s="103"/>
      <c r="D109" s="103"/>
      <c r="E109" s="101"/>
      <c r="F109" s="101"/>
      <c r="G109" s="101"/>
      <c r="H109" s="101"/>
      <c r="I109" s="101"/>
      <c r="J109" s="101"/>
      <c r="K109" s="98" t="str">
        <f>IFERROR(VLOOKUP(D109,対象事業所等!$B$2:$D$26,2,FALSE),"")</f>
        <v/>
      </c>
      <c r="L109" s="99" t="str">
        <f t="shared" si="27"/>
        <v/>
      </c>
      <c r="M109" s="100" t="str">
        <f t="shared" si="28"/>
        <v/>
      </c>
      <c r="N109" s="89" t="str">
        <f t="shared" si="29"/>
        <v/>
      </c>
      <c r="O109" s="49" t="str">
        <f t="shared" si="30"/>
        <v/>
      </c>
      <c r="P109" s="88" t="b">
        <f t="shared" si="33"/>
        <v>0</v>
      </c>
      <c r="Q109" s="88" t="str">
        <f t="shared" si="34"/>
        <v>TRUE</v>
      </c>
      <c r="R109" s="88" t="str">
        <f t="shared" si="35"/>
        <v>TRUE</v>
      </c>
      <c r="S109" s="88" t="str">
        <f t="shared" si="36"/>
        <v>TRUE</v>
      </c>
      <c r="T109" s="88" t="str">
        <f t="shared" si="37"/>
        <v>TRUE</v>
      </c>
      <c r="U109" s="88" t="str">
        <f t="shared" si="38"/>
        <v>TRUE</v>
      </c>
      <c r="V109" s="88" t="str">
        <f t="shared" si="39"/>
        <v>TRUE</v>
      </c>
      <c r="W109" s="96" t="str">
        <f t="shared" si="31"/>
        <v>〇</v>
      </c>
    </row>
    <row r="110" spans="1:23" ht="24.95" customHeight="1" x14ac:dyDescent="0.15">
      <c r="A110" s="92" t="str">
        <f t="shared" si="32"/>
        <v/>
      </c>
      <c r="B110" s="97"/>
      <c r="C110" s="103"/>
      <c r="D110" s="103"/>
      <c r="E110" s="101"/>
      <c r="F110" s="101"/>
      <c r="G110" s="101"/>
      <c r="H110" s="101"/>
      <c r="I110" s="101"/>
      <c r="J110" s="101"/>
      <c r="K110" s="98" t="str">
        <f>IFERROR(VLOOKUP(D110,対象事業所等!$B$2:$D$26,2,FALSE),"")</f>
        <v/>
      </c>
      <c r="L110" s="99" t="str">
        <f t="shared" si="27"/>
        <v/>
      </c>
      <c r="M110" s="100" t="str">
        <f t="shared" si="28"/>
        <v/>
      </c>
      <c r="N110" s="89" t="str">
        <f t="shared" si="29"/>
        <v/>
      </c>
      <c r="O110" s="49" t="str">
        <f t="shared" si="30"/>
        <v/>
      </c>
      <c r="P110" s="88" t="b">
        <f t="shared" si="33"/>
        <v>0</v>
      </c>
      <c r="Q110" s="88" t="str">
        <f t="shared" si="34"/>
        <v>TRUE</v>
      </c>
      <c r="R110" s="88" t="str">
        <f t="shared" si="35"/>
        <v>TRUE</v>
      </c>
      <c r="S110" s="88" t="str">
        <f t="shared" si="36"/>
        <v>TRUE</v>
      </c>
      <c r="T110" s="88" t="str">
        <f t="shared" si="37"/>
        <v>TRUE</v>
      </c>
      <c r="U110" s="88" t="str">
        <f t="shared" si="38"/>
        <v>TRUE</v>
      </c>
      <c r="V110" s="88" t="str">
        <f t="shared" si="39"/>
        <v>TRUE</v>
      </c>
      <c r="W110" s="96" t="str">
        <f t="shared" si="31"/>
        <v>〇</v>
      </c>
    </row>
    <row r="111" spans="1:23" ht="24.95" customHeight="1" x14ac:dyDescent="0.15">
      <c r="A111" s="92" t="str">
        <f t="shared" si="32"/>
        <v/>
      </c>
      <c r="B111" s="97"/>
      <c r="C111" s="103"/>
      <c r="D111" s="103"/>
      <c r="E111" s="101"/>
      <c r="F111" s="101"/>
      <c r="G111" s="101"/>
      <c r="H111" s="101"/>
      <c r="I111" s="101"/>
      <c r="J111" s="101"/>
      <c r="K111" s="98" t="str">
        <f>IFERROR(VLOOKUP(D111,対象事業所等!$B$2:$D$26,2,FALSE),"")</f>
        <v/>
      </c>
      <c r="L111" s="99" t="str">
        <f t="shared" si="27"/>
        <v/>
      </c>
      <c r="M111" s="100" t="str">
        <f t="shared" si="28"/>
        <v/>
      </c>
      <c r="N111" s="89" t="str">
        <f t="shared" si="29"/>
        <v/>
      </c>
      <c r="O111" s="49" t="str">
        <f t="shared" si="30"/>
        <v/>
      </c>
      <c r="P111" s="88" t="b">
        <f t="shared" si="33"/>
        <v>0</v>
      </c>
      <c r="Q111" s="88" t="str">
        <f t="shared" si="34"/>
        <v>TRUE</v>
      </c>
      <c r="R111" s="88" t="str">
        <f t="shared" si="35"/>
        <v>TRUE</v>
      </c>
      <c r="S111" s="88" t="str">
        <f t="shared" si="36"/>
        <v>TRUE</v>
      </c>
      <c r="T111" s="88" t="str">
        <f t="shared" si="37"/>
        <v>TRUE</v>
      </c>
      <c r="U111" s="88" t="str">
        <f t="shared" si="38"/>
        <v>TRUE</v>
      </c>
      <c r="V111" s="88" t="str">
        <f t="shared" si="39"/>
        <v>TRUE</v>
      </c>
      <c r="W111" s="96" t="str">
        <f t="shared" si="31"/>
        <v>〇</v>
      </c>
    </row>
    <row r="112" spans="1:23" ht="24.95" customHeight="1" x14ac:dyDescent="0.15">
      <c r="A112" s="92" t="str">
        <f t="shared" si="32"/>
        <v/>
      </c>
      <c r="B112" s="97"/>
      <c r="C112" s="103"/>
      <c r="D112" s="103"/>
      <c r="E112" s="101"/>
      <c r="F112" s="101"/>
      <c r="G112" s="101"/>
      <c r="H112" s="101"/>
      <c r="I112" s="101"/>
      <c r="J112" s="101"/>
      <c r="K112" s="98" t="str">
        <f>IFERROR(VLOOKUP(D112,対象事業所等!$B$2:$D$26,2,FALSE),"")</f>
        <v/>
      </c>
      <c r="L112" s="99" t="str">
        <f t="shared" si="27"/>
        <v/>
      </c>
      <c r="M112" s="100" t="str">
        <f t="shared" si="28"/>
        <v/>
      </c>
      <c r="N112" s="89" t="str">
        <f t="shared" si="29"/>
        <v/>
      </c>
      <c r="O112" s="49" t="str">
        <f t="shared" si="30"/>
        <v/>
      </c>
      <c r="P112" s="88" t="b">
        <f t="shared" si="33"/>
        <v>0</v>
      </c>
      <c r="Q112" s="88" t="str">
        <f t="shared" si="34"/>
        <v>TRUE</v>
      </c>
      <c r="R112" s="88" t="str">
        <f t="shared" si="35"/>
        <v>TRUE</v>
      </c>
      <c r="S112" s="88" t="str">
        <f t="shared" si="36"/>
        <v>TRUE</v>
      </c>
      <c r="T112" s="88" t="str">
        <f t="shared" si="37"/>
        <v>TRUE</v>
      </c>
      <c r="U112" s="88" t="str">
        <f t="shared" si="38"/>
        <v>TRUE</v>
      </c>
      <c r="V112" s="88" t="str">
        <f t="shared" si="39"/>
        <v>TRUE</v>
      </c>
      <c r="W112" s="96" t="str">
        <f t="shared" si="31"/>
        <v>〇</v>
      </c>
    </row>
    <row r="113" spans="1:23" ht="24.95" customHeight="1" x14ac:dyDescent="0.15">
      <c r="A113" s="92" t="str">
        <f t="shared" si="32"/>
        <v/>
      </c>
      <c r="B113" s="97"/>
      <c r="C113" s="103"/>
      <c r="D113" s="103"/>
      <c r="E113" s="101"/>
      <c r="F113" s="101"/>
      <c r="G113" s="101"/>
      <c r="H113" s="101"/>
      <c r="I113" s="101"/>
      <c r="J113" s="101"/>
      <c r="K113" s="98" t="str">
        <f>IFERROR(VLOOKUP(D113,対象事業所等!$B$2:$D$26,2,FALSE),"")</f>
        <v/>
      </c>
      <c r="L113" s="99" t="str">
        <f t="shared" si="27"/>
        <v/>
      </c>
      <c r="M113" s="100" t="str">
        <f t="shared" si="28"/>
        <v/>
      </c>
      <c r="N113" s="89" t="str">
        <f t="shared" si="29"/>
        <v/>
      </c>
      <c r="O113" s="49" t="str">
        <f t="shared" si="30"/>
        <v/>
      </c>
      <c r="P113" s="88" t="b">
        <f t="shared" si="33"/>
        <v>0</v>
      </c>
      <c r="Q113" s="88" t="str">
        <f t="shared" si="34"/>
        <v>TRUE</v>
      </c>
      <c r="R113" s="88" t="str">
        <f t="shared" si="35"/>
        <v>TRUE</v>
      </c>
      <c r="S113" s="88" t="str">
        <f t="shared" si="36"/>
        <v>TRUE</v>
      </c>
      <c r="T113" s="88" t="str">
        <f t="shared" si="37"/>
        <v>TRUE</v>
      </c>
      <c r="U113" s="88" t="str">
        <f t="shared" si="38"/>
        <v>TRUE</v>
      </c>
      <c r="V113" s="88" t="str">
        <f t="shared" si="39"/>
        <v>TRUE</v>
      </c>
      <c r="W113" s="96" t="str">
        <f t="shared" si="31"/>
        <v>〇</v>
      </c>
    </row>
    <row r="114" spans="1:23" ht="24.95" customHeight="1" x14ac:dyDescent="0.15">
      <c r="A114" s="92" t="str">
        <f t="shared" si="32"/>
        <v/>
      </c>
      <c r="B114" s="97"/>
      <c r="C114" s="103"/>
      <c r="D114" s="103"/>
      <c r="E114" s="101"/>
      <c r="F114" s="101"/>
      <c r="G114" s="101"/>
      <c r="H114" s="101"/>
      <c r="I114" s="101"/>
      <c r="J114" s="101"/>
      <c r="K114" s="98" t="str">
        <f>IFERROR(VLOOKUP(D114,対象事業所等!$B$2:$D$26,2,FALSE),"")</f>
        <v/>
      </c>
      <c r="L114" s="99" t="str">
        <f t="shared" si="27"/>
        <v/>
      </c>
      <c r="M114" s="100" t="str">
        <f t="shared" si="28"/>
        <v/>
      </c>
      <c r="N114" s="89" t="str">
        <f t="shared" si="29"/>
        <v/>
      </c>
      <c r="O114" s="49" t="str">
        <f t="shared" si="30"/>
        <v/>
      </c>
      <c r="P114" s="88" t="b">
        <f t="shared" si="33"/>
        <v>0</v>
      </c>
      <c r="Q114" s="88" t="str">
        <f t="shared" si="34"/>
        <v>TRUE</v>
      </c>
      <c r="R114" s="88" t="str">
        <f t="shared" si="35"/>
        <v>TRUE</v>
      </c>
      <c r="S114" s="88" t="str">
        <f t="shared" si="36"/>
        <v>TRUE</v>
      </c>
      <c r="T114" s="88" t="str">
        <f t="shared" si="37"/>
        <v>TRUE</v>
      </c>
      <c r="U114" s="88" t="str">
        <f t="shared" si="38"/>
        <v>TRUE</v>
      </c>
      <c r="V114" s="88" t="str">
        <f t="shared" si="39"/>
        <v>TRUE</v>
      </c>
      <c r="W114" s="96" t="str">
        <f t="shared" si="31"/>
        <v>〇</v>
      </c>
    </row>
    <row r="115" spans="1:23" ht="24.95" customHeight="1" x14ac:dyDescent="0.15">
      <c r="A115" s="92" t="str">
        <f t="shared" si="32"/>
        <v/>
      </c>
      <c r="B115" s="97"/>
      <c r="C115" s="103"/>
      <c r="D115" s="103"/>
      <c r="E115" s="101"/>
      <c r="F115" s="101"/>
      <c r="G115" s="101"/>
      <c r="H115" s="101"/>
      <c r="I115" s="101"/>
      <c r="J115" s="101"/>
      <c r="K115" s="98" t="str">
        <f>IFERROR(VLOOKUP(D115,対象事業所等!$B$2:$D$26,2,FALSE),"")</f>
        <v/>
      </c>
      <c r="L115" s="99" t="str">
        <f t="shared" si="27"/>
        <v/>
      </c>
      <c r="M115" s="100" t="str">
        <f t="shared" si="28"/>
        <v/>
      </c>
      <c r="N115" s="89" t="str">
        <f t="shared" si="29"/>
        <v/>
      </c>
      <c r="O115" s="49" t="str">
        <f t="shared" si="30"/>
        <v/>
      </c>
      <c r="P115" s="88" t="b">
        <f t="shared" si="33"/>
        <v>0</v>
      </c>
      <c r="Q115" s="88" t="str">
        <f t="shared" si="34"/>
        <v>TRUE</v>
      </c>
      <c r="R115" s="88" t="str">
        <f t="shared" si="35"/>
        <v>TRUE</v>
      </c>
      <c r="S115" s="88" t="str">
        <f t="shared" si="36"/>
        <v>TRUE</v>
      </c>
      <c r="T115" s="88" t="str">
        <f t="shared" si="37"/>
        <v>TRUE</v>
      </c>
      <c r="U115" s="88" t="str">
        <f t="shared" si="38"/>
        <v>TRUE</v>
      </c>
      <c r="V115" s="88" t="str">
        <f t="shared" si="39"/>
        <v>TRUE</v>
      </c>
      <c r="W115" s="96" t="str">
        <f t="shared" si="31"/>
        <v>〇</v>
      </c>
    </row>
    <row r="116" spans="1:23" ht="24.95" customHeight="1" x14ac:dyDescent="0.15">
      <c r="A116" s="92" t="str">
        <f t="shared" si="32"/>
        <v/>
      </c>
      <c r="B116" s="97"/>
      <c r="C116" s="103"/>
      <c r="D116" s="103"/>
      <c r="E116" s="101"/>
      <c r="F116" s="101"/>
      <c r="G116" s="101"/>
      <c r="H116" s="101"/>
      <c r="I116" s="101"/>
      <c r="J116" s="101"/>
      <c r="K116" s="98" t="str">
        <f>IFERROR(VLOOKUP(D116,対象事業所等!$B$2:$D$26,2,FALSE),"")</f>
        <v/>
      </c>
      <c r="L116" s="99" t="str">
        <f t="shared" si="27"/>
        <v/>
      </c>
      <c r="M116" s="100" t="str">
        <f t="shared" si="28"/>
        <v/>
      </c>
      <c r="N116" s="89" t="str">
        <f t="shared" si="29"/>
        <v/>
      </c>
      <c r="O116" s="49" t="str">
        <f t="shared" si="30"/>
        <v/>
      </c>
      <c r="P116" s="88" t="b">
        <f t="shared" si="33"/>
        <v>0</v>
      </c>
      <c r="Q116" s="88" t="str">
        <f t="shared" si="34"/>
        <v>TRUE</v>
      </c>
      <c r="R116" s="88" t="str">
        <f t="shared" si="35"/>
        <v>TRUE</v>
      </c>
      <c r="S116" s="88" t="str">
        <f t="shared" si="36"/>
        <v>TRUE</v>
      </c>
      <c r="T116" s="88" t="str">
        <f t="shared" si="37"/>
        <v>TRUE</v>
      </c>
      <c r="U116" s="88" t="str">
        <f t="shared" si="38"/>
        <v>TRUE</v>
      </c>
      <c r="V116" s="88" t="str">
        <f t="shared" si="39"/>
        <v>TRUE</v>
      </c>
      <c r="W116" s="96" t="str">
        <f t="shared" si="31"/>
        <v>〇</v>
      </c>
    </row>
    <row r="117" spans="1:23" ht="24.95" customHeight="1" x14ac:dyDescent="0.15">
      <c r="A117" s="92" t="str">
        <f t="shared" si="32"/>
        <v/>
      </c>
      <c r="B117" s="97"/>
      <c r="C117" s="103"/>
      <c r="D117" s="103"/>
      <c r="E117" s="101"/>
      <c r="F117" s="101"/>
      <c r="G117" s="101"/>
      <c r="H117" s="101"/>
      <c r="I117" s="101"/>
      <c r="J117" s="101"/>
      <c r="K117" s="98" t="str">
        <f>IFERROR(VLOOKUP(D117,対象事業所等!$B$2:$D$26,2,FALSE),"")</f>
        <v/>
      </c>
      <c r="L117" s="99" t="str">
        <f t="shared" si="27"/>
        <v/>
      </c>
      <c r="M117" s="100" t="str">
        <f t="shared" si="28"/>
        <v/>
      </c>
      <c r="N117" s="89" t="str">
        <f t="shared" si="29"/>
        <v/>
      </c>
      <c r="O117" s="49" t="str">
        <f t="shared" si="30"/>
        <v/>
      </c>
      <c r="P117" s="88" t="b">
        <f t="shared" si="33"/>
        <v>0</v>
      </c>
      <c r="Q117" s="88" t="str">
        <f t="shared" si="34"/>
        <v>TRUE</v>
      </c>
      <c r="R117" s="88" t="str">
        <f t="shared" si="35"/>
        <v>TRUE</v>
      </c>
      <c r="S117" s="88" t="str">
        <f t="shared" si="36"/>
        <v>TRUE</v>
      </c>
      <c r="T117" s="88" t="str">
        <f t="shared" si="37"/>
        <v>TRUE</v>
      </c>
      <c r="U117" s="88" t="str">
        <f t="shared" si="38"/>
        <v>TRUE</v>
      </c>
      <c r="V117" s="88" t="str">
        <f t="shared" si="39"/>
        <v>TRUE</v>
      </c>
      <c r="W117" s="96" t="str">
        <f t="shared" si="31"/>
        <v>〇</v>
      </c>
    </row>
    <row r="118" spans="1:23" ht="24.95" customHeight="1" x14ac:dyDescent="0.15">
      <c r="A118" s="92" t="str">
        <f t="shared" si="32"/>
        <v/>
      </c>
      <c r="B118" s="97"/>
      <c r="C118" s="103"/>
      <c r="D118" s="103"/>
      <c r="E118" s="101"/>
      <c r="F118" s="101"/>
      <c r="G118" s="101"/>
      <c r="H118" s="101"/>
      <c r="I118" s="101"/>
      <c r="J118" s="101"/>
      <c r="K118" s="98" t="str">
        <f>IFERROR(VLOOKUP(D118,対象事業所等!$B$2:$D$26,2,FALSE),"")</f>
        <v/>
      </c>
      <c r="L118" s="99" t="str">
        <f t="shared" si="27"/>
        <v/>
      </c>
      <c r="M118" s="100" t="str">
        <f t="shared" si="28"/>
        <v/>
      </c>
      <c r="N118" s="89" t="str">
        <f t="shared" si="29"/>
        <v/>
      </c>
      <c r="O118" s="49" t="str">
        <f t="shared" si="30"/>
        <v/>
      </c>
      <c r="P118" s="88" t="b">
        <f t="shared" si="33"/>
        <v>0</v>
      </c>
      <c r="Q118" s="88" t="str">
        <f t="shared" si="34"/>
        <v>TRUE</v>
      </c>
      <c r="R118" s="88" t="str">
        <f t="shared" si="35"/>
        <v>TRUE</v>
      </c>
      <c r="S118" s="88" t="str">
        <f t="shared" si="36"/>
        <v>TRUE</v>
      </c>
      <c r="T118" s="88" t="str">
        <f t="shared" si="37"/>
        <v>TRUE</v>
      </c>
      <c r="U118" s="88" t="str">
        <f t="shared" si="38"/>
        <v>TRUE</v>
      </c>
      <c r="V118" s="88" t="str">
        <f t="shared" si="39"/>
        <v>TRUE</v>
      </c>
      <c r="W118" s="96" t="str">
        <f t="shared" si="31"/>
        <v>〇</v>
      </c>
    </row>
    <row r="119" spans="1:23" ht="24.95" customHeight="1" x14ac:dyDescent="0.15">
      <c r="A119" s="92" t="str">
        <f t="shared" si="32"/>
        <v/>
      </c>
      <c r="B119" s="97"/>
      <c r="C119" s="103"/>
      <c r="D119" s="103"/>
      <c r="E119" s="101"/>
      <c r="F119" s="101"/>
      <c r="G119" s="101"/>
      <c r="H119" s="101"/>
      <c r="I119" s="101"/>
      <c r="J119" s="101"/>
      <c r="K119" s="98" t="str">
        <f>IFERROR(VLOOKUP(D119,対象事業所等!$B$2:$D$26,2,FALSE),"")</f>
        <v/>
      </c>
      <c r="L119" s="99" t="str">
        <f t="shared" si="27"/>
        <v/>
      </c>
      <c r="M119" s="100" t="str">
        <f t="shared" si="28"/>
        <v/>
      </c>
      <c r="N119" s="89" t="str">
        <f t="shared" si="29"/>
        <v/>
      </c>
      <c r="O119" s="49" t="str">
        <f t="shared" si="30"/>
        <v/>
      </c>
      <c r="P119" s="88" t="b">
        <f t="shared" si="33"/>
        <v>0</v>
      </c>
      <c r="Q119" s="88" t="str">
        <f t="shared" si="34"/>
        <v>TRUE</v>
      </c>
      <c r="R119" s="88" t="str">
        <f t="shared" si="35"/>
        <v>TRUE</v>
      </c>
      <c r="S119" s="88" t="str">
        <f t="shared" si="36"/>
        <v>TRUE</v>
      </c>
      <c r="T119" s="88" t="str">
        <f t="shared" si="37"/>
        <v>TRUE</v>
      </c>
      <c r="U119" s="88" t="str">
        <f t="shared" si="38"/>
        <v>TRUE</v>
      </c>
      <c r="V119" s="88" t="str">
        <f t="shared" si="39"/>
        <v>TRUE</v>
      </c>
      <c r="W119" s="96" t="str">
        <f t="shared" si="31"/>
        <v>〇</v>
      </c>
    </row>
    <row r="120" spans="1:23" ht="24.95" customHeight="1" x14ac:dyDescent="0.15">
      <c r="A120" s="92" t="str">
        <f t="shared" si="32"/>
        <v/>
      </c>
      <c r="B120" s="97"/>
      <c r="C120" s="103"/>
      <c r="D120" s="103"/>
      <c r="E120" s="101"/>
      <c r="F120" s="101"/>
      <c r="G120" s="101"/>
      <c r="H120" s="101"/>
      <c r="I120" s="101"/>
      <c r="J120" s="101"/>
      <c r="K120" s="98" t="str">
        <f>IFERROR(VLOOKUP(D120,対象事業所等!$B$2:$D$26,2,FALSE),"")</f>
        <v/>
      </c>
      <c r="L120" s="99" t="str">
        <f t="shared" si="27"/>
        <v/>
      </c>
      <c r="M120" s="100" t="str">
        <f t="shared" si="28"/>
        <v/>
      </c>
      <c r="N120" s="89" t="str">
        <f t="shared" si="29"/>
        <v/>
      </c>
      <c r="O120" s="49" t="str">
        <f t="shared" si="30"/>
        <v/>
      </c>
      <c r="P120" s="88" t="b">
        <f t="shared" si="33"/>
        <v>0</v>
      </c>
      <c r="Q120" s="88" t="str">
        <f t="shared" si="34"/>
        <v>TRUE</v>
      </c>
      <c r="R120" s="88" t="str">
        <f t="shared" si="35"/>
        <v>TRUE</v>
      </c>
      <c r="S120" s="88" t="str">
        <f t="shared" si="36"/>
        <v>TRUE</v>
      </c>
      <c r="T120" s="88" t="str">
        <f t="shared" si="37"/>
        <v>TRUE</v>
      </c>
      <c r="U120" s="88" t="str">
        <f t="shared" si="38"/>
        <v>TRUE</v>
      </c>
      <c r="V120" s="88" t="str">
        <f t="shared" si="39"/>
        <v>TRUE</v>
      </c>
      <c r="W120" s="96" t="str">
        <f t="shared" si="31"/>
        <v>〇</v>
      </c>
    </row>
    <row r="121" spans="1:23" ht="24.95" customHeight="1" x14ac:dyDescent="0.15">
      <c r="A121" s="92" t="str">
        <f t="shared" si="32"/>
        <v/>
      </c>
      <c r="B121" s="97"/>
      <c r="C121" s="103"/>
      <c r="D121" s="103"/>
      <c r="E121" s="101"/>
      <c r="F121" s="101"/>
      <c r="G121" s="101"/>
      <c r="H121" s="101"/>
      <c r="I121" s="101"/>
      <c r="J121" s="101"/>
      <c r="K121" s="98" t="str">
        <f>IFERROR(VLOOKUP(D121,対象事業所等!$B$2:$D$26,2,FALSE),"")</f>
        <v/>
      </c>
      <c r="L121" s="99" t="str">
        <f t="shared" si="27"/>
        <v/>
      </c>
      <c r="M121" s="100" t="str">
        <f t="shared" si="28"/>
        <v/>
      </c>
      <c r="N121" s="89" t="str">
        <f t="shared" si="29"/>
        <v/>
      </c>
      <c r="O121" s="49" t="str">
        <f t="shared" si="30"/>
        <v/>
      </c>
      <c r="P121" s="88" t="b">
        <f t="shared" si="33"/>
        <v>0</v>
      </c>
      <c r="Q121" s="88" t="str">
        <f t="shared" si="34"/>
        <v>TRUE</v>
      </c>
      <c r="R121" s="88" t="str">
        <f t="shared" si="35"/>
        <v>TRUE</v>
      </c>
      <c r="S121" s="88" t="str">
        <f t="shared" si="36"/>
        <v>TRUE</v>
      </c>
      <c r="T121" s="88" t="str">
        <f t="shared" si="37"/>
        <v>TRUE</v>
      </c>
      <c r="U121" s="88" t="str">
        <f t="shared" si="38"/>
        <v>TRUE</v>
      </c>
      <c r="V121" s="88" t="str">
        <f t="shared" si="39"/>
        <v>TRUE</v>
      </c>
      <c r="W121" s="96" t="str">
        <f t="shared" si="31"/>
        <v>〇</v>
      </c>
    </row>
    <row r="122" spans="1:23" ht="24.95" customHeight="1" x14ac:dyDescent="0.15">
      <c r="A122" s="92" t="str">
        <f t="shared" si="32"/>
        <v/>
      </c>
      <c r="B122" s="97"/>
      <c r="C122" s="103"/>
      <c r="D122" s="103"/>
      <c r="E122" s="101"/>
      <c r="F122" s="101"/>
      <c r="G122" s="101"/>
      <c r="H122" s="101"/>
      <c r="I122" s="101"/>
      <c r="J122" s="101"/>
      <c r="K122" s="98" t="str">
        <f>IFERROR(VLOOKUP(D122,対象事業所等!$B$2:$D$26,2,FALSE),"")</f>
        <v/>
      </c>
      <c r="L122" s="99" t="str">
        <f t="shared" si="27"/>
        <v/>
      </c>
      <c r="M122" s="100" t="str">
        <f t="shared" si="28"/>
        <v/>
      </c>
      <c r="N122" s="89" t="str">
        <f t="shared" si="29"/>
        <v/>
      </c>
      <c r="O122" s="49" t="str">
        <f t="shared" si="30"/>
        <v/>
      </c>
      <c r="P122" s="88" t="b">
        <f t="shared" si="33"/>
        <v>0</v>
      </c>
      <c r="Q122" s="88" t="str">
        <f t="shared" si="34"/>
        <v>TRUE</v>
      </c>
      <c r="R122" s="88" t="str">
        <f t="shared" si="35"/>
        <v>TRUE</v>
      </c>
      <c r="S122" s="88" t="str">
        <f t="shared" si="36"/>
        <v>TRUE</v>
      </c>
      <c r="T122" s="88" t="str">
        <f t="shared" si="37"/>
        <v>TRUE</v>
      </c>
      <c r="U122" s="88" t="str">
        <f t="shared" si="38"/>
        <v>TRUE</v>
      </c>
      <c r="V122" s="88" t="str">
        <f t="shared" si="39"/>
        <v>TRUE</v>
      </c>
      <c r="W122" s="96" t="str">
        <f t="shared" si="31"/>
        <v>〇</v>
      </c>
    </row>
    <row r="123" spans="1:23" ht="24.95" customHeight="1" x14ac:dyDescent="0.15">
      <c r="A123" s="92" t="str">
        <f t="shared" si="32"/>
        <v/>
      </c>
      <c r="B123" s="97"/>
      <c r="C123" s="103"/>
      <c r="D123" s="103"/>
      <c r="E123" s="101"/>
      <c r="F123" s="101"/>
      <c r="G123" s="101"/>
      <c r="H123" s="101"/>
      <c r="I123" s="101"/>
      <c r="J123" s="101"/>
      <c r="K123" s="98" t="str">
        <f>IFERROR(VLOOKUP(D123,対象事業所等!$B$2:$D$26,2,FALSE),"")</f>
        <v/>
      </c>
      <c r="L123" s="99" t="str">
        <f t="shared" si="27"/>
        <v/>
      </c>
      <c r="M123" s="100" t="str">
        <f t="shared" si="28"/>
        <v/>
      </c>
      <c r="N123" s="89" t="str">
        <f t="shared" si="29"/>
        <v/>
      </c>
      <c r="O123" s="49" t="str">
        <f t="shared" si="30"/>
        <v/>
      </c>
      <c r="P123" s="88" t="b">
        <f t="shared" si="33"/>
        <v>0</v>
      </c>
      <c r="Q123" s="88" t="str">
        <f t="shared" si="34"/>
        <v>TRUE</v>
      </c>
      <c r="R123" s="88" t="str">
        <f t="shared" si="35"/>
        <v>TRUE</v>
      </c>
      <c r="S123" s="88" t="str">
        <f t="shared" si="36"/>
        <v>TRUE</v>
      </c>
      <c r="T123" s="88" t="str">
        <f t="shared" si="37"/>
        <v>TRUE</v>
      </c>
      <c r="U123" s="88" t="str">
        <f t="shared" si="38"/>
        <v>TRUE</v>
      </c>
      <c r="V123" s="88" t="str">
        <f t="shared" si="39"/>
        <v>TRUE</v>
      </c>
      <c r="W123" s="96" t="str">
        <f t="shared" si="31"/>
        <v>〇</v>
      </c>
    </row>
    <row r="124" spans="1:23" ht="24.95" customHeight="1" x14ac:dyDescent="0.15">
      <c r="A124" s="92" t="str">
        <f t="shared" si="32"/>
        <v/>
      </c>
      <c r="B124" s="97"/>
      <c r="C124" s="103"/>
      <c r="D124" s="103"/>
      <c r="E124" s="101"/>
      <c r="F124" s="101"/>
      <c r="G124" s="101"/>
      <c r="H124" s="101"/>
      <c r="I124" s="101"/>
      <c r="J124" s="101"/>
      <c r="K124" s="98" t="str">
        <f>IFERROR(VLOOKUP(D124,対象事業所等!$B$2:$D$26,2,FALSE),"")</f>
        <v/>
      </c>
      <c r="L124" s="99" t="str">
        <f t="shared" si="27"/>
        <v/>
      </c>
      <c r="M124" s="100" t="str">
        <f t="shared" si="28"/>
        <v/>
      </c>
      <c r="N124" s="89" t="str">
        <f t="shared" si="29"/>
        <v/>
      </c>
      <c r="O124" s="49" t="str">
        <f t="shared" si="30"/>
        <v/>
      </c>
      <c r="P124" s="88" t="b">
        <f t="shared" si="33"/>
        <v>0</v>
      </c>
      <c r="Q124" s="88" t="str">
        <f t="shared" si="34"/>
        <v>TRUE</v>
      </c>
      <c r="R124" s="88" t="str">
        <f t="shared" si="35"/>
        <v>TRUE</v>
      </c>
      <c r="S124" s="88" t="str">
        <f t="shared" si="36"/>
        <v>TRUE</v>
      </c>
      <c r="T124" s="88" t="str">
        <f t="shared" si="37"/>
        <v>TRUE</v>
      </c>
      <c r="U124" s="88" t="str">
        <f t="shared" si="38"/>
        <v>TRUE</v>
      </c>
      <c r="V124" s="88" t="str">
        <f t="shared" si="39"/>
        <v>TRUE</v>
      </c>
      <c r="W124" s="96" t="str">
        <f t="shared" si="31"/>
        <v>〇</v>
      </c>
    </row>
    <row r="125" spans="1:23" ht="24.95" customHeight="1" x14ac:dyDescent="0.15">
      <c r="A125" s="92" t="str">
        <f t="shared" si="32"/>
        <v/>
      </c>
      <c r="B125" s="97"/>
      <c r="C125" s="103"/>
      <c r="D125" s="103"/>
      <c r="E125" s="101"/>
      <c r="F125" s="101"/>
      <c r="G125" s="101"/>
      <c r="H125" s="101"/>
      <c r="I125" s="101"/>
      <c r="J125" s="101"/>
      <c r="K125" s="98" t="str">
        <f>IFERROR(VLOOKUP(D125,対象事業所等!$B$2:$D$26,2,FALSE),"")</f>
        <v/>
      </c>
      <c r="L125" s="99" t="str">
        <f t="shared" si="27"/>
        <v/>
      </c>
      <c r="M125" s="100" t="str">
        <f t="shared" si="28"/>
        <v/>
      </c>
      <c r="N125" s="89" t="str">
        <f t="shared" si="29"/>
        <v/>
      </c>
      <c r="O125" s="49" t="str">
        <f t="shared" si="30"/>
        <v/>
      </c>
      <c r="P125" s="88" t="b">
        <f t="shared" si="33"/>
        <v>0</v>
      </c>
      <c r="Q125" s="88" t="str">
        <f t="shared" si="34"/>
        <v>TRUE</v>
      </c>
      <c r="R125" s="88" t="str">
        <f t="shared" si="35"/>
        <v>TRUE</v>
      </c>
      <c r="S125" s="88" t="str">
        <f t="shared" si="36"/>
        <v>TRUE</v>
      </c>
      <c r="T125" s="88" t="str">
        <f t="shared" si="37"/>
        <v>TRUE</v>
      </c>
      <c r="U125" s="88" t="str">
        <f t="shared" si="38"/>
        <v>TRUE</v>
      </c>
      <c r="V125" s="88" t="str">
        <f t="shared" si="39"/>
        <v>TRUE</v>
      </c>
      <c r="W125" s="96" t="str">
        <f t="shared" si="31"/>
        <v>〇</v>
      </c>
    </row>
    <row r="126" spans="1:23" ht="24.95" customHeight="1" x14ac:dyDescent="0.15">
      <c r="A126" s="92" t="str">
        <f t="shared" si="32"/>
        <v/>
      </c>
      <c r="B126" s="97"/>
      <c r="C126" s="103"/>
      <c r="D126" s="103"/>
      <c r="E126" s="101"/>
      <c r="F126" s="101"/>
      <c r="G126" s="101"/>
      <c r="H126" s="101"/>
      <c r="I126" s="101"/>
      <c r="J126" s="101"/>
      <c r="K126" s="98" t="str">
        <f>IFERROR(VLOOKUP(D126,対象事業所等!$B$2:$D$26,2,FALSE),"")</f>
        <v/>
      </c>
      <c r="L126" s="99" t="str">
        <f t="shared" si="27"/>
        <v/>
      </c>
      <c r="M126" s="100" t="str">
        <f t="shared" si="28"/>
        <v/>
      </c>
      <c r="N126" s="89" t="str">
        <f t="shared" si="29"/>
        <v/>
      </c>
      <c r="O126" s="49" t="str">
        <f t="shared" si="30"/>
        <v/>
      </c>
      <c r="P126" s="88" t="b">
        <f t="shared" si="33"/>
        <v>0</v>
      </c>
      <c r="Q126" s="88" t="str">
        <f t="shared" si="34"/>
        <v>TRUE</v>
      </c>
      <c r="R126" s="88" t="str">
        <f t="shared" si="35"/>
        <v>TRUE</v>
      </c>
      <c r="S126" s="88" t="str">
        <f t="shared" si="36"/>
        <v>TRUE</v>
      </c>
      <c r="T126" s="88" t="str">
        <f t="shared" si="37"/>
        <v>TRUE</v>
      </c>
      <c r="U126" s="88" t="str">
        <f t="shared" si="38"/>
        <v>TRUE</v>
      </c>
      <c r="V126" s="88" t="str">
        <f t="shared" si="39"/>
        <v>TRUE</v>
      </c>
      <c r="W126" s="96" t="str">
        <f t="shared" si="31"/>
        <v>〇</v>
      </c>
    </row>
    <row r="127" spans="1:23" ht="24.95" customHeight="1" x14ac:dyDescent="0.15">
      <c r="A127" s="92" t="str">
        <f t="shared" si="32"/>
        <v/>
      </c>
      <c r="B127" s="97"/>
      <c r="C127" s="103"/>
      <c r="D127" s="103"/>
      <c r="E127" s="101"/>
      <c r="F127" s="101"/>
      <c r="G127" s="101"/>
      <c r="H127" s="101"/>
      <c r="I127" s="101"/>
      <c r="J127" s="101"/>
      <c r="K127" s="98" t="str">
        <f>IFERROR(VLOOKUP(D127,対象事業所等!$B$2:$D$26,2,FALSE),"")</f>
        <v/>
      </c>
      <c r="L127" s="99" t="str">
        <f t="shared" si="27"/>
        <v/>
      </c>
      <c r="M127" s="100" t="str">
        <f t="shared" si="28"/>
        <v/>
      </c>
      <c r="N127" s="89" t="str">
        <f t="shared" si="29"/>
        <v/>
      </c>
      <c r="O127" s="49" t="str">
        <f t="shared" si="30"/>
        <v/>
      </c>
      <c r="P127" s="88" t="b">
        <f t="shared" si="33"/>
        <v>0</v>
      </c>
      <c r="Q127" s="88" t="str">
        <f t="shared" si="34"/>
        <v>TRUE</v>
      </c>
      <c r="R127" s="88" t="str">
        <f t="shared" si="35"/>
        <v>TRUE</v>
      </c>
      <c r="S127" s="88" t="str">
        <f t="shared" si="36"/>
        <v>TRUE</v>
      </c>
      <c r="T127" s="88" t="str">
        <f t="shared" si="37"/>
        <v>TRUE</v>
      </c>
      <c r="U127" s="88" t="str">
        <f t="shared" si="38"/>
        <v>TRUE</v>
      </c>
      <c r="V127" s="88" t="str">
        <f t="shared" si="39"/>
        <v>TRUE</v>
      </c>
      <c r="W127" s="96" t="str">
        <f t="shared" si="31"/>
        <v>〇</v>
      </c>
    </row>
    <row r="128" spans="1:23" ht="24.95" customHeight="1" x14ac:dyDescent="0.15">
      <c r="A128" s="92" t="str">
        <f t="shared" si="32"/>
        <v/>
      </c>
      <c r="B128" s="97"/>
      <c r="C128" s="103"/>
      <c r="D128" s="103"/>
      <c r="E128" s="101"/>
      <c r="F128" s="101"/>
      <c r="G128" s="101"/>
      <c r="H128" s="101"/>
      <c r="I128" s="101"/>
      <c r="J128" s="101"/>
      <c r="K128" s="98" t="str">
        <f>IFERROR(VLOOKUP(D128,対象事業所等!$B$2:$D$26,2,FALSE),"")</f>
        <v/>
      </c>
      <c r="L128" s="99" t="str">
        <f t="shared" si="27"/>
        <v/>
      </c>
      <c r="M128" s="100" t="str">
        <f t="shared" si="28"/>
        <v/>
      </c>
      <c r="N128" s="89" t="str">
        <f t="shared" si="29"/>
        <v/>
      </c>
      <c r="O128" s="49" t="str">
        <f t="shared" si="30"/>
        <v/>
      </c>
      <c r="P128" s="88" t="b">
        <f t="shared" si="33"/>
        <v>0</v>
      </c>
      <c r="Q128" s="88" t="str">
        <f t="shared" si="34"/>
        <v>TRUE</v>
      </c>
      <c r="R128" s="88" t="str">
        <f t="shared" si="35"/>
        <v>TRUE</v>
      </c>
      <c r="S128" s="88" t="str">
        <f t="shared" si="36"/>
        <v>TRUE</v>
      </c>
      <c r="T128" s="88" t="str">
        <f t="shared" si="37"/>
        <v>TRUE</v>
      </c>
      <c r="U128" s="88" t="str">
        <f t="shared" si="38"/>
        <v>TRUE</v>
      </c>
      <c r="V128" s="88" t="str">
        <f t="shared" si="39"/>
        <v>TRUE</v>
      </c>
      <c r="W128" s="96" t="str">
        <f t="shared" si="31"/>
        <v>〇</v>
      </c>
    </row>
    <row r="129" spans="1:23" ht="24.95" customHeight="1" x14ac:dyDescent="0.15">
      <c r="A129" s="92" t="str">
        <f t="shared" si="32"/>
        <v/>
      </c>
      <c r="B129" s="97"/>
      <c r="C129" s="103"/>
      <c r="D129" s="103"/>
      <c r="E129" s="101"/>
      <c r="F129" s="101"/>
      <c r="G129" s="101"/>
      <c r="H129" s="101"/>
      <c r="I129" s="101"/>
      <c r="J129" s="101"/>
      <c r="K129" s="98" t="str">
        <f>IFERROR(VLOOKUP(D129,対象事業所等!$B$2:$D$26,2,FALSE),"")</f>
        <v/>
      </c>
      <c r="L129" s="99" t="str">
        <f t="shared" si="27"/>
        <v/>
      </c>
      <c r="M129" s="100" t="str">
        <f t="shared" si="28"/>
        <v/>
      </c>
      <c r="N129" s="89" t="str">
        <f t="shared" si="29"/>
        <v/>
      </c>
      <c r="O129" s="49" t="str">
        <f t="shared" si="30"/>
        <v/>
      </c>
      <c r="P129" s="88" t="b">
        <f t="shared" si="33"/>
        <v>0</v>
      </c>
      <c r="Q129" s="88" t="str">
        <f t="shared" si="34"/>
        <v>TRUE</v>
      </c>
      <c r="R129" s="88" t="str">
        <f t="shared" si="35"/>
        <v>TRUE</v>
      </c>
      <c r="S129" s="88" t="str">
        <f t="shared" si="36"/>
        <v>TRUE</v>
      </c>
      <c r="T129" s="88" t="str">
        <f t="shared" si="37"/>
        <v>TRUE</v>
      </c>
      <c r="U129" s="88" t="str">
        <f t="shared" si="38"/>
        <v>TRUE</v>
      </c>
      <c r="V129" s="88" t="str">
        <f t="shared" si="39"/>
        <v>TRUE</v>
      </c>
      <c r="W129" s="96" t="str">
        <f t="shared" si="31"/>
        <v>〇</v>
      </c>
    </row>
    <row r="130" spans="1:23" ht="24.95" customHeight="1" x14ac:dyDescent="0.15">
      <c r="A130" s="92" t="str">
        <f t="shared" si="32"/>
        <v/>
      </c>
      <c r="B130" s="97"/>
      <c r="C130" s="103"/>
      <c r="D130" s="103"/>
      <c r="E130" s="101"/>
      <c r="F130" s="101"/>
      <c r="G130" s="101"/>
      <c r="H130" s="101"/>
      <c r="I130" s="101"/>
      <c r="J130" s="101"/>
      <c r="K130" s="98" t="str">
        <f>IFERROR(VLOOKUP(D130,対象事業所等!$B$2:$D$26,2,FALSE),"")</f>
        <v/>
      </c>
      <c r="L130" s="99" t="str">
        <f t="shared" si="27"/>
        <v/>
      </c>
      <c r="M130" s="100" t="str">
        <f t="shared" si="28"/>
        <v/>
      </c>
      <c r="N130" s="89" t="str">
        <f t="shared" si="29"/>
        <v/>
      </c>
      <c r="O130" s="49" t="str">
        <f t="shared" si="30"/>
        <v/>
      </c>
      <c r="P130" s="88" t="b">
        <f t="shared" si="33"/>
        <v>0</v>
      </c>
      <c r="Q130" s="88" t="str">
        <f t="shared" si="34"/>
        <v>TRUE</v>
      </c>
      <c r="R130" s="88" t="str">
        <f t="shared" si="35"/>
        <v>TRUE</v>
      </c>
      <c r="S130" s="88" t="str">
        <f t="shared" si="36"/>
        <v>TRUE</v>
      </c>
      <c r="T130" s="88" t="str">
        <f t="shared" si="37"/>
        <v>TRUE</v>
      </c>
      <c r="U130" s="88" t="str">
        <f t="shared" si="38"/>
        <v>TRUE</v>
      </c>
      <c r="V130" s="88" t="str">
        <f t="shared" si="39"/>
        <v>TRUE</v>
      </c>
      <c r="W130" s="96" t="str">
        <f t="shared" si="31"/>
        <v>〇</v>
      </c>
    </row>
    <row r="131" spans="1:23" ht="24.95" customHeight="1" x14ac:dyDescent="0.15">
      <c r="A131" s="92" t="str">
        <f t="shared" si="32"/>
        <v/>
      </c>
      <c r="B131" s="97"/>
      <c r="C131" s="103"/>
      <c r="D131" s="103"/>
      <c r="E131" s="101"/>
      <c r="F131" s="101"/>
      <c r="G131" s="101"/>
      <c r="H131" s="101"/>
      <c r="I131" s="101"/>
      <c r="J131" s="101"/>
      <c r="K131" s="98" t="str">
        <f>IFERROR(VLOOKUP(D131,対象事業所等!$B$2:$D$26,2,FALSE),"")</f>
        <v/>
      </c>
      <c r="L131" s="99" t="str">
        <f t="shared" si="27"/>
        <v/>
      </c>
      <c r="M131" s="100" t="str">
        <f t="shared" si="28"/>
        <v/>
      </c>
      <c r="N131" s="89" t="str">
        <f t="shared" si="29"/>
        <v/>
      </c>
      <c r="O131" s="49" t="str">
        <f t="shared" si="30"/>
        <v/>
      </c>
      <c r="P131" s="88" t="b">
        <f t="shared" si="33"/>
        <v>0</v>
      </c>
      <c r="Q131" s="88" t="str">
        <f t="shared" si="34"/>
        <v>TRUE</v>
      </c>
      <c r="R131" s="88" t="str">
        <f t="shared" si="35"/>
        <v>TRUE</v>
      </c>
      <c r="S131" s="88" t="str">
        <f t="shared" si="36"/>
        <v>TRUE</v>
      </c>
      <c r="T131" s="88" t="str">
        <f t="shared" si="37"/>
        <v>TRUE</v>
      </c>
      <c r="U131" s="88" t="str">
        <f t="shared" si="38"/>
        <v>TRUE</v>
      </c>
      <c r="V131" s="88" t="str">
        <f t="shared" si="39"/>
        <v>TRUE</v>
      </c>
      <c r="W131" s="96" t="str">
        <f t="shared" si="31"/>
        <v>〇</v>
      </c>
    </row>
    <row r="132" spans="1:23" ht="24.95" customHeight="1" x14ac:dyDescent="0.15">
      <c r="A132" s="92" t="str">
        <f t="shared" si="32"/>
        <v/>
      </c>
      <c r="B132" s="97"/>
      <c r="C132" s="103"/>
      <c r="D132" s="103"/>
      <c r="E132" s="101"/>
      <c r="F132" s="101"/>
      <c r="G132" s="101"/>
      <c r="H132" s="101"/>
      <c r="I132" s="101"/>
      <c r="J132" s="101"/>
      <c r="K132" s="98" t="str">
        <f>IFERROR(VLOOKUP(D132,対象事業所等!$B$2:$D$26,2,FALSE),"")</f>
        <v/>
      </c>
      <c r="L132" s="99" t="str">
        <f t="shared" si="27"/>
        <v/>
      </c>
      <c r="M132" s="100" t="str">
        <f t="shared" si="28"/>
        <v/>
      </c>
      <c r="N132" s="89" t="str">
        <f t="shared" si="29"/>
        <v/>
      </c>
      <c r="O132" s="49" t="str">
        <f t="shared" si="30"/>
        <v/>
      </c>
      <c r="P132" s="88" t="b">
        <f t="shared" ref="P132:P139" si="40">COUNTIF(O:O,O132)=1</f>
        <v>0</v>
      </c>
      <c r="Q132" s="88" t="str">
        <f t="shared" ref="Q132:Q139" si="41">IF(E132="","TRUE",COUNTIF($E:$J,E132)=1)</f>
        <v>TRUE</v>
      </c>
      <c r="R132" s="88" t="str">
        <f t="shared" ref="R132:R139" si="42">IF(F132="","TRUE",COUNTIF($E:$J,F132)=1)</f>
        <v>TRUE</v>
      </c>
      <c r="S132" s="88" t="str">
        <f t="shared" ref="S132:S139" si="43">IF(G132="","TRUE",COUNTIF($E:$J,G132)=1)</f>
        <v>TRUE</v>
      </c>
      <c r="T132" s="88" t="str">
        <f t="shared" ref="T132:T139" si="44">IF(H132="","TRUE",COUNTIF($E:$J,H132)=1)</f>
        <v>TRUE</v>
      </c>
      <c r="U132" s="88" t="str">
        <f t="shared" ref="U132:U139" si="45">IF(I132="","TRUE",COUNTIF($E:$J,I132)=1)</f>
        <v>TRUE</v>
      </c>
      <c r="V132" s="88" t="str">
        <f t="shared" ref="V132:V139" si="46">IF(J132="","TRUE",COUNTIF($E:$J,J132)=1)</f>
        <v>TRUE</v>
      </c>
      <c r="W132" s="96" t="str">
        <f t="shared" si="31"/>
        <v>〇</v>
      </c>
    </row>
    <row r="133" spans="1:23" ht="24.95" customHeight="1" x14ac:dyDescent="0.15">
      <c r="A133" s="92" t="str">
        <f t="shared" si="32"/>
        <v/>
      </c>
      <c r="B133" s="97"/>
      <c r="C133" s="103"/>
      <c r="D133" s="103"/>
      <c r="E133" s="101"/>
      <c r="F133" s="101"/>
      <c r="G133" s="101"/>
      <c r="H133" s="101"/>
      <c r="I133" s="101"/>
      <c r="J133" s="101"/>
      <c r="K133" s="98" t="str">
        <f>IFERROR(VLOOKUP(D133,対象事業所等!$B$2:$D$26,2,FALSE),"")</f>
        <v/>
      </c>
      <c r="L133" s="99" t="str">
        <f t="shared" ref="L133:L139" si="47">IF(K133=10000,COUNTA(E133:J133),IF(K133=6000,COUNTA(E133:G133),""))</f>
        <v/>
      </c>
      <c r="M133" s="100" t="str">
        <f t="shared" ref="M133:M139" si="48">IF(L133="","",IF(P133=FALSE,"",IF(W133="×","",K133*L133)))</f>
        <v/>
      </c>
      <c r="N133" s="89" t="str">
        <f t="shared" ref="N133:N139" si="49">IF(K133=10000,"通所系","")</f>
        <v/>
      </c>
      <c r="O133" s="49" t="str">
        <f t="shared" ref="O133:O139" si="50">B133&amp;D133</f>
        <v/>
      </c>
      <c r="P133" s="88" t="b">
        <f t="shared" si="40"/>
        <v>0</v>
      </c>
      <c r="Q133" s="88" t="str">
        <f t="shared" si="41"/>
        <v>TRUE</v>
      </c>
      <c r="R133" s="88" t="str">
        <f t="shared" si="42"/>
        <v>TRUE</v>
      </c>
      <c r="S133" s="88" t="str">
        <f t="shared" si="43"/>
        <v>TRUE</v>
      </c>
      <c r="T133" s="88" t="str">
        <f t="shared" si="44"/>
        <v>TRUE</v>
      </c>
      <c r="U133" s="88" t="str">
        <f t="shared" si="45"/>
        <v>TRUE</v>
      </c>
      <c r="V133" s="88" t="str">
        <f t="shared" si="46"/>
        <v>TRUE</v>
      </c>
      <c r="W133" s="96" t="str">
        <f t="shared" ref="W133:W139" si="51">IF(AND(Q133:V133,TRUE),"〇","×")</f>
        <v>〇</v>
      </c>
    </row>
    <row r="134" spans="1:23" ht="24.95" customHeight="1" x14ac:dyDescent="0.15">
      <c r="A134" s="92" t="str">
        <f t="shared" ref="A134:A139" si="52">IF(M134="","",IF(M134=0,"",A133+1))</f>
        <v/>
      </c>
      <c r="B134" s="97"/>
      <c r="C134" s="103"/>
      <c r="D134" s="103"/>
      <c r="E134" s="101"/>
      <c r="F134" s="101"/>
      <c r="G134" s="101"/>
      <c r="H134" s="101"/>
      <c r="I134" s="101"/>
      <c r="J134" s="101"/>
      <c r="K134" s="98" t="str">
        <f>IFERROR(VLOOKUP(D134,対象事業所等!$B$2:$D$26,2,FALSE),"")</f>
        <v/>
      </c>
      <c r="L134" s="99" t="str">
        <f t="shared" si="47"/>
        <v/>
      </c>
      <c r="M134" s="100" t="str">
        <f t="shared" si="48"/>
        <v/>
      </c>
      <c r="N134" s="89" t="str">
        <f t="shared" si="49"/>
        <v/>
      </c>
      <c r="O134" s="49" t="str">
        <f t="shared" si="50"/>
        <v/>
      </c>
      <c r="P134" s="88" t="b">
        <f t="shared" si="40"/>
        <v>0</v>
      </c>
      <c r="Q134" s="88" t="str">
        <f t="shared" si="41"/>
        <v>TRUE</v>
      </c>
      <c r="R134" s="88" t="str">
        <f t="shared" si="42"/>
        <v>TRUE</v>
      </c>
      <c r="S134" s="88" t="str">
        <f t="shared" si="43"/>
        <v>TRUE</v>
      </c>
      <c r="T134" s="88" t="str">
        <f t="shared" si="44"/>
        <v>TRUE</v>
      </c>
      <c r="U134" s="88" t="str">
        <f t="shared" si="45"/>
        <v>TRUE</v>
      </c>
      <c r="V134" s="88" t="str">
        <f t="shared" si="46"/>
        <v>TRUE</v>
      </c>
      <c r="W134" s="96" t="str">
        <f t="shared" si="51"/>
        <v>〇</v>
      </c>
    </row>
    <row r="135" spans="1:23" ht="24.95" customHeight="1" x14ac:dyDescent="0.15">
      <c r="A135" s="92" t="str">
        <f t="shared" si="52"/>
        <v/>
      </c>
      <c r="B135" s="97"/>
      <c r="C135" s="103"/>
      <c r="D135" s="103"/>
      <c r="E135" s="101"/>
      <c r="F135" s="101"/>
      <c r="G135" s="101"/>
      <c r="H135" s="101"/>
      <c r="I135" s="101"/>
      <c r="J135" s="101"/>
      <c r="K135" s="98" t="str">
        <f>IFERROR(VLOOKUP(D135,対象事業所等!$B$2:$D$26,2,FALSE),"")</f>
        <v/>
      </c>
      <c r="L135" s="99" t="str">
        <f t="shared" si="47"/>
        <v/>
      </c>
      <c r="M135" s="100" t="str">
        <f t="shared" si="48"/>
        <v/>
      </c>
      <c r="N135" s="89" t="str">
        <f t="shared" si="49"/>
        <v/>
      </c>
      <c r="O135" s="49" t="str">
        <f t="shared" si="50"/>
        <v/>
      </c>
      <c r="P135" s="88" t="b">
        <f t="shared" si="40"/>
        <v>0</v>
      </c>
      <c r="Q135" s="88" t="str">
        <f t="shared" si="41"/>
        <v>TRUE</v>
      </c>
      <c r="R135" s="88" t="str">
        <f t="shared" si="42"/>
        <v>TRUE</v>
      </c>
      <c r="S135" s="88" t="str">
        <f t="shared" si="43"/>
        <v>TRUE</v>
      </c>
      <c r="T135" s="88" t="str">
        <f t="shared" si="44"/>
        <v>TRUE</v>
      </c>
      <c r="U135" s="88" t="str">
        <f t="shared" si="45"/>
        <v>TRUE</v>
      </c>
      <c r="V135" s="88" t="str">
        <f t="shared" si="46"/>
        <v>TRUE</v>
      </c>
      <c r="W135" s="96" t="str">
        <f t="shared" si="51"/>
        <v>〇</v>
      </c>
    </row>
    <row r="136" spans="1:23" ht="24.95" customHeight="1" x14ac:dyDescent="0.15">
      <c r="A136" s="92" t="str">
        <f t="shared" si="52"/>
        <v/>
      </c>
      <c r="B136" s="97"/>
      <c r="C136" s="103"/>
      <c r="D136" s="103"/>
      <c r="E136" s="101"/>
      <c r="F136" s="101"/>
      <c r="G136" s="101"/>
      <c r="H136" s="101"/>
      <c r="I136" s="101"/>
      <c r="J136" s="101"/>
      <c r="K136" s="98" t="str">
        <f>IFERROR(VLOOKUP(D136,対象事業所等!$B$2:$D$26,2,FALSE),"")</f>
        <v/>
      </c>
      <c r="L136" s="99" t="str">
        <f t="shared" si="47"/>
        <v/>
      </c>
      <c r="M136" s="100" t="str">
        <f t="shared" si="48"/>
        <v/>
      </c>
      <c r="N136" s="89" t="str">
        <f t="shared" si="49"/>
        <v/>
      </c>
      <c r="O136" s="49" t="str">
        <f t="shared" si="50"/>
        <v/>
      </c>
      <c r="P136" s="88" t="b">
        <f t="shared" si="40"/>
        <v>0</v>
      </c>
      <c r="Q136" s="88" t="str">
        <f t="shared" si="41"/>
        <v>TRUE</v>
      </c>
      <c r="R136" s="88" t="str">
        <f t="shared" si="42"/>
        <v>TRUE</v>
      </c>
      <c r="S136" s="88" t="str">
        <f t="shared" si="43"/>
        <v>TRUE</v>
      </c>
      <c r="T136" s="88" t="str">
        <f t="shared" si="44"/>
        <v>TRUE</v>
      </c>
      <c r="U136" s="88" t="str">
        <f t="shared" si="45"/>
        <v>TRUE</v>
      </c>
      <c r="V136" s="88" t="str">
        <f t="shared" si="46"/>
        <v>TRUE</v>
      </c>
      <c r="W136" s="96" t="str">
        <f t="shared" si="51"/>
        <v>〇</v>
      </c>
    </row>
    <row r="137" spans="1:23" ht="24.95" customHeight="1" x14ac:dyDescent="0.15">
      <c r="A137" s="92" t="str">
        <f t="shared" si="52"/>
        <v/>
      </c>
      <c r="B137" s="97"/>
      <c r="C137" s="103"/>
      <c r="D137" s="103"/>
      <c r="E137" s="101"/>
      <c r="F137" s="101"/>
      <c r="G137" s="101"/>
      <c r="H137" s="101"/>
      <c r="I137" s="101"/>
      <c r="J137" s="101"/>
      <c r="K137" s="98" t="str">
        <f>IFERROR(VLOOKUP(D137,対象事業所等!$B$2:$D$26,2,FALSE),"")</f>
        <v/>
      </c>
      <c r="L137" s="99" t="str">
        <f t="shared" si="47"/>
        <v/>
      </c>
      <c r="M137" s="100" t="str">
        <f t="shared" si="48"/>
        <v/>
      </c>
      <c r="N137" s="89" t="str">
        <f t="shared" si="49"/>
        <v/>
      </c>
      <c r="O137" s="49" t="str">
        <f t="shared" si="50"/>
        <v/>
      </c>
      <c r="P137" s="88" t="b">
        <f t="shared" si="40"/>
        <v>0</v>
      </c>
      <c r="Q137" s="88" t="str">
        <f t="shared" si="41"/>
        <v>TRUE</v>
      </c>
      <c r="R137" s="88" t="str">
        <f t="shared" si="42"/>
        <v>TRUE</v>
      </c>
      <c r="S137" s="88" t="str">
        <f t="shared" si="43"/>
        <v>TRUE</v>
      </c>
      <c r="T137" s="88" t="str">
        <f t="shared" si="44"/>
        <v>TRUE</v>
      </c>
      <c r="U137" s="88" t="str">
        <f t="shared" si="45"/>
        <v>TRUE</v>
      </c>
      <c r="V137" s="88" t="str">
        <f t="shared" si="46"/>
        <v>TRUE</v>
      </c>
      <c r="W137" s="96" t="str">
        <f t="shared" si="51"/>
        <v>〇</v>
      </c>
    </row>
    <row r="138" spans="1:23" ht="24.95" customHeight="1" x14ac:dyDescent="0.15">
      <c r="A138" s="92" t="str">
        <f t="shared" si="52"/>
        <v/>
      </c>
      <c r="B138" s="97"/>
      <c r="C138" s="103"/>
      <c r="D138" s="103"/>
      <c r="E138" s="101"/>
      <c r="F138" s="101"/>
      <c r="G138" s="101"/>
      <c r="H138" s="101"/>
      <c r="I138" s="101"/>
      <c r="J138" s="101"/>
      <c r="K138" s="98" t="str">
        <f>IFERROR(VLOOKUP(D138,対象事業所等!$B$2:$D$26,2,FALSE),"")</f>
        <v/>
      </c>
      <c r="L138" s="99" t="str">
        <f t="shared" si="47"/>
        <v/>
      </c>
      <c r="M138" s="100" t="str">
        <f t="shared" si="48"/>
        <v/>
      </c>
      <c r="N138" s="89" t="str">
        <f t="shared" si="49"/>
        <v/>
      </c>
      <c r="O138" s="49" t="str">
        <f t="shared" si="50"/>
        <v/>
      </c>
      <c r="P138" s="88" t="b">
        <f t="shared" si="40"/>
        <v>0</v>
      </c>
      <c r="Q138" s="88" t="str">
        <f t="shared" si="41"/>
        <v>TRUE</v>
      </c>
      <c r="R138" s="88" t="str">
        <f t="shared" si="42"/>
        <v>TRUE</v>
      </c>
      <c r="S138" s="88" t="str">
        <f t="shared" si="43"/>
        <v>TRUE</v>
      </c>
      <c r="T138" s="88" t="str">
        <f t="shared" si="44"/>
        <v>TRUE</v>
      </c>
      <c r="U138" s="88" t="str">
        <f t="shared" si="45"/>
        <v>TRUE</v>
      </c>
      <c r="V138" s="88" t="str">
        <f t="shared" si="46"/>
        <v>TRUE</v>
      </c>
      <c r="W138" s="96" t="str">
        <f t="shared" si="51"/>
        <v>〇</v>
      </c>
    </row>
    <row r="139" spans="1:23" ht="24.95" customHeight="1" x14ac:dyDescent="0.15">
      <c r="A139" s="92" t="str">
        <f t="shared" si="52"/>
        <v/>
      </c>
      <c r="B139" s="97"/>
      <c r="C139" s="103"/>
      <c r="D139" s="103"/>
      <c r="E139" s="101"/>
      <c r="F139" s="101"/>
      <c r="G139" s="101"/>
      <c r="H139" s="101"/>
      <c r="I139" s="101"/>
      <c r="J139" s="101"/>
      <c r="K139" s="98" t="str">
        <f>IFERROR(VLOOKUP(D139,対象事業所等!$B$2:$D$26,2,FALSE),"")</f>
        <v/>
      </c>
      <c r="L139" s="99" t="str">
        <f t="shared" si="47"/>
        <v/>
      </c>
      <c r="M139" s="100" t="str">
        <f t="shared" si="48"/>
        <v/>
      </c>
      <c r="N139" s="89" t="str">
        <f t="shared" si="49"/>
        <v/>
      </c>
      <c r="O139" s="49" t="str">
        <f t="shared" si="50"/>
        <v/>
      </c>
      <c r="P139" s="88" t="b">
        <f t="shared" si="40"/>
        <v>0</v>
      </c>
      <c r="Q139" s="88" t="str">
        <f t="shared" si="41"/>
        <v>TRUE</v>
      </c>
      <c r="R139" s="88" t="str">
        <f t="shared" si="42"/>
        <v>TRUE</v>
      </c>
      <c r="S139" s="88" t="str">
        <f t="shared" si="43"/>
        <v>TRUE</v>
      </c>
      <c r="T139" s="88" t="str">
        <f t="shared" si="44"/>
        <v>TRUE</v>
      </c>
      <c r="U139" s="88" t="str">
        <f t="shared" si="45"/>
        <v>TRUE</v>
      </c>
      <c r="V139" s="88" t="str">
        <f t="shared" si="46"/>
        <v>TRUE</v>
      </c>
      <c r="W139" s="96" t="str">
        <f t="shared" si="51"/>
        <v>〇</v>
      </c>
    </row>
  </sheetData>
  <sheetProtection password="CCDD" sheet="1" objects="1" scenarios="1"/>
  <mergeCells count="3">
    <mergeCell ref="Q3:W3"/>
    <mergeCell ref="B2:D2"/>
    <mergeCell ref="A1:B1"/>
  </mergeCells>
  <phoneticPr fontId="2"/>
  <dataValidations xWindow="642" yWindow="334" count="4">
    <dataValidation type="whole" allowBlank="1" showInputMessage="1" showErrorMessage="1" errorTitle="入力された番号に誤りがあります。" error="「09」以降の８桁を入力してください。" promptTitle="事業所番号を入力" prompt="「09」以降の８桁を入力してください。" sqref="B4:B139">
      <formula1>1</formula1>
      <formula2>99999999</formula2>
    </dataValidation>
    <dataValidation imeMode="on" allowBlank="1" showInputMessage="1" showErrorMessage="1" sqref="C4:C139"/>
    <dataValidation imeMode="on" allowBlank="1" showInputMessage="1" showErrorMessage="1" promptTitle="自動車登録番号を入力" prompt="（例）宇都宮500と1234" sqref="E4:J139"/>
    <dataValidation type="custom" allowBlank="1" showInputMessage="1" showErrorMessage="1" sqref="O4:O139">
      <formula1>COUNTIF(O:O,O4)=1</formula1>
    </dataValidation>
  </dataValidations>
  <printOptions horizontalCentered="1"/>
  <pageMargins left="0.39370078740157483" right="0.39370078740157483" top="0.78740157480314965" bottom="0.78740157480314965" header="0.39370078740157483" footer="0.39370078740157483"/>
  <pageSetup paperSize="9" scale="81" fitToHeight="0" orientation="landscape" r:id="rId1"/>
  <headerFooter>
    <oddFooter>&amp;C&amp;P/&amp;N</oddFooter>
  </headerFooter>
  <extLst>
    <ext xmlns:x14="http://schemas.microsoft.com/office/spreadsheetml/2009/9/main" uri="{CCE6A557-97BC-4b89-ADB6-D9C93CAAB3DF}">
      <x14:dataValidations xmlns:xm="http://schemas.microsoft.com/office/excel/2006/main" xWindow="642" yWindow="334" count="1">
        <x14:dataValidation type="list" allowBlank="1" showInputMessage="1" showErrorMessage="1">
          <x14:formula1>
            <xm:f>対象事業所等!$B$2:$B$26</xm:f>
          </x14:formula1>
          <xm:sqref>D4:D139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ルール</vt:lpstr>
      <vt:lpstr>対象事業所等</vt:lpstr>
      <vt:lpstr>様式第１</vt:lpstr>
      <vt:lpstr>別紙</vt:lpstr>
      <vt:lpstr>別紙!Print_Area</vt:lpstr>
      <vt:lpstr>様式第１!Print_Area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2022-08-25T06:30:56Z</cp:lastPrinted>
  <dcterms:created xsi:type="dcterms:W3CDTF">2022-07-14T01:02:23Z</dcterms:created>
  <dcterms:modified xsi:type="dcterms:W3CDTF">2022-08-30T08:45:18Z</dcterms:modified>
</cp:coreProperties>
</file>